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8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drawings/drawing9.xml" ContentType="application/vnd.openxmlformats-officedocument.drawing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drawings/drawing10.xml" ContentType="application/vnd.openxmlformats-officedocument.drawing+xml"/>
  <Override PartName="/xl/charts/chart59.xml" ContentType="application/vnd.openxmlformats-officedocument.drawingml.chart+xml"/>
  <Override PartName="/xl/drawings/drawing11.xml" ContentType="application/vnd.openxmlformats-officedocument.drawing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drawings/drawing12.xml" ContentType="application/vnd.openxmlformats-officedocument.drawing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drawings/drawing13.xml" ContentType="application/vnd.openxmlformats-officedocument.drawing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drawings/drawing14.xml" ContentType="application/vnd.openxmlformats-officedocument.drawing+xml"/>
  <Override PartName="/xl/charts/chart82.xml" ContentType="application/vnd.openxmlformats-officedocument.drawingml.chart+xml"/>
  <Override PartName="/xl/drawings/drawing15.xml" ContentType="application/vnd.openxmlformats-officedocument.drawing+xml"/>
  <Override PartName="/xl/charts/chart83.xml" ContentType="application/vnd.openxmlformats-officedocument.drawingml.chart+xml"/>
  <Override PartName="/xl/drawings/drawing16.xml" ContentType="application/vnd.openxmlformats-officedocument.drawing+xml"/>
  <Override PartName="/xl/charts/chart84.xml" ContentType="application/vnd.openxmlformats-officedocument.drawingml.chart+xml"/>
  <Override PartName="/xl/drawings/drawing17.xml" ContentType="application/vnd.openxmlformats-officedocument.drawing+xml"/>
  <Override PartName="/xl/charts/chart85.xml" ContentType="application/vnd.openxmlformats-officedocument.drawingml.chart+xml"/>
  <Override PartName="/xl/drawings/drawing18.xml" ContentType="application/vnd.openxmlformats-officedocument.drawing+xml"/>
  <Override PartName="/xl/charts/chart86.xml" ContentType="application/vnd.openxmlformats-officedocument.drawingml.chart+xml"/>
  <Override PartName="/xl/drawings/drawing19.xml" ContentType="application/vnd.openxmlformats-officedocument.drawing+xml"/>
  <Override PartName="/xl/charts/chart87.xml" ContentType="application/vnd.openxmlformats-officedocument.drawingml.chart+xml"/>
  <Override PartName="/xl/drawings/drawing20.xml" ContentType="application/vnd.openxmlformats-officedocument.drawing+xml"/>
  <Override PartName="/xl/charts/chart88.xml" ContentType="application/vnd.openxmlformats-officedocument.drawingml.chart+xml"/>
  <Override PartName="/xl/drawings/drawing21.xml" ContentType="application/vnd.openxmlformats-officedocument.drawing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drawings/drawing22.xml" ContentType="application/vnd.openxmlformats-officedocument.drawing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drawings/drawing23.xml" ContentType="application/vnd.openxmlformats-officedocument.drawing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360" yWindow="0" windowWidth="8595" windowHeight="5325" tabRatio="683" firstSheet="18" activeTab="21"/>
  </bookViews>
  <sheets>
    <sheet name="F.1" sheetId="42" r:id="rId1"/>
    <sheet name="F.2" sheetId="88" r:id="rId2"/>
    <sheet name="F.3" sheetId="98" r:id="rId3"/>
    <sheet name="F.4" sheetId="99" r:id="rId4"/>
    <sheet name="F.5" sheetId="67" r:id="rId5"/>
    <sheet name="F.6" sheetId="59" r:id="rId6"/>
    <sheet name="F.7" sheetId="48" r:id="rId7"/>
    <sheet name="F.8" sheetId="64" r:id="rId8"/>
    <sheet name="F.9" sheetId="66" r:id="rId9"/>
    <sheet name="F.10" sheetId="79" r:id="rId10"/>
    <sheet name="F.11" sheetId="97" r:id="rId11"/>
    <sheet name="F.12" sheetId="77" r:id="rId12"/>
    <sheet name="F.13" sheetId="69" r:id="rId13"/>
    <sheet name="F.14" sheetId="86" r:id="rId14"/>
    <sheet name="F.15" sheetId="87" r:id="rId15"/>
    <sheet name="F.16" sheetId="70" r:id="rId16"/>
    <sheet name="F.17" sheetId="74" r:id="rId17"/>
    <sheet name="F.18" sheetId="76" r:id="rId18"/>
    <sheet name="F.19" sheetId="83" r:id="rId19"/>
    <sheet name="F.20" sheetId="85" r:id="rId20"/>
    <sheet name="F.21" sheetId="90" r:id="rId21"/>
    <sheet name="F.22" sheetId="91" r:id="rId22"/>
    <sheet name="F.23" sheetId="92" r:id="rId23"/>
    <sheet name="P.1" sheetId="8" r:id="rId24"/>
    <sheet name="P.2" sheetId="68" r:id="rId25"/>
    <sheet name="P.3" sheetId="80" r:id="rId26"/>
    <sheet name="P.4" sheetId="81" r:id="rId27"/>
    <sheet name="P.5" sheetId="71" r:id="rId28"/>
    <sheet name="P.7" sheetId="72" r:id="rId29"/>
    <sheet name="P.8" sheetId="73" r:id="rId30"/>
    <sheet name="P.9" sheetId="75" r:id="rId31"/>
    <sheet name="P.10" sheetId="82" r:id="rId32"/>
    <sheet name="T.1" sheetId="61" r:id="rId33"/>
    <sheet name="T.2" sheetId="62" r:id="rId34"/>
    <sheet name="T.3" sheetId="63" r:id="rId35"/>
    <sheet name="T.4" sheetId="93" r:id="rId36"/>
    <sheet name="T.5" sheetId="95" r:id="rId37"/>
    <sheet name="Foglio1" sheetId="96" r:id="rId38"/>
  </sheets>
  <calcPr calcId="145621"/>
</workbook>
</file>

<file path=xl/calcChain.xml><?xml version="1.0" encoding="utf-8"?>
<calcChain xmlns="http://schemas.openxmlformats.org/spreadsheetml/2006/main">
  <c r="M29" i="69" l="1"/>
  <c r="N28" i="69" s="1"/>
  <c r="M21" i="69"/>
  <c r="N19" i="69" s="1"/>
  <c r="N18" i="69" l="1"/>
  <c r="N20" i="69"/>
  <c r="N17" i="69"/>
  <c r="N25" i="69"/>
  <c r="N27" i="69"/>
  <c r="N26" i="69"/>
  <c r="F55" i="97" l="1"/>
  <c r="I55" i="97" s="1"/>
  <c r="F53" i="97"/>
  <c r="J53" i="97" s="1"/>
  <c r="F52" i="97"/>
  <c r="J52" i="97" s="1"/>
  <c r="F51" i="97"/>
  <c r="J51" i="97" s="1"/>
  <c r="F50" i="97"/>
  <c r="J50" i="97" s="1"/>
  <c r="G49" i="97"/>
  <c r="F49" i="97"/>
  <c r="J49" i="97" s="1"/>
  <c r="F48" i="97"/>
  <c r="J48" i="97" s="1"/>
  <c r="F47" i="97"/>
  <c r="J47" i="97" s="1"/>
  <c r="F46" i="97"/>
  <c r="J46" i="97" s="1"/>
  <c r="G45" i="97"/>
  <c r="F45" i="97"/>
  <c r="J45" i="97" s="1"/>
  <c r="F27" i="97"/>
  <c r="F32" i="97"/>
  <c r="H32" i="97" s="1"/>
  <c r="F33" i="97"/>
  <c r="H33" i="97" s="1"/>
  <c r="F34" i="97"/>
  <c r="H34" i="97" s="1"/>
  <c r="F35" i="97"/>
  <c r="H35" i="97" s="1"/>
  <c r="F36" i="97"/>
  <c r="H36" i="97" s="1"/>
  <c r="F37" i="97"/>
  <c r="H37" i="97" s="1"/>
  <c r="F38" i="97"/>
  <c r="H38" i="97" s="1"/>
  <c r="F39" i="97"/>
  <c r="H39" i="97" s="1"/>
  <c r="F41" i="97"/>
  <c r="H41" i="97" s="1"/>
  <c r="F31" i="97"/>
  <c r="I31" i="97" s="1"/>
  <c r="F18" i="97"/>
  <c r="F19" i="97"/>
  <c r="F20" i="97"/>
  <c r="F21" i="97"/>
  <c r="F22" i="97"/>
  <c r="F23" i="97"/>
  <c r="F24" i="97"/>
  <c r="F25" i="97"/>
  <c r="F17" i="97"/>
  <c r="C54" i="97"/>
  <c r="D54" i="97"/>
  <c r="E54" i="97"/>
  <c r="F54" i="97" s="1"/>
  <c r="J54" i="97" s="1"/>
  <c r="B54" i="97"/>
  <c r="C40" i="97"/>
  <c r="D40" i="97"/>
  <c r="E40" i="97"/>
  <c r="B40" i="97"/>
  <c r="C26" i="97"/>
  <c r="D26" i="97"/>
  <c r="E26" i="97"/>
  <c r="B26" i="97"/>
  <c r="C12" i="97"/>
  <c r="D13" i="97"/>
  <c r="H27" i="97" s="1"/>
  <c r="D4" i="97"/>
  <c r="G4" i="97" s="1"/>
  <c r="D5" i="97"/>
  <c r="G5" i="97" s="1"/>
  <c r="D6" i="97"/>
  <c r="G6" i="97" s="1"/>
  <c r="D7" i="97"/>
  <c r="H7" i="97" s="1"/>
  <c r="D8" i="97"/>
  <c r="H8" i="97" s="1"/>
  <c r="D9" i="97"/>
  <c r="G9" i="97" s="1"/>
  <c r="D10" i="97"/>
  <c r="G10" i="97" s="1"/>
  <c r="D11" i="97"/>
  <c r="H11" i="97" s="1"/>
  <c r="D3" i="97"/>
  <c r="I17" i="97" s="1"/>
  <c r="B12" i="97"/>
  <c r="G47" i="97" l="1"/>
  <c r="G51" i="97"/>
  <c r="H13" i="97"/>
  <c r="D12" i="97"/>
  <c r="H26" i="97" s="1"/>
  <c r="H3" i="97"/>
  <c r="G25" i="97"/>
  <c r="G23" i="97"/>
  <c r="G21" i="97"/>
  <c r="G19" i="97"/>
  <c r="H17" i="97"/>
  <c r="H24" i="97"/>
  <c r="H22" i="97"/>
  <c r="H20" i="97"/>
  <c r="H18" i="97"/>
  <c r="I25" i="97"/>
  <c r="I23" i="97"/>
  <c r="I21" i="97"/>
  <c r="I19" i="97"/>
  <c r="J17" i="97"/>
  <c r="J24" i="97"/>
  <c r="J22" i="97"/>
  <c r="J20" i="97"/>
  <c r="J18" i="97"/>
  <c r="I27" i="97"/>
  <c r="G27" i="97"/>
  <c r="K40" i="97"/>
  <c r="F40" i="97"/>
  <c r="G40" i="97" s="1"/>
  <c r="F26" i="97"/>
  <c r="H31" i="97"/>
  <c r="J31" i="97"/>
  <c r="I41" i="97"/>
  <c r="G41" i="97"/>
  <c r="I39" i="97"/>
  <c r="G39" i="97"/>
  <c r="I38" i="97"/>
  <c r="G38" i="97"/>
  <c r="I37" i="97"/>
  <c r="G37" i="97"/>
  <c r="I36" i="97"/>
  <c r="G36" i="97"/>
  <c r="I35" i="97"/>
  <c r="G35" i="97"/>
  <c r="I34" i="97"/>
  <c r="G34" i="97"/>
  <c r="I33" i="97"/>
  <c r="G33" i="97"/>
  <c r="I32" i="97"/>
  <c r="G32" i="97"/>
  <c r="G53" i="97"/>
  <c r="G3" i="97"/>
  <c r="G13" i="97"/>
  <c r="I13" i="97" s="1"/>
  <c r="G17" i="97"/>
  <c r="G24" i="97"/>
  <c r="G22" i="97"/>
  <c r="G20" i="97"/>
  <c r="G18" i="97"/>
  <c r="H25" i="97"/>
  <c r="H23" i="97"/>
  <c r="H21" i="97"/>
  <c r="H19" i="97"/>
  <c r="I24" i="97"/>
  <c r="I22" i="97"/>
  <c r="I20" i="97"/>
  <c r="I18" i="97"/>
  <c r="J25" i="97"/>
  <c r="J23" i="97"/>
  <c r="J21" i="97"/>
  <c r="J19" i="97"/>
  <c r="J27" i="97"/>
  <c r="G31" i="97"/>
  <c r="J41" i="97"/>
  <c r="J40" i="97"/>
  <c r="J39" i="97"/>
  <c r="J38" i="97"/>
  <c r="J37" i="97"/>
  <c r="J36" i="97"/>
  <c r="J35" i="97"/>
  <c r="J34" i="97"/>
  <c r="J33" i="97"/>
  <c r="J32" i="97"/>
  <c r="I45" i="97"/>
  <c r="I47" i="97"/>
  <c r="I49" i="97"/>
  <c r="I51" i="97"/>
  <c r="I53" i="97"/>
  <c r="H45" i="97"/>
  <c r="G46" i="97"/>
  <c r="I46" i="97"/>
  <c r="H47" i="97"/>
  <c r="G48" i="97"/>
  <c r="I48" i="97"/>
  <c r="H49" i="97"/>
  <c r="G50" i="97"/>
  <c r="I50" i="97"/>
  <c r="H51" i="97"/>
  <c r="G52" i="97"/>
  <c r="I52" i="97"/>
  <c r="H53" i="97"/>
  <c r="G54" i="97"/>
  <c r="I54" i="97"/>
  <c r="H55" i="97"/>
  <c r="J55" i="97"/>
  <c r="H46" i="97"/>
  <c r="H48" i="97"/>
  <c r="H50" i="97"/>
  <c r="H52" i="97"/>
  <c r="H54" i="97"/>
  <c r="G55" i="97"/>
  <c r="G11" i="97"/>
  <c r="I11" i="97" s="1"/>
  <c r="H10" i="97"/>
  <c r="I10" i="97" s="1"/>
  <c r="H9" i="97"/>
  <c r="I9" i="97" s="1"/>
  <c r="G8" i="97"/>
  <c r="I8" i="97" s="1"/>
  <c r="G7" i="97"/>
  <c r="I7" i="97" s="1"/>
  <c r="H6" i="97"/>
  <c r="I6" i="97" s="1"/>
  <c r="H5" i="97"/>
  <c r="I5" i="97" s="1"/>
  <c r="H4" i="97"/>
  <c r="I4" i="97" s="1"/>
  <c r="H40" i="97" l="1"/>
  <c r="I26" i="97"/>
  <c r="G12" i="97"/>
  <c r="I40" i="97"/>
  <c r="H12" i="97"/>
  <c r="I12" i="97" s="1"/>
  <c r="J26" i="97"/>
  <c r="G26" i="97"/>
  <c r="I3" i="97"/>
  <c r="J25" i="74"/>
  <c r="N3" i="92"/>
  <c r="O3" i="92"/>
  <c r="N4" i="92"/>
  <c r="O4" i="92"/>
  <c r="N5" i="92"/>
  <c r="O5" i="92"/>
  <c r="N6" i="92"/>
  <c r="O6" i="92"/>
  <c r="N7" i="92"/>
  <c r="O7" i="92"/>
  <c r="N8" i="92"/>
  <c r="O8" i="92"/>
  <c r="N9" i="92"/>
  <c r="O9" i="92"/>
  <c r="N10" i="92"/>
  <c r="O10" i="92"/>
  <c r="N11" i="92"/>
  <c r="O11" i="92"/>
  <c r="N12" i="92"/>
  <c r="O12" i="92"/>
  <c r="M4" i="92"/>
  <c r="M5" i="92"/>
  <c r="M6" i="92"/>
  <c r="M7" i="92"/>
  <c r="M8" i="92"/>
  <c r="M9" i="92"/>
  <c r="M10" i="92"/>
  <c r="M11" i="92"/>
  <c r="M12" i="92"/>
  <c r="M3" i="92"/>
  <c r="M4" i="91"/>
  <c r="N4" i="91"/>
  <c r="O4" i="91"/>
  <c r="M5" i="91"/>
  <c r="N5" i="91"/>
  <c r="O5" i="91"/>
  <c r="M6" i="91"/>
  <c r="N6" i="91"/>
  <c r="O6" i="91"/>
  <c r="M7" i="91"/>
  <c r="N7" i="91"/>
  <c r="O7" i="91"/>
  <c r="M8" i="91"/>
  <c r="N8" i="91"/>
  <c r="O8" i="91"/>
  <c r="M9" i="91"/>
  <c r="N9" i="91"/>
  <c r="O9" i="91"/>
  <c r="M10" i="91"/>
  <c r="N10" i="91"/>
  <c r="O10" i="91"/>
  <c r="M11" i="91"/>
  <c r="N11" i="91"/>
  <c r="O11" i="91"/>
  <c r="M12" i="91"/>
  <c r="N12" i="91"/>
  <c r="O12" i="91"/>
  <c r="N3" i="91"/>
  <c r="O3" i="91"/>
  <c r="M3" i="91"/>
  <c r="J3" i="92"/>
  <c r="K3" i="92"/>
  <c r="J4" i="92"/>
  <c r="K4" i="92"/>
  <c r="J5" i="92"/>
  <c r="K5" i="92"/>
  <c r="J6" i="92"/>
  <c r="K6" i="92"/>
  <c r="J7" i="92"/>
  <c r="K7" i="92"/>
  <c r="J8" i="92"/>
  <c r="K8" i="92"/>
  <c r="J9" i="92"/>
  <c r="K9" i="92"/>
  <c r="J10" i="92"/>
  <c r="K10" i="92"/>
  <c r="J11" i="92"/>
  <c r="K11" i="92"/>
  <c r="I4" i="92"/>
  <c r="I5" i="92"/>
  <c r="I6" i="92"/>
  <c r="I7" i="92"/>
  <c r="I8" i="92"/>
  <c r="I9" i="92"/>
  <c r="I10" i="92"/>
  <c r="I11" i="92"/>
  <c r="I3" i="92"/>
  <c r="J3" i="91"/>
  <c r="K3" i="91"/>
  <c r="J4" i="91"/>
  <c r="K4" i="91"/>
  <c r="J5" i="91"/>
  <c r="K5" i="91"/>
  <c r="J6" i="91"/>
  <c r="K6" i="91"/>
  <c r="J7" i="91"/>
  <c r="K7" i="91"/>
  <c r="J8" i="91"/>
  <c r="K8" i="91"/>
  <c r="J9" i="91"/>
  <c r="K9" i="91"/>
  <c r="J10" i="91"/>
  <c r="K10" i="91"/>
  <c r="J11" i="91"/>
  <c r="K11" i="91"/>
  <c r="I4" i="91"/>
  <c r="I5" i="91"/>
  <c r="I6" i="91"/>
  <c r="I7" i="91"/>
  <c r="I8" i="91"/>
  <c r="I9" i="91"/>
  <c r="I10" i="91"/>
  <c r="I11" i="91"/>
  <c r="I3" i="91"/>
  <c r="O3" i="87"/>
  <c r="O4" i="87"/>
  <c r="O5" i="87"/>
  <c r="O6" i="87"/>
  <c r="O7" i="87"/>
  <c r="O8" i="87"/>
  <c r="O9" i="87"/>
  <c r="O2" i="87"/>
  <c r="O3" i="86"/>
  <c r="O4" i="86"/>
  <c r="O5" i="86"/>
  <c r="O6" i="86"/>
  <c r="O7" i="86"/>
  <c r="O8" i="86"/>
  <c r="O9" i="86"/>
  <c r="O2" i="86"/>
  <c r="D31" i="67"/>
  <c r="H27" i="88" l="1"/>
  <c r="I27" i="88"/>
  <c r="J27" i="88"/>
  <c r="H28" i="88"/>
  <c r="I28" i="88"/>
  <c r="J28" i="88"/>
  <c r="J26" i="88"/>
  <c r="I26" i="88"/>
  <c r="H26" i="88"/>
  <c r="H27" i="42"/>
  <c r="I27" i="42"/>
  <c r="J27" i="42"/>
  <c r="H28" i="42"/>
  <c r="I28" i="42"/>
  <c r="J28" i="42"/>
  <c r="J26" i="42"/>
  <c r="I26" i="42"/>
  <c r="H26" i="42"/>
  <c r="C30" i="63"/>
  <c r="D30" i="63"/>
  <c r="B30" i="63"/>
  <c r="E22" i="63"/>
  <c r="E23" i="63"/>
  <c r="C7" i="63" s="1"/>
  <c r="E24" i="63"/>
  <c r="D8" i="63" s="1"/>
  <c r="E25" i="63"/>
  <c r="C9" i="63" s="1"/>
  <c r="E26" i="63"/>
  <c r="D10" i="63" s="1"/>
  <c r="E27" i="63"/>
  <c r="C11" i="63" s="1"/>
  <c r="E28" i="63"/>
  <c r="D12" i="63" s="1"/>
  <c r="E29" i="63"/>
  <c r="C13" i="63" s="1"/>
  <c r="E21" i="63"/>
  <c r="D5" i="63" s="1"/>
  <c r="M7" i="85"/>
  <c r="G15" i="79"/>
  <c r="F15" i="79"/>
  <c r="C15" i="79"/>
  <c r="B15" i="79"/>
  <c r="L31" i="79"/>
  <c r="L30" i="79"/>
  <c r="L29" i="79"/>
  <c r="L28" i="79"/>
  <c r="L27" i="79"/>
  <c r="L26" i="79"/>
  <c r="L25" i="79"/>
  <c r="L24" i="79"/>
  <c r="L23" i="79"/>
  <c r="L22" i="79"/>
  <c r="L21" i="79"/>
  <c r="L16" i="79"/>
  <c r="D7" i="79"/>
  <c r="C22" i="79" s="1"/>
  <c r="D8" i="79"/>
  <c r="B23" i="79" s="1"/>
  <c r="D9" i="79"/>
  <c r="C24" i="79" s="1"/>
  <c r="D10" i="79"/>
  <c r="C25" i="79" s="1"/>
  <c r="D11" i="79"/>
  <c r="C26" i="79" s="1"/>
  <c r="D12" i="79"/>
  <c r="B27" i="79" s="1"/>
  <c r="D13" i="79"/>
  <c r="C28" i="79" s="1"/>
  <c r="D14" i="79"/>
  <c r="C29" i="79" s="1"/>
  <c r="D15" i="79"/>
  <c r="B30" i="79" s="1"/>
  <c r="D16" i="79"/>
  <c r="B31" i="79" s="1"/>
  <c r="D6" i="79"/>
  <c r="B21" i="79" s="1"/>
  <c r="H7" i="79"/>
  <c r="F22" i="79" s="1"/>
  <c r="H8" i="79"/>
  <c r="F23" i="79"/>
  <c r="H9" i="79"/>
  <c r="F24" i="79"/>
  <c r="H10" i="79"/>
  <c r="F25" i="79"/>
  <c r="H11" i="79"/>
  <c r="F26" i="79"/>
  <c r="H12" i="79"/>
  <c r="F27" i="79"/>
  <c r="H13" i="79"/>
  <c r="F28" i="79"/>
  <c r="H14" i="79"/>
  <c r="F29" i="79"/>
  <c r="H15" i="79"/>
  <c r="F30" i="79" s="1"/>
  <c r="H16" i="79"/>
  <c r="F31" i="79" s="1"/>
  <c r="H6" i="79"/>
  <c r="F21" i="79" s="1"/>
  <c r="L15" i="79"/>
  <c r="L7" i="79"/>
  <c r="L8" i="79"/>
  <c r="L9" i="79"/>
  <c r="L10" i="79"/>
  <c r="L11" i="79"/>
  <c r="L12" i="79"/>
  <c r="L13" i="79"/>
  <c r="L14" i="79"/>
  <c r="L6" i="79"/>
  <c r="H24" i="76"/>
  <c r="H25" i="76"/>
  <c r="H26" i="76"/>
  <c r="H27" i="76"/>
  <c r="H28" i="76"/>
  <c r="H29" i="76"/>
  <c r="H30" i="76"/>
  <c r="H31" i="76"/>
  <c r="H33" i="76"/>
  <c r="H34" i="76"/>
  <c r="H23" i="76"/>
  <c r="F32" i="76"/>
  <c r="H32" i="76"/>
  <c r="B14" i="75"/>
  <c r="C14" i="75"/>
  <c r="F14" i="75"/>
  <c r="G14" i="75"/>
  <c r="H16" i="75"/>
  <c r="D16" i="75"/>
  <c r="H15" i="75"/>
  <c r="D15" i="75"/>
  <c r="H13" i="75"/>
  <c r="H12" i="75"/>
  <c r="H11" i="75"/>
  <c r="H10" i="75"/>
  <c r="H9" i="75"/>
  <c r="H8" i="75"/>
  <c r="H7" i="75"/>
  <c r="H6" i="75"/>
  <c r="H5" i="75"/>
  <c r="J5" i="73"/>
  <c r="J6" i="73"/>
  <c r="J7" i="73"/>
  <c r="J8" i="73"/>
  <c r="J9" i="73"/>
  <c r="J10" i="73"/>
  <c r="J11" i="73"/>
  <c r="J12" i="73"/>
  <c r="J14" i="73"/>
  <c r="J15" i="73"/>
  <c r="C13" i="73"/>
  <c r="D13" i="73"/>
  <c r="E13" i="73"/>
  <c r="F13" i="73"/>
  <c r="G13" i="73"/>
  <c r="H13" i="73"/>
  <c r="B13" i="73"/>
  <c r="J4" i="73"/>
  <c r="K26" i="71"/>
  <c r="K27" i="71"/>
  <c r="K28" i="71"/>
  <c r="K29" i="71"/>
  <c r="L29" i="71"/>
  <c r="K30" i="71"/>
  <c r="J26" i="71"/>
  <c r="L26" i="71" s="1"/>
  <c r="J27" i="71"/>
  <c r="J28" i="71"/>
  <c r="J29" i="71"/>
  <c r="J30" i="71"/>
  <c r="K25" i="71"/>
  <c r="J25" i="71"/>
  <c r="L25" i="71" s="1"/>
  <c r="K16" i="71"/>
  <c r="K17" i="71"/>
  <c r="J16" i="71"/>
  <c r="L16" i="71" s="1"/>
  <c r="J17" i="71"/>
  <c r="L17" i="71" s="1"/>
  <c r="H16" i="71"/>
  <c r="H17" i="71"/>
  <c r="D16" i="71"/>
  <c r="D17" i="71"/>
  <c r="G15" i="71"/>
  <c r="F15" i="71"/>
  <c r="C15" i="71"/>
  <c r="B15" i="71"/>
  <c r="D15" i="71"/>
  <c r="L14" i="71"/>
  <c r="L13" i="71"/>
  <c r="L12" i="71"/>
  <c r="L11" i="71"/>
  <c r="L10" i="71"/>
  <c r="L9" i="71"/>
  <c r="L8" i="71"/>
  <c r="L7" i="71"/>
  <c r="L6" i="71"/>
  <c r="H30" i="71"/>
  <c r="D30" i="71"/>
  <c r="H29" i="71"/>
  <c r="D29" i="71"/>
  <c r="H28" i="71"/>
  <c r="D28" i="71"/>
  <c r="H27" i="71"/>
  <c r="D27" i="71"/>
  <c r="H26" i="71"/>
  <c r="D26" i="71"/>
  <c r="H25" i="71"/>
  <c r="D25" i="71"/>
  <c r="H14" i="71"/>
  <c r="H13" i="71"/>
  <c r="H12" i="71"/>
  <c r="H11" i="71"/>
  <c r="H10" i="71"/>
  <c r="H9" i="71"/>
  <c r="H8" i="71"/>
  <c r="H7" i="71"/>
  <c r="H6" i="71"/>
  <c r="D7" i="71"/>
  <c r="D8" i="71"/>
  <c r="D9" i="71"/>
  <c r="D10" i="71"/>
  <c r="D11" i="71"/>
  <c r="D12" i="71"/>
  <c r="D13" i="71"/>
  <c r="D14" i="71"/>
  <c r="D6" i="71"/>
  <c r="T30" i="61"/>
  <c r="R30" i="61"/>
  <c r="S30" i="61"/>
  <c r="O30" i="61"/>
  <c r="N30" i="61"/>
  <c r="M30" i="61"/>
  <c r="U31" i="61"/>
  <c r="H16" i="61" s="1"/>
  <c r="P31" i="61"/>
  <c r="B16" i="61" s="1"/>
  <c r="P32" i="61"/>
  <c r="C17" i="61" s="1"/>
  <c r="U32" i="61"/>
  <c r="G17" i="61" s="1"/>
  <c r="P22" i="61"/>
  <c r="D7" i="61" s="1"/>
  <c r="P23" i="61"/>
  <c r="D8" i="61" s="1"/>
  <c r="P24" i="61"/>
  <c r="D9" i="61" s="1"/>
  <c r="P25" i="61"/>
  <c r="D10" i="61" s="1"/>
  <c r="P26" i="61"/>
  <c r="D11" i="61" s="1"/>
  <c r="P27" i="61"/>
  <c r="D12" i="61" s="1"/>
  <c r="P28" i="61"/>
  <c r="D13" i="61" s="1"/>
  <c r="P29" i="61"/>
  <c r="D14" i="61" s="1"/>
  <c r="U22" i="61"/>
  <c r="J7" i="61" s="1"/>
  <c r="U23" i="61"/>
  <c r="H8" i="61" s="1"/>
  <c r="U24" i="61"/>
  <c r="J9" i="61" s="1"/>
  <c r="U25" i="61"/>
  <c r="H10" i="61" s="1"/>
  <c r="U26" i="61"/>
  <c r="J11" i="61" s="1"/>
  <c r="U27" i="61"/>
  <c r="H12" i="61" s="1"/>
  <c r="U28" i="61"/>
  <c r="J13" i="61" s="1"/>
  <c r="U29" i="61"/>
  <c r="H14" i="61" s="1"/>
  <c r="U21" i="61"/>
  <c r="I6" i="61" s="1"/>
  <c r="P21" i="61"/>
  <c r="B6" i="61" s="1"/>
  <c r="L15" i="8"/>
  <c r="J15" i="8"/>
  <c r="K15" i="8"/>
  <c r="J16" i="8"/>
  <c r="K16" i="8"/>
  <c r="L16" i="8"/>
  <c r="K14" i="8"/>
  <c r="L14" i="8"/>
  <c r="J14" i="8"/>
  <c r="J6" i="8"/>
  <c r="K6" i="8"/>
  <c r="L6" i="8"/>
  <c r="J7" i="8"/>
  <c r="K7" i="8"/>
  <c r="L7" i="8"/>
  <c r="J8" i="8"/>
  <c r="K8" i="8"/>
  <c r="L8" i="8"/>
  <c r="J9" i="8"/>
  <c r="K9" i="8"/>
  <c r="L9" i="8"/>
  <c r="J10" i="8"/>
  <c r="K10" i="8"/>
  <c r="L10" i="8"/>
  <c r="J11" i="8"/>
  <c r="K11" i="8"/>
  <c r="L11" i="8"/>
  <c r="J12" i="8"/>
  <c r="K12" i="8"/>
  <c r="L12" i="8"/>
  <c r="J13" i="8"/>
  <c r="K13" i="8"/>
  <c r="L13" i="8"/>
  <c r="K5" i="8"/>
  <c r="L5" i="8"/>
  <c r="J5" i="8"/>
  <c r="P30" i="61"/>
  <c r="D15" i="61" s="1"/>
  <c r="L30" i="71"/>
  <c r="L28" i="71"/>
  <c r="L27" i="71"/>
  <c r="K15" i="71"/>
  <c r="J15" i="71"/>
  <c r="D14" i="75"/>
  <c r="J13" i="73"/>
  <c r="B19" i="73"/>
  <c r="I19" i="73"/>
  <c r="G19" i="73"/>
  <c r="E19" i="73"/>
  <c r="C19" i="73"/>
  <c r="B20" i="73"/>
  <c r="I20" i="73"/>
  <c r="G20" i="73"/>
  <c r="E20" i="73"/>
  <c r="C20" i="73"/>
  <c r="B21" i="73"/>
  <c r="B23" i="73"/>
  <c r="B25" i="73"/>
  <c r="B27" i="73"/>
  <c r="I27" i="73"/>
  <c r="G27" i="73"/>
  <c r="E27" i="73"/>
  <c r="C27" i="73"/>
  <c r="J26" i="73"/>
  <c r="H26" i="73"/>
  <c r="F26" i="73"/>
  <c r="D26" i="73"/>
  <c r="I25" i="73"/>
  <c r="G25" i="73"/>
  <c r="E25" i="73"/>
  <c r="C25" i="73"/>
  <c r="J24" i="73"/>
  <c r="H24" i="73"/>
  <c r="F24" i="73"/>
  <c r="D24" i="73"/>
  <c r="I23" i="73"/>
  <c r="G23" i="73"/>
  <c r="E23" i="73"/>
  <c r="C23" i="73"/>
  <c r="J22" i="73"/>
  <c r="H22" i="73"/>
  <c r="F22" i="73"/>
  <c r="D22" i="73"/>
  <c r="I21" i="73"/>
  <c r="G21" i="73"/>
  <c r="E21" i="73"/>
  <c r="C21" i="73"/>
  <c r="B28" i="73"/>
  <c r="B30" i="73"/>
  <c r="I30" i="73"/>
  <c r="G30" i="73"/>
  <c r="E30" i="73"/>
  <c r="C30" i="73"/>
  <c r="J29" i="73"/>
  <c r="H29" i="73"/>
  <c r="F29" i="73"/>
  <c r="D29" i="73"/>
  <c r="J19" i="73"/>
  <c r="H19" i="73"/>
  <c r="F19" i="73"/>
  <c r="D19" i="73"/>
  <c r="J20" i="73"/>
  <c r="H20" i="73"/>
  <c r="F20" i="73"/>
  <c r="D20" i="73"/>
  <c r="B22" i="73"/>
  <c r="B24" i="73"/>
  <c r="B26" i="73"/>
  <c r="J27" i="73"/>
  <c r="H27" i="73"/>
  <c r="F27" i="73"/>
  <c r="D27" i="73"/>
  <c r="I26" i="73"/>
  <c r="G26" i="73"/>
  <c r="E26" i="73"/>
  <c r="C26" i="73"/>
  <c r="J25" i="73"/>
  <c r="H25" i="73"/>
  <c r="F25" i="73"/>
  <c r="D25" i="73"/>
  <c r="I24" i="73"/>
  <c r="G24" i="73"/>
  <c r="E24" i="73"/>
  <c r="C24" i="73"/>
  <c r="J23" i="73"/>
  <c r="H23" i="73"/>
  <c r="F23" i="73"/>
  <c r="D23" i="73"/>
  <c r="I22" i="73"/>
  <c r="G22" i="73"/>
  <c r="E22" i="73"/>
  <c r="C22" i="73"/>
  <c r="J21" i="73"/>
  <c r="H21" i="73"/>
  <c r="F21" i="73"/>
  <c r="D21" i="73"/>
  <c r="B29" i="73"/>
  <c r="J30" i="73"/>
  <c r="H30" i="73"/>
  <c r="F30" i="73"/>
  <c r="D30" i="73"/>
  <c r="I29" i="73"/>
  <c r="G29" i="73"/>
  <c r="E29" i="73"/>
  <c r="C29" i="73"/>
  <c r="H14" i="75"/>
  <c r="E6" i="61"/>
  <c r="C6" i="61"/>
  <c r="B14" i="61"/>
  <c r="B12" i="61"/>
  <c r="B10" i="61"/>
  <c r="B8" i="61"/>
  <c r="E14" i="61"/>
  <c r="C14" i="61"/>
  <c r="E12" i="61"/>
  <c r="C12" i="61"/>
  <c r="E10" i="61"/>
  <c r="C10" i="61"/>
  <c r="E8" i="61"/>
  <c r="C8" i="61"/>
  <c r="I14" i="61"/>
  <c r="I12" i="61"/>
  <c r="I10" i="61"/>
  <c r="I8" i="61"/>
  <c r="E16" i="61"/>
  <c r="C16" i="61"/>
  <c r="E15" i="61"/>
  <c r="J17" i="61"/>
  <c r="H17" i="61"/>
  <c r="B28" i="79"/>
  <c r="B26" i="79"/>
  <c r="B24" i="79"/>
  <c r="B22" i="79"/>
  <c r="G21" i="79"/>
  <c r="H21" i="79" s="1"/>
  <c r="G22" i="79"/>
  <c r="G23" i="79"/>
  <c r="H23" i="79" s="1"/>
  <c r="G24" i="79"/>
  <c r="H24" i="79" s="1"/>
  <c r="G25" i="79"/>
  <c r="H25" i="79" s="1"/>
  <c r="G26" i="79"/>
  <c r="H26" i="79" s="1"/>
  <c r="G27" i="79"/>
  <c r="H27" i="79" s="1"/>
  <c r="G28" i="79"/>
  <c r="H28" i="79" s="1"/>
  <c r="G29" i="79"/>
  <c r="H29" i="79" s="1"/>
  <c r="C31" i="79"/>
  <c r="D31" i="79" s="1"/>
  <c r="G31" i="79"/>
  <c r="D28" i="73"/>
  <c r="H28" i="73"/>
  <c r="C28" i="73"/>
  <c r="I28" i="73"/>
  <c r="U30" i="61"/>
  <c r="G15" i="61"/>
  <c r="D6" i="61"/>
  <c r="B13" i="61"/>
  <c r="B11" i="61"/>
  <c r="B9" i="61"/>
  <c r="B7" i="61"/>
  <c r="E13" i="61"/>
  <c r="E11" i="61"/>
  <c r="E9" i="61"/>
  <c r="E7" i="61"/>
  <c r="G14" i="61"/>
  <c r="G12" i="61"/>
  <c r="G10" i="61"/>
  <c r="G8" i="61"/>
  <c r="J14" i="61"/>
  <c r="J12" i="61"/>
  <c r="J10" i="61"/>
  <c r="J8" i="61"/>
  <c r="J6" i="61"/>
  <c r="D17" i="61"/>
  <c r="D16" i="61"/>
  <c r="I17" i="61"/>
  <c r="I16" i="61"/>
  <c r="H15" i="61"/>
  <c r="J15" i="61"/>
  <c r="I15" i="61"/>
  <c r="L15" i="71" l="1"/>
  <c r="B15" i="61"/>
  <c r="H15" i="71"/>
  <c r="C15" i="61"/>
  <c r="H6" i="61"/>
  <c r="I13" i="61"/>
  <c r="I11" i="61"/>
  <c r="I9" i="61"/>
  <c r="I7" i="61"/>
  <c r="C13" i="61"/>
  <c r="C11" i="61"/>
  <c r="C9" i="61"/>
  <c r="C7" i="61"/>
  <c r="B17" i="61"/>
  <c r="G16" i="61"/>
  <c r="G6" i="61"/>
  <c r="G11" i="61"/>
  <c r="G7" i="61"/>
  <c r="H13" i="61"/>
  <c r="H11" i="61"/>
  <c r="H9" i="61"/>
  <c r="H7" i="61"/>
  <c r="E17" i="61"/>
  <c r="J16" i="61"/>
  <c r="B13" i="63"/>
  <c r="B11" i="63"/>
  <c r="B9" i="63"/>
  <c r="B7" i="63"/>
  <c r="C5" i="63"/>
  <c r="C12" i="63"/>
  <c r="C10" i="63"/>
  <c r="C8" i="63"/>
  <c r="C6" i="63"/>
  <c r="D13" i="63"/>
  <c r="E13" i="63" s="1"/>
  <c r="D11" i="63"/>
  <c r="D9" i="63"/>
  <c r="E9" i="63" s="1"/>
  <c r="D7" i="63"/>
  <c r="E30" i="63"/>
  <c r="C14" i="63" s="1"/>
  <c r="G13" i="61"/>
  <c r="G9" i="61"/>
  <c r="B5" i="63"/>
  <c r="E5" i="63" s="1"/>
  <c r="B12" i="63"/>
  <c r="B10" i="63"/>
  <c r="E10" i="63" s="1"/>
  <c r="B8" i="63"/>
  <c r="B6" i="63"/>
  <c r="D6" i="63"/>
  <c r="H22" i="79"/>
  <c r="J28" i="73"/>
  <c r="F28" i="73"/>
  <c r="E28" i="73"/>
  <c r="G28" i="73"/>
  <c r="C27" i="79"/>
  <c r="D27" i="79" s="1"/>
  <c r="D26" i="79"/>
  <c r="H31" i="79"/>
  <c r="C30" i="79"/>
  <c r="D30" i="79" s="1"/>
  <c r="G30" i="79"/>
  <c r="D28" i="79"/>
  <c r="D24" i="79"/>
  <c r="D22" i="79"/>
  <c r="H30" i="79"/>
  <c r="C23" i="79"/>
  <c r="D23" i="79" s="1"/>
  <c r="C21" i="79"/>
  <c r="D21" i="79" s="1"/>
  <c r="B25" i="79"/>
  <c r="D25" i="79" s="1"/>
  <c r="B29" i="79"/>
  <c r="D29" i="79" s="1"/>
  <c r="E8" i="63" l="1"/>
  <c r="E12" i="63"/>
  <c r="E31" i="63"/>
  <c r="B14" i="63"/>
  <c r="E6" i="63"/>
  <c r="E7" i="63"/>
  <c r="E11" i="63"/>
  <c r="D14" i="63"/>
  <c r="E14" i="63" s="1"/>
  <c r="D15" i="63" l="1"/>
  <c r="B15" i="63"/>
  <c r="C15" i="63"/>
  <c r="E32" i="63"/>
  <c r="C16" i="63" l="1"/>
  <c r="D16" i="63"/>
  <c r="B16" i="63"/>
</calcChain>
</file>

<file path=xl/sharedStrings.xml><?xml version="1.0" encoding="utf-8"?>
<sst xmlns="http://schemas.openxmlformats.org/spreadsheetml/2006/main" count="958" uniqueCount="289">
  <si>
    <t>TAVOLA MANODOPERA PER SESSO E PROVINCIA. Anno 2010, composizioni percentuali</t>
  </si>
  <si>
    <t>Maschi</t>
  </si>
  <si>
    <t>Femmine</t>
  </si>
  <si>
    <t>Manodopera familiare</t>
  </si>
  <si>
    <t>Manodopera non familiare</t>
  </si>
  <si>
    <t>Manodopera</t>
  </si>
  <si>
    <t>PERSONE</t>
  </si>
  <si>
    <t>Tipo di manodopera</t>
  </si>
  <si>
    <t>GIORNATE/PERSONA PROCAPITE</t>
  </si>
  <si>
    <t>Coniuge che lavora in azienda</t>
  </si>
  <si>
    <t>Altri familiari che lavorano in azienda</t>
  </si>
  <si>
    <r>
      <t xml:space="preserve">Sup. biologica per azienda </t>
    </r>
    <r>
      <rPr>
        <i/>
        <sz val="9"/>
        <color indexed="8"/>
        <rFont val="Arial Narrow"/>
        <family val="2"/>
      </rPr>
      <t>(ha</t>
    </r>
    <r>
      <rPr>
        <sz val="9"/>
        <color indexed="8"/>
        <rFont val="Arial Narrow"/>
        <family val="2"/>
      </rPr>
      <t>)</t>
    </r>
  </si>
  <si>
    <t>Parenti che lavorano in azienda</t>
  </si>
  <si>
    <t>Altra manodopera aziendale in forma continuativa</t>
  </si>
  <si>
    <t>Altra manodopera aziendale in forma saltuaria</t>
  </si>
  <si>
    <t>Lavoratori non assunti direttamente dall'azienda</t>
  </si>
  <si>
    <t>manodopera aziendale non familiare</t>
  </si>
  <si>
    <t>altra manodopera aziendale in forma continuativa</t>
  </si>
  <si>
    <t>altra manodopera aziendale in forma saltuaria</t>
  </si>
  <si>
    <t>lavoratori non assunti direttamente dall'azienda</t>
  </si>
  <si>
    <t>UE</t>
  </si>
  <si>
    <t>EXTRA UE</t>
  </si>
  <si>
    <t>..</t>
  </si>
  <si>
    <t>ITALIA</t>
  </si>
  <si>
    <t>manodopera non familiare</t>
  </si>
  <si>
    <t>altra manodopera in forma continuativa</t>
  </si>
  <si>
    <t>altra manodopera in forma saltuaria</t>
  </si>
  <si>
    <t xml:space="preserve">lavoratori non assunti direttamente </t>
  </si>
  <si>
    <t>extra UE</t>
  </si>
  <si>
    <t>PROVINCE</t>
  </si>
  <si>
    <t>Strade urbane</t>
  </si>
  <si>
    <t>Totale</t>
  </si>
  <si>
    <t>Marche</t>
  </si>
  <si>
    <t>Italia</t>
  </si>
  <si>
    <t>Strade extra-urbane</t>
  </si>
  <si>
    <t>Totale strade</t>
  </si>
  <si>
    <t>Procedeva senza rispettare le regole della precedenza o il semaforo</t>
  </si>
  <si>
    <t>Procedeva con guida distratta o andamento indeciso</t>
  </si>
  <si>
    <t>Procedeva con velocità troppo elevata</t>
  </si>
  <si>
    <t>Procedeva senza mantenere la distanza di sicurezza</t>
  </si>
  <si>
    <t>Manovrava irregolarmente</t>
  </si>
  <si>
    <t>Svoltava irregolarmente</t>
  </si>
  <si>
    <t>Procedeva contromano</t>
  </si>
  <si>
    <t>Sorpassava irregolarmente</t>
  </si>
  <si>
    <t>Ostacolo accidentale</t>
  </si>
  <si>
    <t>Comportamento scorretto del pedone</t>
  </si>
  <si>
    <t>Altre cause</t>
  </si>
  <si>
    <t>Variazioni percentuali 2010/2000</t>
  </si>
  <si>
    <r>
      <t xml:space="preserve">Aziende </t>
    </r>
    <r>
      <rPr>
        <i/>
        <sz val="9"/>
        <color indexed="8"/>
        <rFont val="Arial Narrow"/>
        <family val="2"/>
      </rPr>
      <t>(N.)</t>
    </r>
  </si>
  <si>
    <t>Aziende</t>
  </si>
  <si>
    <t>SAT</t>
  </si>
  <si>
    <t>SAU</t>
  </si>
  <si>
    <t>Trapani</t>
  </si>
  <si>
    <t>Palermo</t>
  </si>
  <si>
    <t>Messina</t>
  </si>
  <si>
    <t>Agrigento</t>
  </si>
  <si>
    <t>Caltanissetta</t>
  </si>
  <si>
    <t>Enna</t>
  </si>
  <si>
    <t>Catania</t>
  </si>
  <si>
    <t>Siracusa</t>
  </si>
  <si>
    <t>Sicilia</t>
  </si>
  <si>
    <t>Rgusa</t>
  </si>
  <si>
    <t>Sud e Isole</t>
  </si>
  <si>
    <r>
      <t xml:space="preserve">SAU         </t>
    </r>
    <r>
      <rPr>
        <i/>
        <sz val="9"/>
        <color indexed="8"/>
        <rFont val="Arial Narrow"/>
        <family val="2"/>
      </rPr>
      <t>(ha)</t>
    </r>
  </si>
  <si>
    <r>
      <t xml:space="preserve">SAT       </t>
    </r>
    <r>
      <rPr>
        <i/>
        <sz val="9"/>
        <color indexed="8"/>
        <rFont val="Arial Narrow"/>
        <family val="2"/>
      </rPr>
      <t>(ha)</t>
    </r>
  </si>
  <si>
    <t xml:space="preserve">    Sicilia</t>
  </si>
  <si>
    <t>var. %</t>
  </si>
  <si>
    <r>
      <t xml:space="preserve">Superficie media </t>
    </r>
    <r>
      <rPr>
        <i/>
        <sz val="9"/>
        <color indexed="8"/>
        <rFont val="Arial Narrow"/>
        <family val="2"/>
      </rPr>
      <t>(ha SAU per azienda)</t>
    </r>
  </si>
  <si>
    <t xml:space="preserve">Solo Proprietà </t>
  </si>
  <si>
    <t>Solo Affitto</t>
  </si>
  <si>
    <t>Solo Uso gratuito</t>
  </si>
  <si>
    <r>
      <t xml:space="preserve">SAU 2010 </t>
    </r>
    <r>
      <rPr>
        <i/>
        <sz val="9"/>
        <color indexed="8"/>
        <rFont val="Arial Narrow"/>
        <family val="2"/>
      </rPr>
      <t>(ha)</t>
    </r>
  </si>
  <si>
    <r>
      <t>SAU 2000</t>
    </r>
    <r>
      <rPr>
        <i/>
        <sz val="9"/>
        <color indexed="8"/>
        <rFont val="Arial Narrow"/>
        <family val="2"/>
      </rPr>
      <t xml:space="preserve"> (ha)</t>
    </r>
  </si>
  <si>
    <t>Diretta del coltivatore</t>
  </si>
  <si>
    <t>Con salariati</t>
  </si>
  <si>
    <t>Altra forma</t>
  </si>
  <si>
    <t>Azienda individuale</t>
  </si>
  <si>
    <t>Altra forma giuridica</t>
  </si>
  <si>
    <t>Società</t>
  </si>
  <si>
    <t>Titolo di possesso</t>
  </si>
  <si>
    <t>Solo proprietà</t>
  </si>
  <si>
    <t>Solo affitto</t>
  </si>
  <si>
    <t>Solo uso gratuito</t>
  </si>
  <si>
    <t>Forma di conduzione</t>
  </si>
  <si>
    <t>Forma giuridica</t>
  </si>
  <si>
    <t>Giornate di lavoro</t>
  </si>
  <si>
    <t>CATEGORIA MANODOPERA AZIENDALE</t>
  </si>
  <si>
    <t>Manodopera aziendale familiare</t>
  </si>
  <si>
    <t>Conduttore</t>
  </si>
  <si>
    <t>altri familiari e parenti del conduttore che lavorano in azienda</t>
  </si>
  <si>
    <t>coniuge che lavora in azienda</t>
  </si>
  <si>
    <t>Manodopera aziendale non familiare</t>
  </si>
  <si>
    <t>altra manodopera aziendale a tempo indeterminato</t>
  </si>
  <si>
    <t>altra manodopera aziendale a tempo determinato</t>
  </si>
  <si>
    <t>senza manutenzione e/o realizzazione di elementi lineari del paesaggio</t>
  </si>
  <si>
    <t>siepi sottoposte a manutenzione</t>
  </si>
  <si>
    <t>siepi di nuova realizzazione</t>
  </si>
  <si>
    <t>filari di alberi sottoposti a manutenzione</t>
  </si>
  <si>
    <t>filari di alberi di nuova realizzazione</t>
  </si>
  <si>
    <t>muretti sottoposti a manutenzione</t>
  </si>
  <si>
    <t>muretti di nuova realizzazione</t>
  </si>
  <si>
    <t>Elemento del paesaggio agrario</t>
  </si>
  <si>
    <t xml:space="preserve">  seminativi</t>
  </si>
  <si>
    <t xml:space="preserve">  coltivazioni legnose agrarie</t>
  </si>
  <si>
    <t xml:space="preserve">  orti familiari</t>
  </si>
  <si>
    <t xml:space="preserve">  prati permanenti e pascoli</t>
  </si>
  <si>
    <t>Sud-Isole</t>
  </si>
  <si>
    <t xml:space="preserve">      Trapani</t>
  </si>
  <si>
    <t xml:space="preserve">      Palermo</t>
  </si>
  <si>
    <t xml:space="preserve">      Messina</t>
  </si>
  <si>
    <t xml:space="preserve">      Agrigento</t>
  </si>
  <si>
    <t xml:space="preserve">      Caltanissetta</t>
  </si>
  <si>
    <t xml:space="preserve">      Enna</t>
  </si>
  <si>
    <t xml:space="preserve">      Catania</t>
  </si>
  <si>
    <t xml:space="preserve">      Ragusa</t>
  </si>
  <si>
    <t xml:space="preserve">      Siracusa</t>
  </si>
  <si>
    <t>Tipo allevamento</t>
  </si>
  <si>
    <t>Capi</t>
  </si>
  <si>
    <t>Dimensione media</t>
  </si>
  <si>
    <t>BOVINI</t>
  </si>
  <si>
    <t>Bovini</t>
  </si>
  <si>
    <t>Bufalini</t>
  </si>
  <si>
    <t>Suini</t>
  </si>
  <si>
    <t>Equini</t>
  </si>
  <si>
    <t>Ovini</t>
  </si>
  <si>
    <t>Caprini</t>
  </si>
  <si>
    <t>Avicoli</t>
  </si>
  <si>
    <t>TIPO DI ALLEVAMENTO</t>
  </si>
  <si>
    <t>N. aziende</t>
  </si>
  <si>
    <t>AZIENDE CON SUPERIFICE BIOLOGICA</t>
  </si>
  <si>
    <t>Azienda con allevamenti biologici certificati</t>
  </si>
  <si>
    <t>Azienda con sup. biologica e/o allev. biologici</t>
  </si>
  <si>
    <t>Foraggere avvicendate</t>
  </si>
  <si>
    <t>Vite</t>
  </si>
  <si>
    <t>Agrumi</t>
  </si>
  <si>
    <t>TOTALE</t>
  </si>
  <si>
    <t>Fruttiferi</t>
  </si>
  <si>
    <t>Altro</t>
  </si>
  <si>
    <t>Cereali per la produzione di granella</t>
  </si>
  <si>
    <t>Olivo per la produzione di olive da tavola e da olio</t>
  </si>
  <si>
    <t>Prati permanenti e pascoli (esclusi pascoli magri)</t>
  </si>
  <si>
    <r>
      <t xml:space="preserve">Superficie </t>
    </r>
    <r>
      <rPr>
        <i/>
        <sz val="9"/>
        <color indexed="8"/>
        <rFont val="Arial Narrow"/>
        <family val="2"/>
      </rPr>
      <t>(ha)</t>
    </r>
  </si>
  <si>
    <t>Superficie</t>
  </si>
  <si>
    <t>%</t>
  </si>
  <si>
    <t>CONTOTERZISMO ATTIVO</t>
  </si>
  <si>
    <t>CONTOTERZISMO PASSIVO</t>
  </si>
  <si>
    <t>Numero aziende</t>
  </si>
  <si>
    <t>cereali per la produzione di granella</t>
  </si>
  <si>
    <t>ortive</t>
  </si>
  <si>
    <t>foraggere avvicendate</t>
  </si>
  <si>
    <t>terreni a riposo</t>
  </si>
  <si>
    <t>vite</t>
  </si>
  <si>
    <t>olivo per la produzione di olive da tavola e da olio</t>
  </si>
  <si>
    <t>agrumi</t>
  </si>
  <si>
    <t>fruttiferi</t>
  </si>
  <si>
    <t>FIGURA 1. AZIENDE AGRICOLE PER TERRITORIO. Anni 1982-2010, NUMERI INDICE 1982 = 100</t>
  </si>
  <si>
    <t>FIGURA 2. SAU PER TERRITORIO. Anni 1982-2010. NUMERI INDICE 1982 = 100</t>
  </si>
  <si>
    <t>fino a 2 ettari</t>
  </si>
  <si>
    <t>da 2 a 9,9 ettari</t>
  </si>
  <si>
    <t>da 10 a 29,9 ettari</t>
  </si>
  <si>
    <t>da 30 a 49,9 ettari</t>
  </si>
  <si>
    <t>50 ettari e oltre</t>
  </si>
  <si>
    <t>var. % sau</t>
  </si>
  <si>
    <t>var. % aziende</t>
  </si>
  <si>
    <t>quota aziende</t>
  </si>
  <si>
    <t>Ragusa</t>
  </si>
  <si>
    <t>SICILIA</t>
  </si>
  <si>
    <t>PROSPETTO 5 AZIENDE CON ALLEVAMENTI, CAPI E DIMENSIONE MEDIA PER PROVINCIA. Anni 2000 e 2010, valori assoluti e percentuali</t>
  </si>
  <si>
    <t>Frumento duro</t>
  </si>
  <si>
    <t>DIMENSIONE MEDIA DELLE AZIENDE PER PROVINCIA. Anni 2000 e 2010, valori assoluti e percentuali</t>
  </si>
  <si>
    <t>TP</t>
  </si>
  <si>
    <t>Olive per olio</t>
  </si>
  <si>
    <t>PA</t>
  </si>
  <si>
    <t>ME</t>
  </si>
  <si>
    <t>Pascoli utilizzati</t>
  </si>
  <si>
    <t>AG</t>
  </si>
  <si>
    <t>CL</t>
  </si>
  <si>
    <t>EN</t>
  </si>
  <si>
    <t>Pascoli</t>
  </si>
  <si>
    <t>CT</t>
  </si>
  <si>
    <t>RG</t>
  </si>
  <si>
    <t>Ortive protette</t>
  </si>
  <si>
    <t>SR</t>
  </si>
  <si>
    <t>Mandorlo</t>
  </si>
  <si>
    <t>Nocciolo</t>
  </si>
  <si>
    <t>Altri erbai</t>
  </si>
  <si>
    <t>Altri prati
avvicendati</t>
  </si>
  <si>
    <t>Terreni a riposo
non soggetti a 
regime di aiuto</t>
  </si>
  <si>
    <t>Seminativi</t>
  </si>
  <si>
    <t>Legnose agrarie</t>
  </si>
  <si>
    <t>Prati permanenti e pascoli</t>
  </si>
  <si>
    <t>Aziende per centro aziendale</t>
  </si>
  <si>
    <t>Aziende per localizzazione terreni</t>
  </si>
  <si>
    <t>SAU per localizzazione terreni</t>
  </si>
  <si>
    <t>SAU per centro aziendale</t>
  </si>
  <si>
    <t>Agriturismo</t>
  </si>
  <si>
    <t>Prima lavorazione dei prodotti agricoli</t>
  </si>
  <si>
    <t>Contoterzismo attivo per attività agricole</t>
  </si>
  <si>
    <t>Trasformazione di prodotti vegetali</t>
  </si>
  <si>
    <t>Trasformazione di prodotti animali</t>
  </si>
  <si>
    <t>Altre attività connesse</t>
  </si>
  <si>
    <t>Vendita diretta al consumatore</t>
  </si>
  <si>
    <t>Vendita ad altre aziende agricole</t>
  </si>
  <si>
    <t>Vendita ad imprese industriali</t>
  </si>
  <si>
    <t>Vendita ad imprese commerciali</t>
  </si>
  <si>
    <t>Vendita o conferimento ad organismi associativi</t>
  </si>
  <si>
    <t>Boschi cedui</t>
  </si>
  <si>
    <t>FIGURA 9. SAU PER FORMA GIURIDICA. Anno 2010, composizione percentuale</t>
  </si>
  <si>
    <t>FIGURA 8. AZIENDE AGRICOLE PER TITOLO DI POSSESSO E FORMA DI CONDUZIONE DELLA SAU. Sicilia, Anno 2010, composizione percentuale</t>
  </si>
  <si>
    <t>FIGURA 5. AZIENDE PER CLASSE DI SAU. Sicilia, Anni 2010/2000, variazioni e valori percentuali</t>
  </si>
  <si>
    <t>Giornate di lavoro in affidamento completo</t>
  </si>
  <si>
    <t>Giornate di lavoro in affidamento parziale</t>
  </si>
  <si>
    <t>Giornate di lavoro in contoterzismo passivo</t>
  </si>
  <si>
    <t>FIGURA 6. SUPERFICIE MEDIA PER PROVINCIA. Sicilia, Anni 2000 e 2010, valori assoluti in ha</t>
  </si>
  <si>
    <t>UTILIZZAZIONE DEI TERRENI</t>
  </si>
  <si>
    <t>ORTI FAMILIARI</t>
  </si>
  <si>
    <t>SEMINATIVI</t>
  </si>
  <si>
    <t xml:space="preserve">      cereali per la produzione di granella</t>
  </si>
  <si>
    <t xml:space="preserve">      legumi secchi</t>
  </si>
  <si>
    <t xml:space="preserve">      patata</t>
  </si>
  <si>
    <t xml:space="preserve">      barbabietola da zucchero</t>
  </si>
  <si>
    <t xml:space="preserve">      piante sarchiate da foraggio</t>
  </si>
  <si>
    <t xml:space="preserve">      piante industriali</t>
  </si>
  <si>
    <t xml:space="preserve">      ortive</t>
  </si>
  <si>
    <t xml:space="preserve">      fiori e piante ornamentali</t>
  </si>
  <si>
    <t xml:space="preserve">      piantine</t>
  </si>
  <si>
    <t xml:space="preserve">      foraggere avvicendate</t>
  </si>
  <si>
    <t xml:space="preserve">      sementi</t>
  </si>
  <si>
    <t xml:space="preserve">      terreni a riposo</t>
  </si>
  <si>
    <t>COLTIVAZIONI LEGNOSE AGRARIE</t>
  </si>
  <si>
    <t xml:space="preserve">      vite</t>
  </si>
  <si>
    <t xml:space="preserve">      olivo per la produzione di olive da tavola e da olio</t>
  </si>
  <si>
    <t xml:space="preserve">      agrumi</t>
  </si>
  <si>
    <t xml:space="preserve">      fruttiferi</t>
  </si>
  <si>
    <t xml:space="preserve">      vivai</t>
  </si>
  <si>
    <t xml:space="preserve">      altre coltivazioni legnose agrarie</t>
  </si>
  <si>
    <t xml:space="preserve">      coltivazioni legnose agrarie in serra</t>
  </si>
  <si>
    <t>PRATI PERMANENTI E PASCOLI</t>
  </si>
  <si>
    <t>SUPERFICIE AGRICOLA UTILIZZATA (SAU)</t>
  </si>
  <si>
    <t>ARBORICOLTURA DA LEGNO ANNESSA AD AZIENDE AGRICOLE</t>
  </si>
  <si>
    <t>BOSCHI ANNESSI ADA AZIENDE AGRICOLE</t>
  </si>
  <si>
    <t>SUPERFICIE AGRARIA NON UTILIZZATA</t>
  </si>
  <si>
    <t>ALTRA SUPERFICIE</t>
  </si>
  <si>
    <t>SUPERFICIE TOTALE (SAT)</t>
  </si>
  <si>
    <t>funghi in grotte, sotterranei o in appositi edifici</t>
  </si>
  <si>
    <t>serre</t>
  </si>
  <si>
    <t>coltivazioni energetiche</t>
  </si>
  <si>
    <t>FIGURA 10. MANODOPERA PER SESSO E PROVINCIA. Sicilia, Anno 2010, composizione percentuale</t>
  </si>
  <si>
    <t>PROSPETTO 3.  MANODOPERA FAMILIARE E GIORNATE DI LAVORO STANDARD PROCAPITE PER TIPO DI MANODOPERA E PROVINCIA. Sicilia, Anno 2010, valori assoluti</t>
  </si>
  <si>
    <t>PROSPETTO 4.  MANODOPERA NON FAMILIARE E GIORNATE DI LAVORO STANDARD PROCAPITE PER TIPO DI MANODOPERA E PROVINCIA. Sicilia, Anno 2010, valori assoluti</t>
  </si>
  <si>
    <t>PROSPETTO 8. SUPERICIE BIOLOGICA PER TIPO DI COLTIVAZIONE E PROVINCIA. Sicilia, Anno 2010, valori in ettari</t>
  </si>
  <si>
    <t>PROSPETTO 10. CONTOTERZISMO ATTIVO E PASSIVO PER PROVINCIA. Sicilia, Anno 2010, valori assoluti</t>
  </si>
  <si>
    <t>TAVOLA 2. AZIENDE E SAU PER FORMA DI CONDUZIONE E PER PROVINCIA. Sicilia, Anno 2010, composizioni percentuali</t>
  </si>
  <si>
    <t>TAVOLA 3. AZIENDE E SAU PER FORMA GIURIDICA E PER PROVINCIA. Sicilia, Anno 2010, composizioni percentuali</t>
  </si>
  <si>
    <t>TAVOLA 4. AZIENDE CON TERRENI PER UTILIZZAZIONE DEI TERRENI E PROVINCIA. Sicilia, Anno 2010, valori assoluti</t>
  </si>
  <si>
    <t>TAVOLA 5. SUPERFICI DELLE AZIENDE CON TERRENI PER UTILIZZAZIONE DEI TERRENI E PROVINCIA. Sicilia, Anno 2010, valori assoluti in ettari</t>
  </si>
  <si>
    <t>FIGURA 7. AZIENDE PER ELEMENTI DI PAESAGGIO AGRARIO. Sicilia, Anno 2010, valori percentuali</t>
  </si>
  <si>
    <t>PROSPETTO 2. AZIENDE E GIORNATE DI LAVORO PER CLASSE DI MANODOPERA AZIENDALE. Sicilia, Anni 2000 e 2010, valori assoluti</t>
  </si>
  <si>
    <t>PROSPETTO 1. AZIENDE, SAU E SAT PER PROVINCIA. Sicilia, Anni 2000 e 2010, valori assoluti e percentuali</t>
  </si>
  <si>
    <t>PROSPETTO 6 AZIENDE CON BOVINI, CAPI E DIMENSIONE MEDIA PER PROVINCIA. Sicilia, Anni 2000 e 2010, valori assoluti e percentuali</t>
  </si>
  <si>
    <t>PROSPETTO 9. AZIENDE E SUPERIFICE, CON IRRIGAZIONE PER PROVINCIA. Sicilia, Anni 2000 e 2010, valori assoluti e percentuali</t>
  </si>
  <si>
    <t>TAVOLA 1. SAU PER TITOLO DI POSSESSO E PER PROVINCIA. Sicilia, Anni 2000 e 2010, composizioni percentuali</t>
  </si>
  <si>
    <t>PROSPETTO 7 AZIENDE E SUPERFICI BIOLOGICHE PER PROVINCIA. Sicilia, Anno 2010, valori assoluti</t>
  </si>
  <si>
    <t>Capo azienda</t>
  </si>
  <si>
    <t>40-49</t>
  </si>
  <si>
    <t>50-64</t>
  </si>
  <si>
    <t>65+</t>
  </si>
  <si>
    <t>&lt; 40</t>
  </si>
  <si>
    <t>Quote %</t>
  </si>
  <si>
    <t>Capo azienda M</t>
  </si>
  <si>
    <t>Capo azienda F</t>
  </si>
  <si>
    <t>FIGURA 3. AZIENDE AGRICOLE PER COMUNE. Sicilia, Anni 2010/2000, variazioni percentuali</t>
  </si>
  <si>
    <t>FIGURA 4. SAU PER COMUNE. Sicilia, Anni 2010/2000, variazioni percentuali</t>
  </si>
  <si>
    <t>FIGURA 12. MANODOPERA NON FAMILIARE STRANIERA PER CITTADINANZA E TIPO DI CONTRATTO. AnnI 2010, valori percentuali</t>
  </si>
  <si>
    <t>FIGURA 13. SAU PER UTILIZZAZIONE DEI TERRENI. Sicilia, Anno 2000  e 2010, composizione percentuale</t>
  </si>
  <si>
    <t>FIGURA 14. AZIENDE PER TIPO DI COLTIVAZIONE. Sicilia, Anno 2000 e 2010, valori assoluti</t>
  </si>
  <si>
    <t>FIGURA 15. SAU PER TIPO DI COLTIVAZIONE. Sicilia, Anno 2000 e 2010, valori assoluti</t>
  </si>
  <si>
    <t>FIGURA 16. AZIENDE ZOOTECNICHE PER PROVINCIA. Sicilia, Anno 2000 e 2010, incidenza percentuale su totale aziende</t>
  </si>
  <si>
    <t>FIGURA 17. SAU PER COLTIVAZIONE BIOLOGICA. Sicilia, Anno 2010, composizione percentuale</t>
  </si>
  <si>
    <t>FIGURA 18. SUPERFICIE IRRIGATA PER PROVINCIA. Sicilia, Anno 2010, incidenza percentuale su SAU</t>
  </si>
  <si>
    <t>FIGURA 19. AZIENDE CON VENDITA DEI PRODOTTI AZIENDALI. Sicilia, Anno 2010, valori percentuali</t>
  </si>
  <si>
    <t>FIGURA 20. AZIENDE CON ATTIVITA' CONNESSE PER TIPO DI ATTIVITA'. Sicilia, Anno 2010, valori percentuali sul totale  aziende con attività connesse</t>
  </si>
  <si>
    <t xml:space="preserve">FIGURA 21. AZIENDE E SUPERFICIE DELLE PRINCIPALI COLTIVAZIONI PER PROVINCIA, Anno 2010, valori percentuali </t>
  </si>
  <si>
    <t xml:space="preserve">FIGURA 22. AZIENDE DELLE PRINCIPALI COLTIVAZIONI PER CENTRO AZIENDALE E LOCALIZZAZIONE DEI TERRENI, Sicilia, Anno 2010 </t>
  </si>
  <si>
    <t xml:space="preserve">FIGURA 23. SAU DELLE PRINCIPALI COLTIVAZIONI PER CENTRO AZIENDALE E LOCALIZZAZIONE DEI TERRENI, Sicilia, Anno 2010, valori in ettari </t>
  </si>
  <si>
    <t>TOT</t>
  </si>
  <si>
    <t>FIGURA 11. CAPOAZIENDA PER SESSO E CLASSE DI ETA'. Anno 2010, composizione percentuale</t>
  </si>
  <si>
    <t>ita</t>
  </si>
  <si>
    <t>sicilia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</si>
</sst>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#,##0.0"/>
    <numFmt numFmtId="165" formatCode="0.0"/>
    <numFmt numFmtId="166" formatCode="_-* #,##0_-;\-* #,##0_-;_-* &quot;-&quot;??_-;_-@_-"/>
    <numFmt numFmtId="167" formatCode="#,##0_ ;\-#,##0\ "/>
    <numFmt numFmtId="168" formatCode="_-* #,##0.0_-;\-* #,##0.0_-;_-* &quot;-&quot;??_-;_-@_-"/>
    <numFmt numFmtId="169" formatCode="#,##0.0_ ;\-#,##0.0\ "/>
  </numFmts>
  <fonts count="39" x14ac:knownFonts="1">
    <font>
      <sz val="11"/>
      <color theme="1"/>
      <name val="Calibri"/>
      <family val="2"/>
      <scheme val="minor"/>
    </font>
    <font>
      <b/>
      <sz val="10"/>
      <color indexed="8"/>
      <name val="Arial Narrow"/>
      <family val="2"/>
    </font>
    <font>
      <b/>
      <sz val="10"/>
      <color indexed="23"/>
      <name val="Arial Narrow"/>
      <family val="2"/>
    </font>
    <font>
      <sz val="8"/>
      <color indexed="8"/>
      <name val="Arial Narrow"/>
      <family val="2"/>
    </font>
    <font>
      <sz val="11"/>
      <color indexed="8"/>
      <name val="Calibri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b/>
      <sz val="9"/>
      <color indexed="9"/>
      <name val="Arial Narrow"/>
      <family val="2"/>
    </font>
    <font>
      <sz val="7.5"/>
      <color indexed="8"/>
      <name val="Arial Narrow"/>
      <family val="2"/>
    </font>
    <font>
      <sz val="8"/>
      <name val="Calibri"/>
      <family val="2"/>
    </font>
    <font>
      <sz val="9.5"/>
      <color indexed="8"/>
      <name val="Calibri"/>
      <family val="2"/>
    </font>
    <font>
      <i/>
      <sz val="9"/>
      <color indexed="8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color indexed="8"/>
      <name val="Arial Narrow"/>
      <family val="2"/>
    </font>
    <font>
      <sz val="8"/>
      <color indexed="8"/>
      <name val="Calibri"/>
      <family val="2"/>
    </font>
    <font>
      <sz val="8"/>
      <color indexed="9"/>
      <name val="Arial Narrow"/>
      <family val="2"/>
    </font>
    <font>
      <sz val="8"/>
      <color indexed="9"/>
      <name val="Arial Narrow"/>
      <family val="2"/>
    </font>
    <font>
      <b/>
      <sz val="9"/>
      <color indexed="9"/>
      <name val="Arial Narrow"/>
      <family val="2"/>
    </font>
    <font>
      <b/>
      <sz val="10"/>
      <color indexed="23"/>
      <name val="Arial Narrow"/>
      <family val="2"/>
    </font>
    <font>
      <sz val="8"/>
      <color indexed="10"/>
      <name val="Arial Narrow"/>
      <family val="2"/>
    </font>
    <font>
      <sz val="8"/>
      <color indexed="30"/>
      <name val="Arial Narrow"/>
      <family val="2"/>
    </font>
    <font>
      <sz val="8"/>
      <color indexed="30"/>
      <name val="Calibri"/>
      <family val="2"/>
    </font>
    <font>
      <sz val="8"/>
      <name val="Arial"/>
      <family val="2"/>
    </font>
    <font>
      <b/>
      <sz val="8"/>
      <color indexed="56"/>
      <name val="Verdana"/>
      <family val="2"/>
    </font>
    <font>
      <sz val="8"/>
      <color indexed="56"/>
      <name val="Verdana"/>
      <family val="2"/>
    </font>
    <font>
      <sz val="8"/>
      <color indexed="60"/>
      <name val="Verdana"/>
      <family val="2"/>
    </font>
    <font>
      <b/>
      <sz val="8"/>
      <color indexed="8"/>
      <name val="Arial Narrow"/>
      <family val="2"/>
    </font>
    <font>
      <i/>
      <sz val="8"/>
      <name val="Arial"/>
      <family val="2"/>
    </font>
    <font>
      <sz val="10"/>
      <color indexed="8"/>
      <name val="Arial Narrow"/>
      <family val="2"/>
    </font>
    <font>
      <sz val="10"/>
      <color indexed="8"/>
      <name val="Arial"/>
      <family val="2"/>
    </font>
    <font>
      <b/>
      <sz val="10"/>
      <color indexed="23"/>
      <name val="Arial Narrow"/>
      <family val="2"/>
    </font>
    <font>
      <sz val="9"/>
      <color theme="1"/>
      <name val="Arial Narrow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color rgb="FF808080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name val="Arial"/>
    </font>
    <font>
      <sz val="8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1B8E9D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ck">
        <color indexed="23"/>
      </bottom>
      <diagonal/>
    </border>
    <border>
      <left/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227">
    <xf numFmtId="0" fontId="0" fillId="0" borderId="0" xfId="0"/>
    <xf numFmtId="0" fontId="3" fillId="2" borderId="0" xfId="0" applyFont="1" applyFill="1"/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16" fillId="2" borderId="0" xfId="0" applyFont="1" applyFill="1"/>
    <xf numFmtId="0" fontId="16" fillId="2" borderId="0" xfId="0" applyFont="1" applyFill="1" applyAlignment="1">
      <alignment horizontal="left" wrapText="1"/>
    </xf>
    <xf numFmtId="165" fontId="16" fillId="2" borderId="0" xfId="0" applyNumberFormat="1" applyFont="1" applyFill="1"/>
    <xf numFmtId="3" fontId="3" fillId="2" borderId="0" xfId="0" applyNumberFormat="1" applyFont="1" applyFill="1"/>
    <xf numFmtId="0" fontId="3" fillId="2" borderId="4" xfId="0" applyFont="1" applyFill="1" applyBorder="1"/>
    <xf numFmtId="3" fontId="3" fillId="2" borderId="5" xfId="0" applyNumberFormat="1" applyFont="1" applyFill="1" applyBorder="1"/>
    <xf numFmtId="0" fontId="3" fillId="2" borderId="6" xfId="0" applyFont="1" applyFill="1" applyBorder="1"/>
    <xf numFmtId="3" fontId="3" fillId="2" borderId="6" xfId="0" applyNumberFormat="1" applyFont="1" applyFill="1" applyBorder="1"/>
    <xf numFmtId="0" fontId="10" fillId="2" borderId="0" xfId="0" applyFont="1" applyFill="1"/>
    <xf numFmtId="0" fontId="0" fillId="2" borderId="0" xfId="0" applyFill="1"/>
    <xf numFmtId="165" fontId="0" fillId="2" borderId="0" xfId="0" applyNumberFormat="1" applyFill="1"/>
    <xf numFmtId="0" fontId="5" fillId="2" borderId="2" xfId="0" applyFont="1" applyFill="1" applyBorder="1" applyAlignment="1">
      <alignment horizontal="right" vertical="center" wrapText="1"/>
    </xf>
    <xf numFmtId="0" fontId="0" fillId="2" borderId="0" xfId="0" applyFill="1" applyAlignment="1">
      <alignment vertical="center"/>
    </xf>
    <xf numFmtId="0" fontId="6" fillId="2" borderId="2" xfId="0" applyFont="1" applyFill="1" applyBorder="1" applyAlignment="1">
      <alignment horizontal="justify" wrapText="1"/>
    </xf>
    <xf numFmtId="3" fontId="6" fillId="2" borderId="2" xfId="0" applyNumberFormat="1" applyFont="1" applyFill="1" applyBorder="1" applyAlignment="1">
      <alignment horizontal="right" wrapText="1"/>
    </xf>
    <xf numFmtId="3" fontId="6" fillId="2" borderId="2" xfId="1" applyNumberFormat="1" applyFont="1" applyFill="1" applyBorder="1" applyAlignment="1">
      <alignment horizontal="right"/>
    </xf>
    <xf numFmtId="3" fontId="6" fillId="2" borderId="2" xfId="1" applyNumberFormat="1" applyFont="1" applyFill="1" applyBorder="1" applyAlignment="1">
      <alignment horizontal="right" wrapText="1"/>
    </xf>
    <xf numFmtId="165" fontId="6" fillId="2" borderId="2" xfId="0" applyNumberFormat="1" applyFont="1" applyFill="1" applyBorder="1" applyAlignment="1">
      <alignment horizontal="right" wrapText="1"/>
    </xf>
    <xf numFmtId="164" fontId="6" fillId="2" borderId="0" xfId="0" applyNumberFormat="1" applyFont="1" applyFill="1" applyBorder="1" applyAlignment="1">
      <alignment horizontal="right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0" xfId="0" applyFont="1" applyAlignment="1"/>
    <xf numFmtId="0" fontId="14" fillId="2" borderId="0" xfId="0" applyFont="1" applyFill="1"/>
    <xf numFmtId="0" fontId="16" fillId="2" borderId="0" xfId="0" applyFont="1" applyFill="1" applyAlignment="1">
      <alignment horizontal="left"/>
    </xf>
    <xf numFmtId="0" fontId="13" fillId="2" borderId="0" xfId="0" applyFont="1" applyFill="1"/>
    <xf numFmtId="0" fontId="17" fillId="2" borderId="0" xfId="0" applyFont="1" applyFill="1"/>
    <xf numFmtId="0" fontId="17" fillId="2" borderId="0" xfId="0" applyFont="1" applyFill="1" applyBorder="1"/>
    <xf numFmtId="3" fontId="3" fillId="2" borderId="4" xfId="0" applyNumberFormat="1" applyFont="1" applyFill="1" applyBorder="1"/>
    <xf numFmtId="3" fontId="3" fillId="2" borderId="7" xfId="0" applyNumberFormat="1" applyFont="1" applyFill="1" applyBorder="1" applyAlignment="1">
      <alignment horizontal="right"/>
    </xf>
    <xf numFmtId="3" fontId="3" fillId="2" borderId="8" xfId="0" applyNumberFormat="1" applyFont="1" applyFill="1" applyBorder="1" applyAlignment="1">
      <alignment horizontal="right"/>
    </xf>
    <xf numFmtId="3" fontId="3" fillId="2" borderId="3" xfId="0" applyNumberFormat="1" applyFont="1" applyFill="1" applyBorder="1" applyAlignment="1">
      <alignment horizontal="right"/>
    </xf>
    <xf numFmtId="166" fontId="1" fillId="2" borderId="0" xfId="1" applyNumberFormat="1" applyFont="1" applyFill="1" applyAlignment="1">
      <alignment wrapText="1"/>
    </xf>
    <xf numFmtId="167" fontId="1" fillId="2" borderId="0" xfId="1" applyNumberFormat="1" applyFont="1" applyFill="1" applyAlignment="1">
      <alignment wrapText="1"/>
    </xf>
    <xf numFmtId="166" fontId="0" fillId="2" borderId="0" xfId="0" applyNumberFormat="1" applyFill="1"/>
    <xf numFmtId="0" fontId="15" fillId="2" borderId="0" xfId="0" applyFont="1" applyFill="1"/>
    <xf numFmtId="166" fontId="17" fillId="2" borderId="0" xfId="1" applyNumberFormat="1" applyFont="1" applyFill="1" applyBorder="1"/>
    <xf numFmtId="0" fontId="2" fillId="2" borderId="0" xfId="0" applyFont="1" applyFill="1" applyAlignment="1">
      <alignment horizontal="left" vertical="center"/>
    </xf>
    <xf numFmtId="0" fontId="19" fillId="2" borderId="0" xfId="0" applyFont="1" applyFill="1"/>
    <xf numFmtId="0" fontId="20" fillId="2" borderId="0" xfId="0" applyFont="1" applyFill="1"/>
    <xf numFmtId="3" fontId="20" fillId="2" borderId="0" xfId="0" applyNumberFormat="1" applyFont="1" applyFill="1" applyBorder="1"/>
    <xf numFmtId="0" fontId="20" fillId="2" borderId="0" xfId="0" applyFont="1" applyFill="1" applyBorder="1"/>
    <xf numFmtId="0" fontId="21" fillId="2" borderId="0" xfId="0" applyFont="1" applyFill="1"/>
    <xf numFmtId="3" fontId="21" fillId="2" borderId="0" xfId="0" applyNumberFormat="1" applyFont="1" applyFill="1" applyBorder="1"/>
    <xf numFmtId="0" fontId="22" fillId="2" borderId="0" xfId="0" applyFont="1" applyFill="1"/>
    <xf numFmtId="166" fontId="20" fillId="2" borderId="0" xfId="0" applyNumberFormat="1" applyFont="1" applyFill="1" applyBorder="1"/>
    <xf numFmtId="0" fontId="18" fillId="2" borderId="0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wrapText="1"/>
    </xf>
    <xf numFmtId="166" fontId="17" fillId="2" borderId="0" xfId="1" applyNumberFormat="1" applyFont="1" applyFill="1" applyBorder="1" applyAlignment="1">
      <alignment horizontal="right"/>
    </xf>
    <xf numFmtId="3" fontId="7" fillId="3" borderId="0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165" fontId="0" fillId="2" borderId="9" xfId="0" applyNumberFormat="1" applyFill="1" applyBorder="1"/>
    <xf numFmtId="0" fontId="0" fillId="2" borderId="9" xfId="0" applyFill="1" applyBorder="1"/>
    <xf numFmtId="0" fontId="5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left"/>
    </xf>
    <xf numFmtId="3" fontId="7" fillId="3" borderId="10" xfId="0" applyNumberFormat="1" applyFont="1" applyFill="1" applyBorder="1" applyAlignment="1">
      <alignment horizontal="right"/>
    </xf>
    <xf numFmtId="165" fontId="7" fillId="3" borderId="10" xfId="0" applyNumberFormat="1" applyFont="1" applyFill="1" applyBorder="1" applyAlignment="1">
      <alignment horizontal="right"/>
    </xf>
    <xf numFmtId="0" fontId="7" fillId="3" borderId="0" xfId="0" applyFont="1" applyFill="1" applyBorder="1" applyAlignment="1">
      <alignment horizontal="left"/>
    </xf>
    <xf numFmtId="166" fontId="23" fillId="0" borderId="1" xfId="1" applyNumberFormat="1" applyFont="1" applyBorder="1" applyAlignment="1">
      <alignment horizontal="right"/>
    </xf>
    <xf numFmtId="166" fontId="23" fillId="4" borderId="1" xfId="1" applyNumberFormat="1" applyFont="1" applyFill="1" applyBorder="1" applyAlignment="1">
      <alignment horizontal="right"/>
    </xf>
    <xf numFmtId="0" fontId="25" fillId="5" borderId="1" xfId="0" applyNumberFormat="1" applyFont="1" applyFill="1" applyBorder="1" applyAlignment="1">
      <alignment horizontal="center" vertical="top" wrapText="1"/>
    </xf>
    <xf numFmtId="167" fontId="23" fillId="0" borderId="1" xfId="1" applyNumberFormat="1" applyFont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 wrapText="1"/>
    </xf>
    <xf numFmtId="164" fontId="7" fillId="3" borderId="10" xfId="0" applyNumberFormat="1" applyFont="1" applyFill="1" applyBorder="1" applyAlignment="1">
      <alignment horizontal="right"/>
    </xf>
    <xf numFmtId="164" fontId="7" fillId="3" borderId="0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right" wrapText="1"/>
    </xf>
    <xf numFmtId="0" fontId="0" fillId="0" borderId="2" xfId="0" applyBorder="1"/>
    <xf numFmtId="165" fontId="0" fillId="2" borderId="0" xfId="0" applyNumberFormat="1" applyFill="1" applyBorder="1"/>
    <xf numFmtId="0" fontId="0" fillId="0" borderId="9" xfId="0" applyBorder="1"/>
    <xf numFmtId="0" fontId="2" fillId="2" borderId="0" xfId="0" applyFont="1" applyFill="1"/>
    <xf numFmtId="164" fontId="3" fillId="2" borderId="11" xfId="0" applyNumberFormat="1" applyFont="1" applyFill="1" applyBorder="1" applyAlignment="1">
      <alignment horizontal="right"/>
    </xf>
    <xf numFmtId="164" fontId="3" fillId="2" borderId="0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right"/>
    </xf>
    <xf numFmtId="0" fontId="5" fillId="2" borderId="2" xfId="0" applyFont="1" applyFill="1" applyBorder="1" applyAlignment="1">
      <alignment horizontal="justify" wrapText="1"/>
    </xf>
    <xf numFmtId="0" fontId="6" fillId="2" borderId="2" xfId="0" applyFont="1" applyFill="1" applyBorder="1" applyAlignment="1">
      <alignment horizontal="left" wrapText="1" indent="1"/>
    </xf>
    <xf numFmtId="0" fontId="27" fillId="2" borderId="0" xfId="0" applyFont="1" applyFill="1"/>
    <xf numFmtId="165" fontId="3" fillId="2" borderId="0" xfId="0" applyNumberFormat="1" applyFont="1" applyFill="1"/>
    <xf numFmtId="0" fontId="26" fillId="6" borderId="1" xfId="0" applyFont="1" applyFill="1" applyBorder="1" applyAlignment="1">
      <alignment vertical="top" wrapText="1"/>
    </xf>
    <xf numFmtId="0" fontId="25" fillId="5" borderId="4" xfId="0" applyFont="1" applyFill="1" applyBorder="1" applyAlignment="1">
      <alignment horizontal="center" vertical="top" wrapText="1"/>
    </xf>
    <xf numFmtId="168" fontId="28" fillId="0" borderId="12" xfId="1" applyNumberFormat="1" applyFont="1" applyBorder="1" applyAlignment="1">
      <alignment horizontal="right"/>
    </xf>
    <xf numFmtId="168" fontId="28" fillId="4" borderId="1" xfId="1" applyNumberFormat="1" applyFont="1" applyFill="1" applyBorder="1" applyAlignment="1">
      <alignment horizontal="right"/>
    </xf>
    <xf numFmtId="168" fontId="28" fillId="0" borderId="1" xfId="1" applyNumberFormat="1" applyFont="1" applyBorder="1" applyAlignment="1">
      <alignment horizontal="right"/>
    </xf>
    <xf numFmtId="3" fontId="6" fillId="2" borderId="2" xfId="1" applyNumberFormat="1" applyFont="1" applyFill="1" applyBorder="1" applyAlignment="1">
      <alignment horizontal="right" indent="1"/>
    </xf>
    <xf numFmtId="3" fontId="6" fillId="2" borderId="2" xfId="1" applyNumberFormat="1" applyFont="1" applyFill="1" applyBorder="1" applyAlignment="1">
      <alignment horizontal="right" wrapText="1" indent="1"/>
    </xf>
    <xf numFmtId="164" fontId="6" fillId="2" borderId="2" xfId="1" applyNumberFormat="1" applyFont="1" applyFill="1" applyBorder="1" applyAlignment="1">
      <alignment horizontal="right" wrapText="1" indent="1"/>
    </xf>
    <xf numFmtId="3" fontId="6" fillId="2" borderId="2" xfId="0" applyNumberFormat="1" applyFont="1" applyFill="1" applyBorder="1" applyAlignment="1">
      <alignment horizontal="right" wrapText="1" indent="1"/>
    </xf>
    <xf numFmtId="166" fontId="6" fillId="2" borderId="2" xfId="1" applyNumberFormat="1" applyFont="1" applyFill="1" applyBorder="1" applyAlignment="1">
      <alignment horizontal="right" wrapText="1" indent="1"/>
    </xf>
    <xf numFmtId="165" fontId="0" fillId="0" borderId="0" xfId="0" applyNumberFormat="1"/>
    <xf numFmtId="164" fontId="29" fillId="2" borderId="0" xfId="0" applyNumberFormat="1" applyFont="1" applyFill="1" applyBorder="1" applyAlignment="1">
      <alignment horizontal="right"/>
    </xf>
    <xf numFmtId="164" fontId="29" fillId="2" borderId="2" xfId="0" applyNumberFormat="1" applyFont="1" applyFill="1" applyBorder="1" applyAlignment="1">
      <alignment horizontal="right"/>
    </xf>
    <xf numFmtId="164" fontId="29" fillId="2" borderId="0" xfId="0" applyNumberFormat="1" applyFont="1" applyFill="1"/>
    <xf numFmtId="0" fontId="29" fillId="2" borderId="0" xfId="0" applyFont="1" applyFill="1"/>
    <xf numFmtId="0" fontId="29" fillId="2" borderId="2" xfId="0" applyFont="1" applyFill="1" applyBorder="1" applyAlignment="1">
      <alignment horizontal="right"/>
    </xf>
    <xf numFmtId="0" fontId="30" fillId="0" borderId="0" xfId="0" applyFont="1" applyAlignment="1">
      <alignment horizontal="justify"/>
    </xf>
    <xf numFmtId="0" fontId="6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0" fillId="0" borderId="0" xfId="0" applyFont="1"/>
    <xf numFmtId="0" fontId="6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right" wrapText="1"/>
    </xf>
    <xf numFmtId="164" fontId="7" fillId="3" borderId="14" xfId="0" applyNumberFormat="1" applyFont="1" applyFill="1" applyBorder="1" applyAlignment="1">
      <alignment horizontal="right"/>
    </xf>
    <xf numFmtId="0" fontId="0" fillId="0" borderId="15" xfId="0" applyBorder="1" applyAlignment="1"/>
    <xf numFmtId="0" fontId="0" fillId="0" borderId="16" xfId="0" applyBorder="1" applyAlignment="1"/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top" wrapText="1"/>
    </xf>
    <xf numFmtId="0" fontId="32" fillId="0" borderId="2" xfId="0" applyFont="1" applyBorder="1" applyAlignment="1">
      <alignment horizontal="center" wrapText="1"/>
    </xf>
    <xf numFmtId="0" fontId="0" fillId="0" borderId="0" xfId="0" applyBorder="1"/>
    <xf numFmtId="166" fontId="0" fillId="0" borderId="0" xfId="1" applyNumberFormat="1" applyFont="1"/>
    <xf numFmtId="1" fontId="0" fillId="2" borderId="0" xfId="0" applyNumberFormat="1" applyFill="1"/>
    <xf numFmtId="4" fontId="0" fillId="2" borderId="0" xfId="0" applyNumberFormat="1" applyFill="1"/>
    <xf numFmtId="4" fontId="33" fillId="7" borderId="21" xfId="0" applyNumberFormat="1" applyFont="1" applyFill="1" applyBorder="1" applyAlignment="1">
      <alignment horizontal="right"/>
    </xf>
    <xf numFmtId="4" fontId="33" fillId="0" borderId="21" xfId="0" applyNumberFormat="1" applyFont="1" applyBorder="1" applyAlignment="1">
      <alignment horizontal="right"/>
    </xf>
    <xf numFmtId="4" fontId="34" fillId="0" borderId="0" xfId="1" applyNumberFormat="1" applyFont="1"/>
    <xf numFmtId="169" fontId="23" fillId="0" borderId="1" xfId="1" applyNumberFormat="1" applyFont="1" applyBorder="1" applyAlignment="1">
      <alignment horizontal="right"/>
    </xf>
    <xf numFmtId="0" fontId="0" fillId="8" borderId="0" xfId="0" applyFill="1"/>
    <xf numFmtId="3" fontId="6" fillId="9" borderId="2" xfId="1" applyNumberFormat="1" applyFont="1" applyFill="1" applyBorder="1" applyAlignment="1">
      <alignment horizontal="right" wrapText="1"/>
    </xf>
    <xf numFmtId="3" fontId="6" fillId="9" borderId="2" xfId="0" applyNumberFormat="1" applyFont="1" applyFill="1" applyBorder="1" applyAlignment="1">
      <alignment horizontal="right" wrapText="1"/>
    </xf>
    <xf numFmtId="0" fontId="6" fillId="9" borderId="2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0" fillId="9" borderId="0" xfId="0" applyFill="1"/>
    <xf numFmtId="0" fontId="0" fillId="0" borderId="0" xfId="0" applyAlignment="1">
      <alignment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35" fillId="10" borderId="0" xfId="0" applyFont="1" applyFill="1"/>
    <xf numFmtId="0" fontId="6" fillId="2" borderId="2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3" fontId="0" fillId="0" borderId="0" xfId="0" applyNumberFormat="1"/>
    <xf numFmtId="0" fontId="24" fillId="5" borderId="13" xfId="0" applyFont="1" applyFill="1" applyBorder="1" applyAlignment="1">
      <alignment horizontal="right" vertical="center" wrapText="1"/>
    </xf>
    <xf numFmtId="164" fontId="0" fillId="0" borderId="0" xfId="0" applyNumberFormat="1"/>
    <xf numFmtId="164" fontId="36" fillId="0" borderId="0" xfId="0" applyNumberFormat="1" applyFont="1"/>
    <xf numFmtId="164" fontId="0" fillId="8" borderId="0" xfId="0" applyNumberFormat="1" applyFill="1"/>
    <xf numFmtId="164" fontId="0" fillId="11" borderId="0" xfId="0" applyNumberFormat="1" applyFill="1"/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justify" wrapText="1"/>
    </xf>
    <xf numFmtId="3" fontId="6" fillId="2" borderId="11" xfId="1" applyNumberFormat="1" applyFont="1" applyFill="1" applyBorder="1" applyAlignment="1">
      <alignment horizontal="right"/>
    </xf>
    <xf numFmtId="3" fontId="6" fillId="2" borderId="11" xfId="0" applyNumberFormat="1" applyFont="1" applyFill="1" applyBorder="1" applyAlignment="1">
      <alignment horizontal="right" wrapText="1"/>
    </xf>
    <xf numFmtId="3" fontId="5" fillId="2" borderId="2" xfId="1" applyNumberFormat="1" applyFont="1" applyFill="1" applyBorder="1" applyAlignment="1">
      <alignment horizontal="right"/>
    </xf>
    <xf numFmtId="3" fontId="5" fillId="2" borderId="2" xfId="0" applyNumberFormat="1" applyFont="1" applyFill="1" applyBorder="1" applyAlignment="1">
      <alignment horizontal="right" wrapText="1"/>
    </xf>
    <xf numFmtId="0" fontId="37" fillId="0" borderId="0" xfId="0" applyFont="1"/>
    <xf numFmtId="43" fontId="6" fillId="2" borderId="2" xfId="1" applyFont="1" applyFill="1" applyBorder="1" applyAlignment="1">
      <alignment horizontal="right"/>
    </xf>
    <xf numFmtId="43" fontId="6" fillId="2" borderId="2" xfId="1" applyFont="1" applyFill="1" applyBorder="1" applyAlignment="1">
      <alignment horizontal="right" wrapText="1"/>
    </xf>
    <xf numFmtId="43" fontId="6" fillId="2" borderId="11" xfId="1" applyFont="1" applyFill="1" applyBorder="1" applyAlignment="1">
      <alignment horizontal="right"/>
    </xf>
    <xf numFmtId="43" fontId="6" fillId="2" borderId="11" xfId="1" applyFont="1" applyFill="1" applyBorder="1" applyAlignment="1">
      <alignment horizontal="right" wrapText="1"/>
    </xf>
    <xf numFmtId="43" fontId="5" fillId="2" borderId="2" xfId="1" applyFont="1" applyFill="1" applyBorder="1" applyAlignment="1">
      <alignment horizontal="right"/>
    </xf>
    <xf numFmtId="43" fontId="5" fillId="2" borderId="2" xfId="1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33" fillId="7" borderId="21" xfId="0" applyNumberFormat="1" applyFont="1" applyFill="1" applyBorder="1" applyAlignment="1">
      <alignment horizontal="right"/>
    </xf>
    <xf numFmtId="164" fontId="34" fillId="0" borderId="0" xfId="1" applyNumberFormat="1" applyFont="1"/>
    <xf numFmtId="164" fontId="33" fillId="0" borderId="21" xfId="0" applyNumberFormat="1" applyFont="1" applyBorder="1" applyAlignment="1">
      <alignment horizontal="right"/>
    </xf>
    <xf numFmtId="166" fontId="6" fillId="2" borderId="2" xfId="1" applyNumberFormat="1" applyFont="1" applyFill="1" applyBorder="1" applyAlignment="1">
      <alignment horizontal="right" wrapText="1"/>
    </xf>
    <xf numFmtId="3" fontId="6" fillId="2" borderId="0" xfId="1" applyNumberFormat="1" applyFont="1" applyFill="1" applyBorder="1" applyAlignment="1">
      <alignment horizontal="right"/>
    </xf>
    <xf numFmtId="164" fontId="6" fillId="8" borderId="2" xfId="1" applyNumberFormat="1" applyFont="1" applyFill="1" applyBorder="1" applyAlignment="1">
      <alignment horizontal="right"/>
    </xf>
    <xf numFmtId="0" fontId="35" fillId="0" borderId="0" xfId="0" applyFont="1"/>
    <xf numFmtId="0" fontId="38" fillId="0" borderId="0" xfId="0" applyFont="1"/>
    <xf numFmtId="0" fontId="35" fillId="0" borderId="0" xfId="0" applyFont="1" applyAlignment="1"/>
    <xf numFmtId="4" fontId="3" fillId="2" borderId="0" xfId="0" applyNumberFormat="1" applyFont="1" applyFill="1"/>
    <xf numFmtId="43" fontId="23" fillId="0" borderId="1" xfId="1" applyFont="1" applyBorder="1" applyAlignment="1">
      <alignment horizontal="right"/>
    </xf>
    <xf numFmtId="43" fontId="23" fillId="4" borderId="1" xfId="1" applyFont="1" applyFill="1" applyBorder="1" applyAlignment="1">
      <alignment horizontal="right"/>
    </xf>
    <xf numFmtId="0" fontId="7" fillId="12" borderId="10" xfId="0" applyFont="1" applyFill="1" applyBorder="1" applyAlignment="1">
      <alignment horizontal="left"/>
    </xf>
    <xf numFmtId="3" fontId="7" fillId="12" borderId="10" xfId="0" applyNumberFormat="1" applyFont="1" applyFill="1" applyBorder="1" applyAlignment="1">
      <alignment horizontal="right"/>
    </xf>
    <xf numFmtId="165" fontId="7" fillId="12" borderId="10" xfId="0" applyNumberFormat="1" applyFont="1" applyFill="1" applyBorder="1" applyAlignment="1">
      <alignment horizontal="right"/>
    </xf>
    <xf numFmtId="0" fontId="7" fillId="12" borderId="0" xfId="0" applyFont="1" applyFill="1" applyBorder="1" applyAlignment="1">
      <alignment horizontal="left"/>
    </xf>
    <xf numFmtId="3" fontId="7" fillId="12" borderId="0" xfId="0" applyNumberFormat="1" applyFont="1" applyFill="1" applyBorder="1" applyAlignment="1">
      <alignment horizontal="right"/>
    </xf>
    <xf numFmtId="164" fontId="7" fillId="12" borderId="10" xfId="0" applyNumberFormat="1" applyFont="1" applyFill="1" applyBorder="1" applyAlignment="1">
      <alignment horizontal="right"/>
    </xf>
    <xf numFmtId="3" fontId="7" fillId="12" borderId="10" xfId="0" applyNumberFormat="1" applyFont="1" applyFill="1" applyBorder="1" applyAlignment="1">
      <alignment horizontal="right" indent="1"/>
    </xf>
    <xf numFmtId="164" fontId="7" fillId="12" borderId="10" xfId="0" applyNumberFormat="1" applyFont="1" applyFill="1" applyBorder="1" applyAlignment="1">
      <alignment horizontal="right" indent="1"/>
    </xf>
    <xf numFmtId="166" fontId="7" fillId="12" borderId="10" xfId="1" applyNumberFormat="1" applyFont="1" applyFill="1" applyBorder="1" applyAlignment="1">
      <alignment horizontal="right" indent="1"/>
    </xf>
    <xf numFmtId="3" fontId="7" fillId="12" borderId="0" xfId="0" applyNumberFormat="1" applyFont="1" applyFill="1" applyBorder="1" applyAlignment="1">
      <alignment horizontal="right" indent="1"/>
    </xf>
    <xf numFmtId="164" fontId="7" fillId="12" borderId="0" xfId="0" applyNumberFormat="1" applyFont="1" applyFill="1" applyBorder="1" applyAlignment="1">
      <alignment horizontal="right"/>
    </xf>
    <xf numFmtId="0" fontId="26" fillId="6" borderId="13" xfId="0" applyFont="1" applyFill="1" applyBorder="1" applyAlignment="1">
      <alignment horizontal="center" vertical="top" wrapText="1"/>
    </xf>
    <xf numFmtId="0" fontId="26" fillId="6" borderId="17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24" fillId="5" borderId="13" xfId="0" applyFont="1" applyFill="1" applyBorder="1" applyAlignment="1">
      <alignment horizontal="right" vertical="center" wrapText="1"/>
    </xf>
    <xf numFmtId="0" fontId="24" fillId="5" borderId="17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left" vertical="top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6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/>
    </xf>
    <xf numFmtId="0" fontId="32" fillId="0" borderId="9" xfId="0" applyFont="1" applyBorder="1" applyAlignment="1">
      <alignment horizontal="center"/>
    </xf>
    <xf numFmtId="0" fontId="6" fillId="2" borderId="2" xfId="0" applyFont="1" applyFill="1" applyBorder="1" applyAlignment="1">
      <alignment horizontal="righ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9" xfId="0" applyBorder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65" fontId="6" fillId="2" borderId="2" xfId="0" applyNumberFormat="1" applyFont="1" applyFill="1" applyBorder="1" applyAlignment="1">
      <alignment horizontal="center" vertical="center" wrapText="1"/>
    </xf>
    <xf numFmtId="0" fontId="6" fillId="9" borderId="2" xfId="0" applyFont="1" applyFill="1" applyBorder="1" applyAlignment="1">
      <alignment horizontal="center" vertical="center" wrapText="1"/>
    </xf>
    <xf numFmtId="0" fontId="6" fillId="9" borderId="0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165" fontId="6" fillId="2" borderId="9" xfId="0" applyNumberFormat="1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65" fontId="0" fillId="2" borderId="9" xfId="0" applyNumberFormat="1" applyFont="1" applyFill="1" applyBorder="1" applyAlignment="1">
      <alignment horizontal="center"/>
    </xf>
  </cellXfs>
  <cellStyles count="3">
    <cellStyle name="Migliaia" xfId="1" builtinId="3"/>
    <cellStyle name="Migliaia 2" xfId="2"/>
    <cellStyle name="Normale" xfId="0" builtinId="0"/>
  </cellStyles>
  <dxfs count="0"/>
  <tableStyles count="0" defaultTableStyle="TableStyleMedium9" defaultPivotStyle="PivotStyleLight16"/>
  <colors>
    <mruColors>
      <color rgb="FF1B8E9D"/>
      <color rgb="FF4F6228"/>
      <color rgb="FFD17F7D"/>
      <color rgb="FFAD403D"/>
      <color rgb="FF9B3937"/>
      <color rgb="FFDB7D7B"/>
      <color rgb="FFC73A3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"/>
          <c:y val="6.4126257026117083E-3"/>
          <c:w val="0.99963017405225918"/>
          <c:h val="0.72153860209034837"/>
        </c:manualLayout>
      </c:layout>
      <c:lineChart>
        <c:grouping val="standard"/>
        <c:varyColors val="0"/>
        <c:ser>
          <c:idx val="3"/>
          <c:order val="0"/>
          <c:tx>
            <c:strRef>
              <c:f>F.1!$A$26:$B$26</c:f>
              <c:strCache>
                <c:ptCount val="1"/>
                <c:pt idx="0">
                  <c:v>    Sicilia</c:v>
                </c:pt>
              </c:strCache>
            </c:strRef>
          </c:tx>
          <c:spPr>
            <a:ln>
              <a:solidFill>
                <a:srgbClr val="4F6228"/>
              </a:solidFill>
            </a:ln>
          </c:spPr>
          <c:marker>
            <c:spPr>
              <a:noFill/>
              <a:ln w="19050">
                <a:solidFill>
                  <a:srgbClr val="4F6228"/>
                </a:solidFill>
              </a:ln>
            </c:spPr>
          </c:marker>
          <c:cat>
            <c:numRef>
              <c:f>F.1!$C$25:$F$25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F.1!$C$26:$F$26</c:f>
              <c:numCache>
                <c:formatCode>#,##0_ ;\-#,##0\ </c:formatCode>
                <c:ptCount val="4"/>
                <c:pt idx="0">
                  <c:v>428263</c:v>
                </c:pt>
                <c:pt idx="1">
                  <c:v>393188</c:v>
                </c:pt>
                <c:pt idx="2">
                  <c:v>349036</c:v>
                </c:pt>
                <c:pt idx="3">
                  <c:v>219677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F.1!$A$27:$B$27</c:f>
              <c:strCache>
                <c:ptCount val="1"/>
                <c:pt idx="0">
                  <c:v>Sud e Isole</c:v>
                </c:pt>
              </c:strCache>
            </c:strRef>
          </c:tx>
          <c:spPr>
            <a:ln>
              <a:solidFill>
                <a:srgbClr val="1B8E9D"/>
              </a:solidFill>
            </a:ln>
          </c:spPr>
          <c:marker>
            <c:spPr>
              <a:solidFill>
                <a:srgbClr val="1B8E9D"/>
              </a:solidFill>
              <a:ln>
                <a:solidFill>
                  <a:srgbClr val="1B8E9D"/>
                </a:solidFill>
              </a:ln>
            </c:spPr>
          </c:marker>
          <c:cat>
            <c:numRef>
              <c:f>F.1!$C$25:$F$25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F.1!$C$27:$F$27</c:f>
              <c:numCache>
                <c:formatCode>_-* #,##0_-;\-* #,##0_-;_-* "-"??_-;_-@_-</c:formatCode>
                <c:ptCount val="4"/>
                <c:pt idx="0">
                  <c:v>546033</c:v>
                </c:pt>
                <c:pt idx="1">
                  <c:v>508621</c:v>
                </c:pt>
                <c:pt idx="2">
                  <c:v>456478</c:v>
                </c:pt>
                <c:pt idx="3">
                  <c:v>280489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F.1!$A$28:$B$28</c:f>
              <c:strCache>
                <c:ptCount val="1"/>
                <c:pt idx="0">
                  <c:v>Italia</c:v>
                </c:pt>
              </c:strCache>
            </c:strRef>
          </c:tx>
          <c:cat>
            <c:numRef>
              <c:f>F.1!$C$25:$F$25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F.1!$C$28:$F$28</c:f>
              <c:numCache>
                <c:formatCode>_-* #,##0_-;\-* #,##0_-;_-* "-"??_-;_-@_-</c:formatCode>
                <c:ptCount val="4"/>
                <c:pt idx="0">
                  <c:v>3133118</c:v>
                </c:pt>
                <c:pt idx="1">
                  <c:v>2848136</c:v>
                </c:pt>
                <c:pt idx="2">
                  <c:v>2396274</c:v>
                </c:pt>
                <c:pt idx="3">
                  <c:v>1620884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853760"/>
        <c:axId val="112855296"/>
      </c:lineChart>
      <c:catAx>
        <c:axId val="112853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it-IT"/>
          </a:p>
        </c:txPr>
        <c:crossAx val="112855296"/>
        <c:crossesAt val="-6.0000000000000012E+289"/>
        <c:auto val="0"/>
        <c:lblAlgn val="ctr"/>
        <c:lblOffset val="100"/>
        <c:noMultiLvlLbl val="0"/>
      </c:catAx>
      <c:valAx>
        <c:axId val="112855296"/>
        <c:scaling>
          <c:orientation val="minMax"/>
        </c:scaling>
        <c:delete val="1"/>
        <c:axPos val="l"/>
        <c:numFmt formatCode="#,##0_ ;\-#,##0\ " sourceLinked="1"/>
        <c:majorTickMark val="out"/>
        <c:minorTickMark val="none"/>
        <c:tickLblPos val="none"/>
        <c:crossAx val="112853760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</c:dispUnitsLbl>
        </c:dispUnits>
      </c:valAx>
    </c:plotArea>
    <c:legend>
      <c:legendPos val="r"/>
      <c:layout>
        <c:manualLayout>
          <c:xMode val="edge"/>
          <c:yMode val="edge"/>
          <c:x val="8.1685147532900446E-2"/>
          <c:y val="0.88423342361502422"/>
          <c:w val="0.71153475399621968"/>
          <c:h val="0.1157590024176104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000000000000255" r="0.7500000000000025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Feriti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155293088364266E-2"/>
          <c:y val="0.10695610965296004"/>
          <c:w val="0.89992454068241468"/>
          <c:h val="0.811258120893785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000099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A50021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2538624"/>
        <c:axId val="142540160"/>
      </c:barChart>
      <c:catAx>
        <c:axId val="14253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540160"/>
        <c:crosses val="autoZero"/>
        <c:auto val="1"/>
        <c:lblAlgn val="ctr"/>
        <c:lblOffset val="100"/>
        <c:noMultiLvlLbl val="0"/>
      </c:catAx>
      <c:valAx>
        <c:axId val="142540160"/>
        <c:scaling>
          <c:orientation val="minMax"/>
          <c:max val="5000"/>
        </c:scaling>
        <c:delete val="0"/>
        <c:axPos val="l"/>
        <c:numFmt formatCode="_(* #,##0_);_(* \(#,##0\);_(* &quot;-&quot;_);_(@_)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538624"/>
        <c:crosses val="autoZero"/>
        <c:crossBetween val="between"/>
        <c:majorUnit val="1000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44" l="0.70000000000000062" r="0.70000000000000062" t="0.75000000000000344" header="0.30000000000000032" footer="0.30000000000000032"/>
    <c:pageSetup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 i="0"/>
            </a:pPr>
            <a:r>
              <a:rPr lang="it-IT" sz="700" b="0" i="0"/>
              <a:t>Unità agricole - Localizzazione</a:t>
            </a:r>
            <a:r>
              <a:rPr lang="it-IT" sz="700" b="0" i="0" baseline="0"/>
              <a:t> terreni</a:t>
            </a:r>
            <a:endParaRPr lang="it-IT" sz="700" b="0" i="0"/>
          </a:p>
        </c:rich>
      </c:tx>
      <c:layout>
        <c:manualLayout>
          <c:xMode val="edge"/>
          <c:yMode val="edge"/>
          <c:x val="0.21541990815988385"/>
          <c:y val="2.09113819370430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5233782716215605"/>
          <c:y val="8.3928017651608858E-2"/>
          <c:w val="0.72127477166214904"/>
          <c:h val="0.82839317604200469"/>
        </c:manualLayout>
      </c:layout>
      <c:radarChart>
        <c:radarStyle val="marker"/>
        <c:varyColors val="0"/>
        <c:ser>
          <c:idx val="0"/>
          <c:order val="0"/>
          <c:tx>
            <c:strRef>
              <c:f>F.22!$F$2</c:f>
              <c:strCache>
                <c:ptCount val="1"/>
                <c:pt idx="0">
                  <c:v>Seminativi</c:v>
                </c:pt>
              </c:strCache>
            </c:strRef>
          </c:tx>
          <c:spPr>
            <a:ln>
              <a:solidFill>
                <a:srgbClr val="1B8E9D"/>
              </a:solidFill>
            </a:ln>
          </c:spPr>
          <c:marker>
            <c:symbol val="none"/>
          </c:marker>
          <c:cat>
            <c:strRef>
              <c:f>F.23!$A$3:$A$11</c:f>
              <c:strCache>
                <c:ptCount val="9"/>
                <c:pt idx="0">
                  <c:v>Trapani</c:v>
                </c:pt>
                <c:pt idx="1">
                  <c:v>Palermo</c:v>
                </c:pt>
                <c:pt idx="2">
                  <c:v>Messina</c:v>
                </c:pt>
                <c:pt idx="3">
                  <c:v>Agrigento</c:v>
                </c:pt>
                <c:pt idx="4">
                  <c:v>Caltanissetta</c:v>
                </c:pt>
                <c:pt idx="5">
                  <c:v>Enna</c:v>
                </c:pt>
                <c:pt idx="6">
                  <c:v>Catania</c:v>
                </c:pt>
                <c:pt idx="7">
                  <c:v>Ragusa</c:v>
                </c:pt>
                <c:pt idx="8">
                  <c:v>Siracusa</c:v>
                </c:pt>
              </c:strCache>
            </c:strRef>
          </c:cat>
          <c:val>
            <c:numRef>
              <c:f>F.22!$F$3:$F$11</c:f>
              <c:numCache>
                <c:formatCode>#,##0</c:formatCode>
                <c:ptCount val="9"/>
                <c:pt idx="0">
                  <c:v>15458</c:v>
                </c:pt>
                <c:pt idx="1">
                  <c:v>24271</c:v>
                </c:pt>
                <c:pt idx="2">
                  <c:v>3958</c:v>
                </c:pt>
                <c:pt idx="3">
                  <c:v>19651</c:v>
                </c:pt>
                <c:pt idx="4">
                  <c:v>15013</c:v>
                </c:pt>
                <c:pt idx="5">
                  <c:v>13075</c:v>
                </c:pt>
                <c:pt idx="6">
                  <c:v>10751</c:v>
                </c:pt>
                <c:pt idx="7">
                  <c:v>9517</c:v>
                </c:pt>
                <c:pt idx="8">
                  <c:v>6323</c:v>
                </c:pt>
              </c:numCache>
            </c:numRef>
          </c:val>
        </c:ser>
        <c:ser>
          <c:idx val="1"/>
          <c:order val="1"/>
          <c:tx>
            <c:strRef>
              <c:f>F.22!$C$2</c:f>
              <c:strCache>
                <c:ptCount val="1"/>
                <c:pt idx="0">
                  <c:v>Legnose agrarie</c:v>
                </c:pt>
              </c:strCache>
            </c:strRef>
          </c:tx>
          <c:marker>
            <c:symbol val="none"/>
          </c:marker>
          <c:val>
            <c:numRef>
              <c:f>F.22!$G$3:$G$11</c:f>
              <c:numCache>
                <c:formatCode>#,##0</c:formatCode>
                <c:ptCount val="9"/>
                <c:pt idx="0">
                  <c:v>43256</c:v>
                </c:pt>
                <c:pt idx="1">
                  <c:v>38781</c:v>
                </c:pt>
                <c:pt idx="2">
                  <c:v>30392</c:v>
                </c:pt>
                <c:pt idx="3">
                  <c:v>38865</c:v>
                </c:pt>
                <c:pt idx="4">
                  <c:v>14630</c:v>
                </c:pt>
                <c:pt idx="5">
                  <c:v>14799</c:v>
                </c:pt>
                <c:pt idx="6">
                  <c:v>30578</c:v>
                </c:pt>
                <c:pt idx="7">
                  <c:v>8783</c:v>
                </c:pt>
                <c:pt idx="8">
                  <c:v>13832</c:v>
                </c:pt>
              </c:numCache>
            </c:numRef>
          </c:val>
        </c:ser>
        <c:ser>
          <c:idx val="2"/>
          <c:order val="2"/>
          <c:tx>
            <c:strRef>
              <c:f>F.22!$D$2</c:f>
              <c:strCache>
                <c:ptCount val="1"/>
                <c:pt idx="0">
                  <c:v>Prati permanenti e pascoli</c:v>
                </c:pt>
              </c:strCache>
            </c:strRef>
          </c:tx>
          <c:spPr>
            <a:ln>
              <a:solidFill>
                <a:srgbClr val="4F6228"/>
              </a:solidFill>
            </a:ln>
          </c:spPr>
          <c:marker>
            <c:symbol val="none"/>
          </c:marker>
          <c:val>
            <c:numRef>
              <c:f>F.22!$H$3:$H$11</c:f>
              <c:numCache>
                <c:formatCode>#,##0</c:formatCode>
                <c:ptCount val="9"/>
                <c:pt idx="0">
                  <c:v>2313</c:v>
                </c:pt>
                <c:pt idx="1">
                  <c:v>8764</c:v>
                </c:pt>
                <c:pt idx="2">
                  <c:v>7624</c:v>
                </c:pt>
                <c:pt idx="3">
                  <c:v>3318</c:v>
                </c:pt>
                <c:pt idx="4">
                  <c:v>1738</c:v>
                </c:pt>
                <c:pt idx="5">
                  <c:v>5186</c:v>
                </c:pt>
                <c:pt idx="6">
                  <c:v>2508</c:v>
                </c:pt>
                <c:pt idx="7">
                  <c:v>1905</c:v>
                </c:pt>
                <c:pt idx="8">
                  <c:v>2693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750464"/>
        <c:axId val="146756352"/>
      </c:radarChart>
      <c:catAx>
        <c:axId val="14675046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700"/>
            </a:pPr>
            <a:endParaRPr lang="it-IT"/>
          </a:p>
        </c:txPr>
        <c:crossAx val="146756352"/>
        <c:crosses val="autoZero"/>
        <c:auto val="1"/>
        <c:lblAlgn val="ctr"/>
        <c:lblOffset val="100"/>
        <c:noMultiLvlLbl val="0"/>
      </c:catAx>
      <c:valAx>
        <c:axId val="146756352"/>
        <c:scaling>
          <c:orientation val="minMax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600"/>
            </a:pPr>
            <a:endParaRPr lang="it-IT"/>
          </a:p>
        </c:txPr>
        <c:crossAx val="146750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"/>
          <c:y val="0.82862204724409472"/>
          <c:w val="0.51835390940373749"/>
          <c:h val="0.1686310695538058"/>
        </c:manualLayout>
      </c:layout>
      <c:overlay val="0"/>
      <c:txPr>
        <a:bodyPr/>
        <a:lstStyle/>
        <a:p>
          <a:pPr>
            <a:defRPr sz="7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/>
            </a:pPr>
            <a:r>
              <a:rPr lang="en-US" sz="800" b="0"/>
              <a:t>SAU - Centro aziendale</a:t>
            </a:r>
          </a:p>
        </c:rich>
      </c:tx>
      <c:layout>
        <c:manualLayout>
          <c:xMode val="edge"/>
          <c:yMode val="edge"/>
          <c:x val="0.27098025790254487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3830034033469605"/>
          <c:y val="0.13599594787493674"/>
          <c:w val="0.46164287008880928"/>
          <c:h val="0.63334162177096287"/>
        </c:manualLayout>
      </c:layout>
      <c:radarChart>
        <c:radarStyle val="marker"/>
        <c:varyColors val="0"/>
        <c:ser>
          <c:idx val="0"/>
          <c:order val="0"/>
          <c:tx>
            <c:strRef>
              <c:f>F.23!$B$2</c:f>
              <c:strCache>
                <c:ptCount val="1"/>
                <c:pt idx="0">
                  <c:v>Seminativi</c:v>
                </c:pt>
              </c:strCache>
            </c:strRef>
          </c:tx>
          <c:spPr>
            <a:ln>
              <a:solidFill>
                <a:srgbClr val="1B8E9D"/>
              </a:solidFill>
            </a:ln>
          </c:spPr>
          <c:marker>
            <c:symbol val="none"/>
          </c:marker>
          <c:cat>
            <c:strRef>
              <c:f>F.23!$A$3:$A$11</c:f>
              <c:strCache>
                <c:ptCount val="9"/>
                <c:pt idx="0">
                  <c:v>Trapani</c:v>
                </c:pt>
                <c:pt idx="1">
                  <c:v>Palermo</c:v>
                </c:pt>
                <c:pt idx="2">
                  <c:v>Messina</c:v>
                </c:pt>
                <c:pt idx="3">
                  <c:v>Agrigento</c:v>
                </c:pt>
                <c:pt idx="4">
                  <c:v>Caltanissetta</c:v>
                </c:pt>
                <c:pt idx="5">
                  <c:v>Enna</c:v>
                </c:pt>
                <c:pt idx="6">
                  <c:v>Catania</c:v>
                </c:pt>
                <c:pt idx="7">
                  <c:v>Ragusa</c:v>
                </c:pt>
                <c:pt idx="8">
                  <c:v>Siracusa</c:v>
                </c:pt>
              </c:strCache>
            </c:strRef>
          </c:cat>
          <c:val>
            <c:numRef>
              <c:f>F.23!$B$3:$B$11</c:f>
              <c:numCache>
                <c:formatCode>#,##0</c:formatCode>
                <c:ptCount val="9"/>
                <c:pt idx="0">
                  <c:v>45684.58</c:v>
                </c:pt>
                <c:pt idx="1">
                  <c:v>152368.85999999999</c:v>
                </c:pt>
                <c:pt idx="2">
                  <c:v>15545.98</c:v>
                </c:pt>
                <c:pt idx="3">
                  <c:v>78253.91</c:v>
                </c:pt>
                <c:pt idx="4">
                  <c:v>88585.9</c:v>
                </c:pt>
                <c:pt idx="5">
                  <c:v>113016.22</c:v>
                </c:pt>
                <c:pt idx="6">
                  <c:v>82962.899999999994</c:v>
                </c:pt>
                <c:pt idx="7">
                  <c:v>58249.39</c:v>
                </c:pt>
                <c:pt idx="8">
                  <c:v>46026.23</c:v>
                </c:pt>
              </c:numCache>
            </c:numRef>
          </c:val>
        </c:ser>
        <c:ser>
          <c:idx val="1"/>
          <c:order val="1"/>
          <c:tx>
            <c:strRef>
              <c:f>F.23!$C$2</c:f>
              <c:strCache>
                <c:ptCount val="1"/>
                <c:pt idx="0">
                  <c:v>Legnose agrarie</c:v>
                </c:pt>
              </c:strCache>
            </c:strRef>
          </c:tx>
          <c:marker>
            <c:symbol val="none"/>
          </c:marker>
          <c:val>
            <c:numRef>
              <c:f>F.23!$C$3:$C$11</c:f>
              <c:numCache>
                <c:formatCode>#,##0</c:formatCode>
                <c:ptCount val="9"/>
                <c:pt idx="0">
                  <c:v>83856.97</c:v>
                </c:pt>
                <c:pt idx="1">
                  <c:v>48938.57</c:v>
                </c:pt>
                <c:pt idx="2">
                  <c:v>39834.01</c:v>
                </c:pt>
                <c:pt idx="3">
                  <c:v>60524.13</c:v>
                </c:pt>
                <c:pt idx="4">
                  <c:v>21675.05</c:v>
                </c:pt>
                <c:pt idx="5">
                  <c:v>19600.47</c:v>
                </c:pt>
                <c:pt idx="6">
                  <c:v>54825.67</c:v>
                </c:pt>
                <c:pt idx="7">
                  <c:v>18040.79</c:v>
                </c:pt>
                <c:pt idx="8">
                  <c:v>37003.89</c:v>
                </c:pt>
              </c:numCache>
            </c:numRef>
          </c:val>
        </c:ser>
        <c:ser>
          <c:idx val="2"/>
          <c:order val="2"/>
          <c:tx>
            <c:strRef>
              <c:f>F.23!$D$2</c:f>
              <c:strCache>
                <c:ptCount val="1"/>
                <c:pt idx="0">
                  <c:v>Prati permanenti e pascoli</c:v>
                </c:pt>
              </c:strCache>
            </c:strRef>
          </c:tx>
          <c:spPr>
            <a:ln>
              <a:solidFill>
                <a:srgbClr val="4F6228"/>
              </a:solidFill>
            </a:ln>
          </c:spPr>
          <c:marker>
            <c:symbol val="none"/>
          </c:marker>
          <c:val>
            <c:numRef>
              <c:f>F.23!$D$3:$D$11</c:f>
              <c:numCache>
                <c:formatCode>#,##0</c:formatCode>
                <c:ptCount val="9"/>
                <c:pt idx="0">
                  <c:v>7588.74</c:v>
                </c:pt>
                <c:pt idx="1">
                  <c:v>64483.85</c:v>
                </c:pt>
                <c:pt idx="2">
                  <c:v>106433.94</c:v>
                </c:pt>
                <c:pt idx="3">
                  <c:v>11782.58</c:v>
                </c:pt>
                <c:pt idx="4">
                  <c:v>6646.66</c:v>
                </c:pt>
                <c:pt idx="5">
                  <c:v>49768.08</c:v>
                </c:pt>
                <c:pt idx="6">
                  <c:v>31260.15</c:v>
                </c:pt>
                <c:pt idx="7">
                  <c:v>14319.38</c:v>
                </c:pt>
                <c:pt idx="8">
                  <c:v>28070.76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90464"/>
        <c:axId val="147796352"/>
      </c:radarChart>
      <c:catAx>
        <c:axId val="14779046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700"/>
            </a:pPr>
            <a:endParaRPr lang="it-IT"/>
          </a:p>
        </c:txPr>
        <c:crossAx val="147796352"/>
        <c:crosses val="autoZero"/>
        <c:auto val="1"/>
        <c:lblAlgn val="ctr"/>
        <c:lblOffset val="100"/>
        <c:noMultiLvlLbl val="0"/>
      </c:catAx>
      <c:valAx>
        <c:axId val="147796352"/>
        <c:scaling>
          <c:orientation val="minMax"/>
          <c:min val="6000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600"/>
            </a:pPr>
            <a:endParaRPr lang="it-IT"/>
          </a:p>
        </c:txPr>
        <c:crossAx val="147790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2.1413832222378856E-2"/>
          <c:y val="0.79068416447944012"/>
          <c:w val="0.52504823086372521"/>
          <c:h val="0.20817534650273981"/>
        </c:manualLayout>
      </c:layout>
      <c:overlay val="0"/>
      <c:txPr>
        <a:bodyPr/>
        <a:lstStyle/>
        <a:p>
          <a:pPr>
            <a:defRPr sz="7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/>
            </a:pPr>
            <a:r>
              <a:rPr lang="it-IT" sz="800" b="0"/>
              <a:t>SAU - Localizzazione terreni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5697308185314049"/>
          <c:y val="0.16297520433158827"/>
          <c:w val="0.49400471094959286"/>
          <c:h val="0.63584764775690161"/>
        </c:manualLayout>
      </c:layout>
      <c:radarChart>
        <c:radarStyle val="marker"/>
        <c:varyColors val="0"/>
        <c:ser>
          <c:idx val="0"/>
          <c:order val="0"/>
          <c:tx>
            <c:strRef>
              <c:f>F.23!$B$2</c:f>
              <c:strCache>
                <c:ptCount val="1"/>
                <c:pt idx="0">
                  <c:v>Seminativi</c:v>
                </c:pt>
              </c:strCache>
            </c:strRef>
          </c:tx>
          <c:spPr>
            <a:ln>
              <a:solidFill>
                <a:srgbClr val="1B8E9D"/>
              </a:solidFill>
            </a:ln>
          </c:spPr>
          <c:marker>
            <c:symbol val="none"/>
          </c:marker>
          <c:cat>
            <c:strRef>
              <c:f>F.23!$A$3:$A$11</c:f>
              <c:strCache>
                <c:ptCount val="9"/>
                <c:pt idx="0">
                  <c:v>Trapani</c:v>
                </c:pt>
                <c:pt idx="1">
                  <c:v>Palermo</c:v>
                </c:pt>
                <c:pt idx="2">
                  <c:v>Messina</c:v>
                </c:pt>
                <c:pt idx="3">
                  <c:v>Agrigento</c:v>
                </c:pt>
                <c:pt idx="4">
                  <c:v>Caltanissetta</c:v>
                </c:pt>
                <c:pt idx="5">
                  <c:v>Enna</c:v>
                </c:pt>
                <c:pt idx="6">
                  <c:v>Catania</c:v>
                </c:pt>
                <c:pt idx="7">
                  <c:v>Ragusa</c:v>
                </c:pt>
                <c:pt idx="8">
                  <c:v>Siracusa</c:v>
                </c:pt>
              </c:strCache>
            </c:strRef>
          </c:cat>
          <c:val>
            <c:numRef>
              <c:f>F.23!$F$3:$F$11</c:f>
              <c:numCache>
                <c:formatCode>#,##0</c:formatCode>
                <c:ptCount val="9"/>
                <c:pt idx="0">
                  <c:v>45383.89</c:v>
                </c:pt>
                <c:pt idx="1">
                  <c:v>152512.14000000001</c:v>
                </c:pt>
                <c:pt idx="2">
                  <c:v>13453.06</c:v>
                </c:pt>
                <c:pt idx="3">
                  <c:v>78143.03</c:v>
                </c:pt>
                <c:pt idx="4">
                  <c:v>89662.66</c:v>
                </c:pt>
                <c:pt idx="5">
                  <c:v>114588.53</c:v>
                </c:pt>
                <c:pt idx="6">
                  <c:v>81349.27</c:v>
                </c:pt>
                <c:pt idx="7">
                  <c:v>57042.34</c:v>
                </c:pt>
                <c:pt idx="8">
                  <c:v>48721.279999999999</c:v>
                </c:pt>
              </c:numCache>
            </c:numRef>
          </c:val>
        </c:ser>
        <c:ser>
          <c:idx val="1"/>
          <c:order val="1"/>
          <c:tx>
            <c:strRef>
              <c:f>F.23!$C$2</c:f>
              <c:strCache>
                <c:ptCount val="1"/>
                <c:pt idx="0">
                  <c:v>Legnose agrarie</c:v>
                </c:pt>
              </c:strCache>
            </c:strRef>
          </c:tx>
          <c:marker>
            <c:symbol val="none"/>
          </c:marker>
          <c:val>
            <c:numRef>
              <c:f>F.23!$G$3:$G$11</c:f>
              <c:numCache>
                <c:formatCode>#,##0</c:formatCode>
                <c:ptCount val="9"/>
                <c:pt idx="0">
                  <c:v>84201.35</c:v>
                </c:pt>
                <c:pt idx="1">
                  <c:v>48595.24</c:v>
                </c:pt>
                <c:pt idx="2">
                  <c:v>39544.99</c:v>
                </c:pt>
                <c:pt idx="3">
                  <c:v>60462.43</c:v>
                </c:pt>
                <c:pt idx="4">
                  <c:v>21782.22</c:v>
                </c:pt>
                <c:pt idx="5">
                  <c:v>19358.86</c:v>
                </c:pt>
                <c:pt idx="6">
                  <c:v>54901.99</c:v>
                </c:pt>
                <c:pt idx="7">
                  <c:v>17773.55</c:v>
                </c:pt>
                <c:pt idx="8">
                  <c:v>37540.39</c:v>
                </c:pt>
              </c:numCache>
            </c:numRef>
          </c:val>
        </c:ser>
        <c:ser>
          <c:idx val="2"/>
          <c:order val="2"/>
          <c:tx>
            <c:strRef>
              <c:f>F.23!$D$2</c:f>
              <c:strCache>
                <c:ptCount val="1"/>
                <c:pt idx="0">
                  <c:v>Prati permanenti e pascoli</c:v>
                </c:pt>
              </c:strCache>
            </c:strRef>
          </c:tx>
          <c:spPr>
            <a:ln>
              <a:solidFill>
                <a:srgbClr val="4F6228"/>
              </a:solidFill>
            </a:ln>
          </c:spPr>
          <c:marker>
            <c:symbol val="none"/>
          </c:marker>
          <c:val>
            <c:numRef>
              <c:f>F.23!$H$3:$H$11</c:f>
              <c:numCache>
                <c:formatCode>#,##0</c:formatCode>
                <c:ptCount val="9"/>
                <c:pt idx="0">
                  <c:v>7559.16</c:v>
                </c:pt>
                <c:pt idx="1">
                  <c:v>65552.95</c:v>
                </c:pt>
                <c:pt idx="2">
                  <c:v>98741.18</c:v>
                </c:pt>
                <c:pt idx="3">
                  <c:v>12029.16</c:v>
                </c:pt>
                <c:pt idx="4">
                  <c:v>7777.27</c:v>
                </c:pt>
                <c:pt idx="5">
                  <c:v>46776.68</c:v>
                </c:pt>
                <c:pt idx="6">
                  <c:v>34683.449999999997</c:v>
                </c:pt>
                <c:pt idx="7">
                  <c:v>14964.88</c:v>
                </c:pt>
                <c:pt idx="8">
                  <c:v>32285.03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26560"/>
        <c:axId val="147828096"/>
      </c:radarChart>
      <c:catAx>
        <c:axId val="14782656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700"/>
            </a:pPr>
            <a:endParaRPr lang="it-IT"/>
          </a:p>
        </c:txPr>
        <c:crossAx val="147828096"/>
        <c:crosses val="autoZero"/>
        <c:auto val="1"/>
        <c:lblAlgn val="ctr"/>
        <c:lblOffset val="100"/>
        <c:noMultiLvlLbl val="0"/>
      </c:catAx>
      <c:valAx>
        <c:axId val="147828096"/>
        <c:scaling>
          <c:orientation val="minMax"/>
          <c:min val="6000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600"/>
            </a:pPr>
            <a:endParaRPr lang="it-IT"/>
          </a:p>
        </c:txPr>
        <c:crossAx val="1478265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5.3385659060987975E-3"/>
          <c:y val="0.74509757564561907"/>
          <c:w val="0.43055889579297807"/>
          <c:h val="0.25247690790530836"/>
        </c:manualLayout>
      </c:layout>
      <c:overlay val="0"/>
      <c:txPr>
        <a:bodyPr/>
        <a:lstStyle/>
        <a:p>
          <a:pPr>
            <a:defRPr sz="7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004629147254737"/>
          <c:y val="8.7187581282069503E-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marker>
            <c:symbol val="none"/>
          </c:marker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577024"/>
        <c:axId val="142587008"/>
      </c:radarChart>
      <c:catAx>
        <c:axId val="1425770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587008"/>
        <c:crosses val="autoZero"/>
        <c:auto val="0"/>
        <c:lblAlgn val="ctr"/>
        <c:lblOffset val="100"/>
        <c:noMultiLvlLbl val="0"/>
      </c:catAx>
      <c:valAx>
        <c:axId val="142587008"/>
        <c:scaling>
          <c:orientation val="minMax"/>
          <c:max val="8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577024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255" l="0.70000000000000062" r="0.70000000000000062" t="0.7500000000000025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30045065121578"/>
          <c:y val="2.1423588943274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03008"/>
        <c:axId val="142604544"/>
      </c:radarChart>
      <c:catAx>
        <c:axId val="1426030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604544"/>
        <c:crosses val="autoZero"/>
        <c:auto val="0"/>
        <c:lblAlgn val="ctr"/>
        <c:lblOffset val="100"/>
        <c:noMultiLvlLbl val="0"/>
      </c:catAx>
      <c:valAx>
        <c:axId val="142604544"/>
        <c:scaling>
          <c:orientation val="minMax"/>
          <c:max val="20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603008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278" l="0.70000000000000062" r="0.70000000000000062" t="0.75000000000000278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091056639121791"/>
          <c:y val="2.35187356899536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marker>
            <c:symbol val="none"/>
          </c:marker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36928"/>
        <c:axId val="142638464"/>
      </c:radarChart>
      <c:catAx>
        <c:axId val="14263692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638464"/>
        <c:crosses val="autoZero"/>
        <c:auto val="0"/>
        <c:lblAlgn val="ctr"/>
        <c:lblOffset val="100"/>
        <c:noMultiLvlLbl val="0"/>
      </c:catAx>
      <c:valAx>
        <c:axId val="14263846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636928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278" l="0.70000000000000062" r="0.70000000000000062" t="0.75000000000000278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418498613599506"/>
          <c:y val="2.730356843692427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ln>
              <a:solidFill>
                <a:srgbClr val="002060"/>
              </a:solidFill>
            </a:ln>
          </c:spPr>
          <c:marker>
            <c:symbol val="none"/>
          </c:marker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658560"/>
        <c:axId val="142668544"/>
      </c:radarChart>
      <c:catAx>
        <c:axId val="1426585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668544"/>
        <c:crosses val="autoZero"/>
        <c:auto val="0"/>
        <c:lblAlgn val="ctr"/>
        <c:lblOffset val="100"/>
        <c:noMultiLvlLbl val="0"/>
      </c:catAx>
      <c:valAx>
        <c:axId val="142668544"/>
        <c:scaling>
          <c:orientation val="minMax"/>
          <c:max val="20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658560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000099"/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990000"/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2759040"/>
        <c:axId val="142760576"/>
      </c:barChart>
      <c:catAx>
        <c:axId val="14275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760576"/>
        <c:crosses val="autoZero"/>
        <c:auto val="1"/>
        <c:lblAlgn val="ctr"/>
        <c:lblOffset val="100"/>
        <c:noMultiLvlLbl val="0"/>
      </c:catAx>
      <c:valAx>
        <c:axId val="142760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759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255" l="0.70000000000000062" r="0.70000000000000062" t="0.7500000000000025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000099"/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1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990000"/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2797824"/>
        <c:axId val="142803712"/>
      </c:barChart>
      <c:catAx>
        <c:axId val="14279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803712"/>
        <c:crosses val="autoZero"/>
        <c:auto val="1"/>
        <c:lblAlgn val="ctr"/>
        <c:lblOffset val="100"/>
        <c:noMultiLvlLbl val="0"/>
      </c:catAx>
      <c:valAx>
        <c:axId val="142803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797824"/>
        <c:crosses val="autoZero"/>
        <c:crossBetween val="between"/>
        <c:majorUnit val="200"/>
      </c:valAx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278" l="0.70000000000000062" r="0.70000000000000062" t="0.75000000000000278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426293138569346E-2"/>
          <c:y val="2.8687336136215002E-2"/>
          <c:w val="0.96577599425189875"/>
          <c:h val="0.690366841026997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000099"/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990000"/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noFill/>
          </c:spPr>
          <c:invertIfNegative val="0"/>
          <c:dLbls>
            <c:numFmt formatCode="_-* #,##0_-;\-* #,##0_-;_-* &quot;-&quot;??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42838784"/>
        <c:axId val="142844672"/>
      </c:barChart>
      <c:catAx>
        <c:axId val="14283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844672"/>
        <c:crosses val="autoZero"/>
        <c:auto val="1"/>
        <c:lblAlgn val="ctr"/>
        <c:lblOffset val="100"/>
        <c:noMultiLvlLbl val="0"/>
      </c:catAx>
      <c:valAx>
        <c:axId val="142844672"/>
        <c:scaling>
          <c:orientation val="minMax"/>
          <c:max val="40"/>
        </c:scaling>
        <c:delete val="1"/>
        <c:axPos val="l"/>
        <c:numFmt formatCode="General" sourceLinked="1"/>
        <c:majorTickMark val="out"/>
        <c:minorTickMark val="none"/>
        <c:tickLblPos val="none"/>
        <c:crossAx val="142838784"/>
        <c:crosses val="autoZero"/>
        <c:crossBetween val="between"/>
        <c:majorUnit val="10"/>
      </c:valAx>
    </c:plotArea>
    <c:legend>
      <c:legendPos val="b"/>
      <c:legendEntry>
        <c:idx val="0"/>
        <c:delete val="1"/>
      </c:legendEntry>
      <c:overlay val="0"/>
      <c:spPr>
        <a:solidFill>
          <a:schemeClr val="bg1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278" l="0.70000000000000062" r="0.70000000000000062" t="0.75000000000000278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501908234150911E-2"/>
          <c:y val="2.4918566775244289E-2"/>
          <c:w val="0.96586894195926598"/>
          <c:h val="0.717929415989128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000099"/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990000"/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noFill/>
          </c:spPr>
          <c:invertIfNegative val="0"/>
          <c:dLbls>
            <c:numFmt formatCode="_-* #,##0_-;\-* #,##0_-;_-* &quot;-&quot;??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42867840"/>
        <c:axId val="142873728"/>
      </c:barChart>
      <c:catAx>
        <c:axId val="14286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873728"/>
        <c:crosses val="autoZero"/>
        <c:auto val="1"/>
        <c:lblAlgn val="ctr"/>
        <c:lblOffset val="100"/>
        <c:noMultiLvlLbl val="0"/>
      </c:catAx>
      <c:valAx>
        <c:axId val="142873728"/>
        <c:scaling>
          <c:orientation val="minMax"/>
          <c:max val="1500"/>
        </c:scaling>
        <c:delete val="1"/>
        <c:axPos val="l"/>
        <c:numFmt formatCode="General" sourceLinked="1"/>
        <c:majorTickMark val="out"/>
        <c:minorTickMark val="none"/>
        <c:tickLblPos val="none"/>
        <c:crossAx val="142867840"/>
        <c:crosses val="autoZero"/>
        <c:crossBetween val="between"/>
        <c:majorUnit val="500"/>
      </c:valAx>
    </c:plotArea>
    <c:legend>
      <c:legendPos val="b"/>
      <c:legendEntry>
        <c:idx val="0"/>
        <c:delete val="1"/>
      </c:legendEntry>
      <c:overlay val="0"/>
      <c:spPr>
        <a:solidFill>
          <a:sysClr val="window" lastClr="FFFFFF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6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marker>
            <c:symbol val="none"/>
          </c:marker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898304"/>
        <c:axId val="142899840"/>
      </c:radarChart>
      <c:catAx>
        <c:axId val="14289830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899840"/>
        <c:crosses val="autoZero"/>
        <c:auto val="0"/>
        <c:lblAlgn val="ctr"/>
        <c:lblOffset val="100"/>
        <c:noMultiLvlLbl val="0"/>
      </c:catAx>
      <c:valAx>
        <c:axId val="142899840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89830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3"/>
          <c:order val="0"/>
          <c:tx>
            <c:strRef>
              <c:f>F.1!$A$26:$B$26</c:f>
              <c:strCache>
                <c:ptCount val="1"/>
                <c:pt idx="0">
                  <c:v>    Sicilia</c:v>
                </c:pt>
              </c:strCache>
            </c:strRef>
          </c:tx>
          <c:spPr>
            <a:ln>
              <a:solidFill>
                <a:srgbClr val="4F6228"/>
              </a:solidFill>
            </a:ln>
          </c:spPr>
          <c:marker>
            <c:spPr>
              <a:noFill/>
              <a:ln w="19050">
                <a:solidFill>
                  <a:schemeClr val="accent3">
                    <a:lumMod val="50000"/>
                  </a:schemeClr>
                </a:solidFill>
              </a:ln>
            </c:spPr>
          </c:marker>
          <c:cat>
            <c:numRef>
              <c:f>F.1!$G$25:$J$25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F.1!$G$26:$J$26</c:f>
              <c:numCache>
                <c:formatCode>#,##0.0_ ;\-#,##0.0\ </c:formatCode>
                <c:ptCount val="4"/>
                <c:pt idx="0">
                  <c:v>100</c:v>
                </c:pt>
                <c:pt idx="1">
                  <c:v>91.809939219591698</c:v>
                </c:pt>
                <c:pt idx="2">
                  <c:v>81.500386444778101</c:v>
                </c:pt>
                <c:pt idx="3">
                  <c:v>51.294881883328699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F.1!$A$27:$B$27</c:f>
              <c:strCache>
                <c:ptCount val="1"/>
                <c:pt idx="0">
                  <c:v>Sud e Isole</c:v>
                </c:pt>
              </c:strCache>
            </c:strRef>
          </c:tx>
          <c:spPr>
            <a:ln>
              <a:solidFill>
                <a:srgbClr val="1B8E9D"/>
              </a:solidFill>
            </a:ln>
          </c:spPr>
          <c:marker>
            <c:spPr>
              <a:solidFill>
                <a:schemeClr val="accent5">
                  <a:lumMod val="75000"/>
                </a:schemeClr>
              </a:solidFill>
            </c:spPr>
          </c:marker>
          <c:cat>
            <c:numRef>
              <c:f>F.1!$G$25:$J$25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F.1!$G$27:$J$27</c:f>
              <c:numCache>
                <c:formatCode>#,##0.0_ ;\-#,##0.0\ </c:formatCode>
                <c:ptCount val="4"/>
                <c:pt idx="0">
                  <c:v>100</c:v>
                </c:pt>
                <c:pt idx="1">
                  <c:v>93.148399455710546</c:v>
                </c:pt>
                <c:pt idx="2">
                  <c:v>83.59897661862928</c:v>
                </c:pt>
                <c:pt idx="3">
                  <c:v>51.368507031626301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F.1!$A$28:$B$28</c:f>
              <c:strCache>
                <c:ptCount val="1"/>
                <c:pt idx="0">
                  <c:v>Italia</c:v>
                </c:pt>
              </c:strCache>
            </c:strRef>
          </c:tx>
          <c:cat>
            <c:numRef>
              <c:f>F.1!$G$25:$J$25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F.1!$G$28:$J$28</c:f>
              <c:numCache>
                <c:formatCode>#,##0.0_ ;\-#,##0.0\ </c:formatCode>
                <c:ptCount val="4"/>
                <c:pt idx="0">
                  <c:v>100</c:v>
                </c:pt>
                <c:pt idx="1">
                  <c:v>90.904204693216144</c:v>
                </c:pt>
                <c:pt idx="2">
                  <c:v>76.482085896541392</c:v>
                </c:pt>
                <c:pt idx="3">
                  <c:v>51.733895754963591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889216"/>
        <c:axId val="112895104"/>
      </c:lineChart>
      <c:catAx>
        <c:axId val="11288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/>
            </a:pPr>
            <a:endParaRPr lang="it-IT"/>
          </a:p>
        </c:txPr>
        <c:crossAx val="112895104"/>
        <c:crosses val="autoZero"/>
        <c:auto val="0"/>
        <c:lblAlgn val="ctr"/>
        <c:lblOffset val="100"/>
        <c:noMultiLvlLbl val="0"/>
      </c:catAx>
      <c:valAx>
        <c:axId val="112895104"/>
        <c:scaling>
          <c:orientation val="minMax"/>
          <c:max val="100"/>
          <c:min val="50"/>
        </c:scaling>
        <c:delete val="0"/>
        <c:axPos val="l"/>
        <c:majorGridlines>
          <c:spPr>
            <a:ln>
              <a:noFill/>
            </a:ln>
          </c:spPr>
        </c:majorGridlines>
        <c:numFmt formatCode="#,##0.0_ ;\-#,##0.0\ " sourceLinked="1"/>
        <c:majorTickMark val="in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it-IT"/>
          </a:p>
        </c:txPr>
        <c:crossAx val="112889216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0001363736141122"/>
          <c:y val="0.83883938950227799"/>
          <c:w val="0.75681266422263749"/>
          <c:h val="0.15659503134470201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278" r="0.75000000000000278" t="1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6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marker>
            <c:symbol val="none"/>
          </c:marker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915840"/>
        <c:axId val="142286848"/>
      </c:radarChart>
      <c:catAx>
        <c:axId val="14291584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286848"/>
        <c:crosses val="autoZero"/>
        <c:auto val="0"/>
        <c:lblAlgn val="ctr"/>
        <c:lblOffset val="100"/>
        <c:noMultiLvlLbl val="0"/>
      </c:catAx>
      <c:valAx>
        <c:axId val="14228684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915840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explosion val="6"/>
          </c:dPt>
          <c:dLbls>
            <c:dLbl>
              <c:idx val="0"/>
              <c:layout>
                <c:manualLayout>
                  <c:x val="-4.2215242790024685E-2"/>
                  <c:y val="-2.9033588542213502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0.1258407061154867"/>
                  <c:y val="0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3.0751057330790824E-2"/>
                  <c:y val="0.1047978426677856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</c:dLbls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0.75000000000000433" l="0.70000000000000062" r="0.70000000000000062" t="0.75000000000000433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4"/>
          <c:order val="3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2365056"/>
        <c:axId val="142366592"/>
      </c:barChart>
      <c:catAx>
        <c:axId val="142365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366592"/>
        <c:crosses val="autoZero"/>
        <c:auto val="1"/>
        <c:lblAlgn val="ctr"/>
        <c:lblOffset val="100"/>
        <c:noMultiLvlLbl val="0"/>
      </c:catAx>
      <c:valAx>
        <c:axId val="142366592"/>
        <c:scaling>
          <c:orientation val="minMax"/>
          <c:max val="2200"/>
        </c:scaling>
        <c:delete val="1"/>
        <c:axPos val="l"/>
        <c:numFmt formatCode="General" sourceLinked="1"/>
        <c:majorTickMark val="out"/>
        <c:minorTickMark val="none"/>
        <c:tickLblPos val="none"/>
        <c:crossAx val="1423650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3"/>
        <c:delete val="1"/>
      </c:legendEntry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278" l="0.70000000000000062" r="0.70000000000000062" t="0.75000000000000278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74766112843718"/>
          <c:y val="0"/>
          <c:w val="0.75295362343648831"/>
          <c:h val="0.93076794343812164"/>
        </c:manualLayout>
      </c:layout>
      <c:barChart>
        <c:barDir val="bar"/>
        <c:grouping val="clustered"/>
        <c:varyColors val="0"/>
        <c:ser>
          <c:idx val="2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0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1896704"/>
        <c:axId val="113271552"/>
      </c:barChart>
      <c:catAx>
        <c:axId val="14189670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13271552"/>
        <c:crosses val="autoZero"/>
        <c:auto val="1"/>
        <c:lblAlgn val="ctr"/>
        <c:lblOffset val="100"/>
        <c:noMultiLvlLbl val="0"/>
      </c:catAx>
      <c:valAx>
        <c:axId val="113271552"/>
        <c:scaling>
          <c:orientation val="minMax"/>
        </c:scaling>
        <c:delete val="0"/>
        <c:axPos val="b"/>
        <c:majorGridlines/>
        <c:numFmt formatCode="_(* #,##0_);_(* \(#,##0\);_(* &quot;-&quot;_);_(@_)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1896704"/>
        <c:crosses val="autoZero"/>
        <c:crossBetween val="between"/>
      </c:valAx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411" l="0.70000000000000062" r="0.70000000000000062" t="0.75000000000000411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5"/>
          <c:order val="0"/>
          <c:spPr>
            <a:solidFill>
              <a:srgbClr val="C00000"/>
            </a:solidFill>
            <a:ln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0"/>
          <c:order val="1"/>
          <c:spPr>
            <a:solidFill>
              <a:schemeClr val="bg1">
                <a:lumMod val="50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2"/>
          <c:spPr>
            <a:noFill/>
            <a:ln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1949184"/>
        <c:axId val="142381056"/>
      </c:barChart>
      <c:catAx>
        <c:axId val="141949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381056"/>
        <c:crosses val="autoZero"/>
        <c:auto val="1"/>
        <c:lblAlgn val="l"/>
        <c:lblOffset val="100"/>
        <c:noMultiLvlLbl val="0"/>
      </c:catAx>
      <c:valAx>
        <c:axId val="142381056"/>
        <c:scaling>
          <c:orientation val="minMax"/>
          <c:max val="2000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141949184"/>
        <c:crosses val="autoZero"/>
        <c:crossBetween val="between"/>
        <c:majorUnit val="1000"/>
      </c:valAx>
    </c:plotArea>
    <c:legend>
      <c:legendPos val="r"/>
      <c:legendEntry>
        <c:idx val="2"/>
        <c:delete val="1"/>
      </c:legendEntry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411" l="0.70000000000000062" r="0.70000000000000062" t="0.75000000000000411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Morti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155293088364266E-2"/>
          <c:y val="0.10695610965296004"/>
          <c:w val="0.89992454068241468"/>
          <c:h val="0.783130517776187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A50021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1833728"/>
        <c:axId val="141835264"/>
      </c:barChart>
      <c:catAx>
        <c:axId val="141833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1835264"/>
        <c:crosses val="autoZero"/>
        <c:auto val="1"/>
        <c:lblAlgn val="ctr"/>
        <c:lblOffset val="100"/>
        <c:noMultiLvlLbl val="0"/>
      </c:catAx>
      <c:valAx>
        <c:axId val="1418352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1833728"/>
        <c:crosses val="autoZero"/>
        <c:crossBetween val="between"/>
        <c:majorUnit val="10"/>
      </c:valAx>
      <c:spPr>
        <a:ln>
          <a:noFill/>
        </a:ln>
      </c:spPr>
    </c:plotArea>
    <c:legend>
      <c:legendPos val="r"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44" l="0.70000000000000062" r="0.70000000000000062" t="0.75000000000000344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Feriti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155293088364266E-2"/>
          <c:y val="0.10695610965296004"/>
          <c:w val="0.89992454068241468"/>
          <c:h val="0.8112581208937850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A50021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1878016"/>
        <c:axId val="141879552"/>
      </c:barChart>
      <c:catAx>
        <c:axId val="14187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1879552"/>
        <c:crosses val="autoZero"/>
        <c:auto val="1"/>
        <c:lblAlgn val="ctr"/>
        <c:lblOffset val="100"/>
        <c:noMultiLvlLbl val="0"/>
      </c:catAx>
      <c:valAx>
        <c:axId val="141879552"/>
        <c:scaling>
          <c:orientation val="minMax"/>
          <c:max val="5000"/>
        </c:scaling>
        <c:delete val="0"/>
        <c:axPos val="l"/>
        <c:numFmt formatCode="_(* #,##0_);_(* \(#,##0\);_(* &quot;-&quot;_);_(@_)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1878016"/>
        <c:crosses val="autoZero"/>
        <c:crossBetween val="between"/>
        <c:majorUnit val="1000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66" l="0.70000000000000062" r="0.70000000000000062" t="0.75000000000000366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004629147254754"/>
          <c:y val="8.7187581282069503E-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981952"/>
        <c:axId val="141983744"/>
      </c:radarChart>
      <c:catAx>
        <c:axId val="14198195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1983744"/>
        <c:crosses val="autoZero"/>
        <c:auto val="0"/>
        <c:lblAlgn val="ctr"/>
        <c:lblOffset val="100"/>
        <c:noMultiLvlLbl val="0"/>
      </c:catAx>
      <c:valAx>
        <c:axId val="141983744"/>
        <c:scaling>
          <c:orientation val="minMax"/>
          <c:max val="8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1981952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278" l="0.70000000000000062" r="0.70000000000000062" t="0.75000000000000278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30045065121578"/>
          <c:y val="2.1423588943274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003584"/>
        <c:axId val="143529088"/>
      </c:radarChart>
      <c:catAx>
        <c:axId val="1420035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529088"/>
        <c:crosses val="autoZero"/>
        <c:auto val="0"/>
        <c:lblAlgn val="ctr"/>
        <c:lblOffset val="100"/>
        <c:noMultiLvlLbl val="0"/>
      </c:catAx>
      <c:valAx>
        <c:axId val="143529088"/>
        <c:scaling>
          <c:orientation val="minMax"/>
          <c:max val="20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003584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091056639121813"/>
          <c:y val="2.35187356899536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40992"/>
        <c:axId val="143542528"/>
      </c:radarChart>
      <c:catAx>
        <c:axId val="14354099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542528"/>
        <c:crosses val="autoZero"/>
        <c:auto val="0"/>
        <c:lblAlgn val="ctr"/>
        <c:lblOffset val="100"/>
        <c:noMultiLvlLbl val="0"/>
      </c:catAx>
      <c:valAx>
        <c:axId val="14354252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54099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"/>
          <c:y val="3.543680262715977E-3"/>
          <c:w val="0.99963017405225896"/>
          <c:h val="0.72536671981830503"/>
        </c:manualLayout>
      </c:layout>
      <c:lineChart>
        <c:grouping val="standard"/>
        <c:varyColors val="0"/>
        <c:ser>
          <c:idx val="3"/>
          <c:order val="0"/>
          <c:tx>
            <c:strRef>
              <c:f>F.2!$A$26:$B$26</c:f>
              <c:strCache>
                <c:ptCount val="1"/>
                <c:pt idx="0">
                  <c:v>    Sicilia</c:v>
                </c:pt>
              </c:strCache>
            </c:strRef>
          </c:tx>
          <c:spPr>
            <a:ln>
              <a:solidFill>
                <a:srgbClr val="4F6228"/>
              </a:solidFill>
            </a:ln>
          </c:spPr>
          <c:marker>
            <c:spPr>
              <a:noFill/>
              <a:ln w="19050">
                <a:solidFill>
                  <a:srgbClr val="4F6228"/>
                </a:solidFill>
              </a:ln>
            </c:spPr>
          </c:marker>
          <c:cat>
            <c:numRef>
              <c:f>F.2!$C$25:$F$25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F.2!$C$26:$F$26</c:f>
              <c:numCache>
                <c:formatCode>#,##0.00</c:formatCode>
                <c:ptCount val="4"/>
                <c:pt idx="0">
                  <c:v>1694094.13</c:v>
                </c:pt>
                <c:pt idx="1">
                  <c:v>1597638.43</c:v>
                </c:pt>
                <c:pt idx="2">
                  <c:v>1279706.8600000001</c:v>
                </c:pt>
                <c:pt idx="3">
                  <c:v>1387520.77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F.2!$A$27:$B$27</c:f>
              <c:strCache>
                <c:ptCount val="1"/>
                <c:pt idx="0">
                  <c:v>Sud e Isole</c:v>
                </c:pt>
              </c:strCache>
            </c:strRef>
          </c:tx>
          <c:spPr>
            <a:ln>
              <a:solidFill>
                <a:srgbClr val="1B8E9D"/>
              </a:solidFill>
            </a:ln>
          </c:spPr>
          <c:marker>
            <c:spPr>
              <a:solidFill>
                <a:srgbClr val="1B8E9D"/>
              </a:solidFill>
              <a:ln>
                <a:solidFill>
                  <a:srgbClr val="1B8E9D"/>
                </a:solidFill>
              </a:ln>
            </c:spPr>
          </c:marker>
          <c:cat>
            <c:numRef>
              <c:f>F.2!$C$25:$F$25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F.2!$C$27:$F$27</c:f>
              <c:numCache>
                <c:formatCode>#,##0.00</c:formatCode>
                <c:ptCount val="4"/>
                <c:pt idx="0">
                  <c:v>7514821</c:v>
                </c:pt>
                <c:pt idx="1">
                  <c:v>7124195.79</c:v>
                </c:pt>
                <c:pt idx="2">
                  <c:v>5871178.2199999997</c:v>
                </c:pt>
                <c:pt idx="3">
                  <c:v>6095560.1699999999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F.2!$A$28:$B$28</c:f>
              <c:strCache>
                <c:ptCount val="1"/>
                <c:pt idx="0">
                  <c:v>Italia</c:v>
                </c:pt>
              </c:strCache>
            </c:strRef>
          </c:tx>
          <c:cat>
            <c:numRef>
              <c:f>F.2!$C$25:$F$25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F.2!$C$28:$F$28</c:f>
              <c:numCache>
                <c:formatCode>#,##0.00</c:formatCode>
                <c:ptCount val="4"/>
                <c:pt idx="0">
                  <c:v>15832612.83</c:v>
                </c:pt>
                <c:pt idx="1">
                  <c:v>15025954.16</c:v>
                </c:pt>
                <c:pt idx="2">
                  <c:v>13181859.09</c:v>
                </c:pt>
                <c:pt idx="3">
                  <c:v>12856047.82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265280"/>
        <c:axId val="113275264"/>
      </c:lineChart>
      <c:catAx>
        <c:axId val="11326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/>
            </a:pPr>
            <a:endParaRPr lang="it-IT"/>
          </a:p>
        </c:txPr>
        <c:crossAx val="113275264"/>
        <c:crossesAt val="-6.000000000000001E+301"/>
        <c:auto val="0"/>
        <c:lblAlgn val="ctr"/>
        <c:lblOffset val="100"/>
        <c:noMultiLvlLbl val="0"/>
      </c:catAx>
      <c:valAx>
        <c:axId val="113275264"/>
        <c:scaling>
          <c:orientation val="minMax"/>
        </c:scaling>
        <c:delete val="1"/>
        <c:axPos val="l"/>
        <c:numFmt formatCode="#,##0.00" sourceLinked="1"/>
        <c:majorTickMark val="out"/>
        <c:minorTickMark val="none"/>
        <c:tickLblPos val="none"/>
        <c:crossAx val="113265280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</c:dispUnitsLbl>
        </c:dispUnits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19888074187286786"/>
          <c:y val="0.85499047405196893"/>
          <c:w val="0.65600159930868618"/>
          <c:h val="0.14296378254270398"/>
        </c:manualLayout>
      </c:layout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1" l="0.75000000000000278" r="0.75000000000000278" t="1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418498613599529"/>
          <c:y val="2.73035684369242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574912"/>
        <c:axId val="143576448"/>
      </c:radarChart>
      <c:catAx>
        <c:axId val="1435749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576448"/>
        <c:crosses val="autoZero"/>
        <c:auto val="0"/>
        <c:lblAlgn val="ctr"/>
        <c:lblOffset val="100"/>
        <c:noMultiLvlLbl val="0"/>
      </c:catAx>
      <c:valAx>
        <c:axId val="143576448"/>
        <c:scaling>
          <c:orientation val="minMax"/>
          <c:max val="20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574912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3278080"/>
        <c:axId val="143279616"/>
      </c:barChart>
      <c:catAx>
        <c:axId val="1432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279616"/>
        <c:crosses val="autoZero"/>
        <c:auto val="1"/>
        <c:lblAlgn val="ctr"/>
        <c:lblOffset val="100"/>
        <c:noMultiLvlLbl val="0"/>
      </c:catAx>
      <c:valAx>
        <c:axId val="1432796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2780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278" l="0.70000000000000062" r="0.70000000000000062" t="0.75000000000000278" header="0.30000000000000032" footer="0.30000000000000032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3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3316864"/>
        <c:axId val="143318400"/>
      </c:barChart>
      <c:catAx>
        <c:axId val="143316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318400"/>
        <c:crosses val="autoZero"/>
        <c:auto val="1"/>
        <c:lblAlgn val="ctr"/>
        <c:lblOffset val="100"/>
        <c:noMultiLvlLbl val="0"/>
      </c:catAx>
      <c:valAx>
        <c:axId val="143318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316864"/>
        <c:crosses val="autoZero"/>
        <c:crossBetween val="between"/>
        <c:majorUnit val="200"/>
      </c:valAx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3"/>
          <c:spPr>
            <a:noFill/>
          </c:spPr>
          <c:invertIfNegative val="0"/>
          <c:dLbls>
            <c:numFmt formatCode="_-* #,##0_-;\-* #,##0_-;_-* &quot;-&quot;??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43357824"/>
        <c:axId val="143359360"/>
      </c:barChart>
      <c:catAx>
        <c:axId val="14335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359360"/>
        <c:crosses val="autoZero"/>
        <c:auto val="1"/>
        <c:lblAlgn val="ctr"/>
        <c:lblOffset val="100"/>
        <c:noMultiLvlLbl val="0"/>
      </c:catAx>
      <c:valAx>
        <c:axId val="143359360"/>
        <c:scaling>
          <c:orientation val="minMax"/>
          <c:max val="40"/>
        </c:scaling>
        <c:delete val="1"/>
        <c:axPos val="l"/>
        <c:numFmt formatCode="General" sourceLinked="1"/>
        <c:majorTickMark val="out"/>
        <c:minorTickMark val="none"/>
        <c:tickLblPos val="none"/>
        <c:crossAx val="143357824"/>
        <c:crosses val="autoZero"/>
        <c:crossBetween val="between"/>
        <c:majorUnit val="10"/>
      </c:valAx>
    </c:plotArea>
    <c:legend>
      <c:legendPos val="b"/>
      <c:legendEntry>
        <c:idx val="0"/>
        <c:delete val="1"/>
      </c:legendEntry>
      <c:overlay val="0"/>
      <c:spPr>
        <a:solidFill>
          <a:schemeClr val="bg1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3"/>
          <c:spPr>
            <a:noFill/>
          </c:spPr>
          <c:invertIfNegative val="0"/>
          <c:dLbls>
            <c:numFmt formatCode="_-* #,##0_-;\-* #,##0_-;_-* &quot;-&quot;??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43386880"/>
        <c:axId val="143859712"/>
      </c:barChart>
      <c:catAx>
        <c:axId val="14338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859712"/>
        <c:crosses val="autoZero"/>
        <c:auto val="1"/>
        <c:lblAlgn val="ctr"/>
        <c:lblOffset val="100"/>
        <c:noMultiLvlLbl val="0"/>
      </c:catAx>
      <c:valAx>
        <c:axId val="143859712"/>
        <c:scaling>
          <c:orientation val="minMax"/>
          <c:max val="1500"/>
        </c:scaling>
        <c:delete val="1"/>
        <c:axPos val="l"/>
        <c:numFmt formatCode="General" sourceLinked="1"/>
        <c:majorTickMark val="out"/>
        <c:minorTickMark val="none"/>
        <c:tickLblPos val="none"/>
        <c:crossAx val="143386880"/>
        <c:crosses val="autoZero"/>
        <c:crossBetween val="between"/>
        <c:majorUnit val="500"/>
      </c:valAx>
    </c:plotArea>
    <c:legend>
      <c:legendPos val="b"/>
      <c:legendEntry>
        <c:idx val="0"/>
        <c:delete val="1"/>
      </c:legendEntry>
      <c:overlay val="0"/>
      <c:spPr>
        <a:solidFill>
          <a:sysClr val="window" lastClr="FFFFFF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6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888384"/>
        <c:axId val="143889920"/>
      </c:radarChart>
      <c:catAx>
        <c:axId val="1438883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889920"/>
        <c:crosses val="autoZero"/>
        <c:auto val="0"/>
        <c:lblAlgn val="ctr"/>
        <c:lblOffset val="100"/>
        <c:noMultiLvlLbl val="0"/>
      </c:catAx>
      <c:valAx>
        <c:axId val="143889920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88838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6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914112"/>
        <c:axId val="143915648"/>
      </c:radarChart>
      <c:catAx>
        <c:axId val="1439141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915648"/>
        <c:crosses val="autoZero"/>
        <c:auto val="0"/>
        <c:lblAlgn val="ctr"/>
        <c:lblOffset val="100"/>
        <c:noMultiLvlLbl val="0"/>
      </c:catAx>
      <c:valAx>
        <c:axId val="14391564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91411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44" l="0.70000000000000062" r="0.70000000000000062" t="0.75000000000000344" header="0.30000000000000032" footer="0.30000000000000032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4.2215242790024685E-2"/>
                  <c:y val="-2.9033588542213513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0.1258407061154867"/>
                  <c:y val="0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3.0751057330790824E-2"/>
                  <c:y val="0.1047978426677856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0.75000000000000455" l="0.70000000000000062" r="0.70000000000000062" t="0.75000000000000455" header="0.30000000000000032" footer="0.30000000000000032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3"/>
          <c:spPr>
            <a:noFill/>
            <a:ln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3981568"/>
        <c:axId val="143995648"/>
      </c:barChart>
      <c:catAx>
        <c:axId val="14398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995648"/>
        <c:crosses val="autoZero"/>
        <c:auto val="1"/>
        <c:lblAlgn val="ctr"/>
        <c:lblOffset val="100"/>
        <c:noMultiLvlLbl val="0"/>
      </c:catAx>
      <c:valAx>
        <c:axId val="143995648"/>
        <c:scaling>
          <c:orientation val="minMax"/>
          <c:max val="2200"/>
        </c:scaling>
        <c:delete val="1"/>
        <c:axPos val="l"/>
        <c:numFmt formatCode="General" sourceLinked="1"/>
        <c:majorTickMark val="out"/>
        <c:minorTickMark val="none"/>
        <c:tickLblPos val="none"/>
        <c:crossAx val="1439815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3"/>
        <c:delete val="1"/>
      </c:legendEntry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+mn-lt"/>
                <a:ea typeface="Arial Narrow"/>
                <a:cs typeface="Arial Narrow"/>
              </a:defRPr>
            </a:pPr>
            <a:r>
              <a:rPr lang="it-IT" sz="900">
                <a:latin typeface="+mn-lt"/>
              </a:rPr>
              <a:t>Titolo di possesso</a:t>
            </a:r>
          </a:p>
        </c:rich>
      </c:tx>
      <c:layout>
        <c:manualLayout>
          <c:xMode val="edge"/>
          <c:yMode val="edge"/>
          <c:x val="0.28075438832107147"/>
          <c:y val="2.004959324835776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073578595317725"/>
          <c:y val="0.33043478260869741"/>
          <c:w val="0.50167224080267558"/>
          <c:h val="0.65217391304348427"/>
        </c:manualLayout>
      </c:layout>
      <c:pieChart>
        <c:varyColors val="1"/>
        <c:ser>
          <c:idx val="1"/>
          <c:order val="0"/>
          <c:tx>
            <c:strRef>
              <c:f>F.8!$M$3</c:f>
              <c:strCache>
                <c:ptCount val="1"/>
                <c:pt idx="0">
                  <c:v>Titolo di possesso</c:v>
                </c:pt>
              </c:strCache>
            </c:strRef>
          </c:tx>
          <c:dPt>
            <c:idx val="0"/>
            <c:bubble3D val="0"/>
            <c:spPr>
              <a:solidFill>
                <a:srgbClr val="1B8E9D"/>
              </a:solidFill>
            </c:spPr>
          </c:dPt>
          <c:dPt>
            <c:idx val="2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0.21807103500617744"/>
                  <c:y val="-0.19045663490958656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chemeClr val="bg1"/>
                        </a:solidFill>
                        <a:latin typeface="+mn-lt"/>
                        <a:ea typeface="Arial Narrow"/>
                        <a:cs typeface="Arial Narrow"/>
                      </a:defRPr>
                    </a:pPr>
                    <a:r>
                      <a:rPr lang="en-US" sz="700">
                        <a:solidFill>
                          <a:schemeClr val="bg1"/>
                        </a:solidFill>
                      </a:rPr>
                      <a:t>Solo proprietà
76,0</a:t>
                    </a:r>
                    <a:endParaRPr lang="en-US">
                      <a:solidFill>
                        <a:schemeClr val="bg1"/>
                      </a:solidFill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2.2895411315035717E-2"/>
                  <c:y val="4.4761494365443147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0"/>
                  <c:y val="3.316749585406302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+mn-lt"/>
                    <a:ea typeface="Arial Narrow"/>
                    <a:cs typeface="Arial Narrow"/>
                  </a:defRPr>
                </a:pPr>
                <a:endParaRPr lang="it-IT"/>
              </a:p>
            </c:txPr>
            <c:dLblPos val="outEnd"/>
            <c:showLegendKey val="1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F.8!$L$4:$L$6</c:f>
              <c:strCache>
                <c:ptCount val="3"/>
                <c:pt idx="0">
                  <c:v>Solo proprietà</c:v>
                </c:pt>
                <c:pt idx="1">
                  <c:v>Solo affitto</c:v>
                </c:pt>
                <c:pt idx="2">
                  <c:v>Solo uso gratuito</c:v>
                </c:pt>
              </c:strCache>
            </c:strRef>
          </c:cat>
          <c:val>
            <c:numRef>
              <c:f>F.8!$M$4:$M$6</c:f>
              <c:numCache>
                <c:formatCode>#,##0.0</c:formatCode>
                <c:ptCount val="3"/>
                <c:pt idx="0">
                  <c:v>76</c:v>
                </c:pt>
                <c:pt idx="1">
                  <c:v>17.7</c:v>
                </c:pt>
                <c:pt idx="2">
                  <c:v>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33" l="0.70000000000000062" r="0.70000000000000062" t="0.7500000000000033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3"/>
          <c:order val="0"/>
          <c:tx>
            <c:strRef>
              <c:f>F.2!$A$26:$B$26</c:f>
              <c:strCache>
                <c:ptCount val="1"/>
                <c:pt idx="0">
                  <c:v>    Sicilia</c:v>
                </c:pt>
              </c:strCache>
            </c:strRef>
          </c:tx>
          <c:spPr>
            <a:ln>
              <a:solidFill>
                <a:schemeClr val="accent3">
                  <a:lumMod val="50000"/>
                </a:schemeClr>
              </a:solidFill>
            </a:ln>
          </c:spPr>
          <c:marker>
            <c:spPr>
              <a:noFill/>
              <a:ln w="19050">
                <a:solidFill>
                  <a:srgbClr val="4F6228"/>
                </a:solidFill>
              </a:ln>
            </c:spPr>
          </c:marker>
          <c:cat>
            <c:numRef>
              <c:f>F.1!$G$25:$J$25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F.2!$G$26:$J$26</c:f>
              <c:numCache>
                <c:formatCode>#,##0.0</c:formatCode>
                <c:ptCount val="4"/>
                <c:pt idx="0">
                  <c:v>100</c:v>
                </c:pt>
                <c:pt idx="1">
                  <c:v>94.306355338118081</c:v>
                </c:pt>
                <c:pt idx="2">
                  <c:v>75.539300758925378</c:v>
                </c:pt>
                <c:pt idx="3">
                  <c:v>81.903404623685233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F.2!$A$27:$B$27</c:f>
              <c:strCache>
                <c:ptCount val="1"/>
                <c:pt idx="0">
                  <c:v>Sud e Isole</c:v>
                </c:pt>
              </c:strCache>
            </c:strRef>
          </c:tx>
          <c:spPr>
            <a:ln>
              <a:solidFill>
                <a:srgbClr val="1B8E9D"/>
              </a:solidFill>
            </a:ln>
          </c:spPr>
          <c:marker>
            <c:spPr>
              <a:solidFill>
                <a:srgbClr val="1B8E9D"/>
              </a:solidFill>
              <a:ln>
                <a:solidFill>
                  <a:srgbClr val="1B8E9D"/>
                </a:solidFill>
              </a:ln>
            </c:spPr>
          </c:marker>
          <c:cat>
            <c:numRef>
              <c:f>F.1!$G$25:$J$25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F.2!$G$27:$J$27</c:f>
              <c:numCache>
                <c:formatCode>#,##0.0</c:formatCode>
                <c:ptCount val="4"/>
                <c:pt idx="0">
                  <c:v>100</c:v>
                </c:pt>
                <c:pt idx="1">
                  <c:v>94.801935934335617</c:v>
                </c:pt>
                <c:pt idx="2">
                  <c:v>78.127984951338163</c:v>
                </c:pt>
                <c:pt idx="3">
                  <c:v>81.113843829413895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F.2!$A$28:$B$28</c:f>
              <c:strCache>
                <c:ptCount val="1"/>
                <c:pt idx="0">
                  <c:v>Italia</c:v>
                </c:pt>
              </c:strCache>
            </c:strRef>
          </c:tx>
          <c:cat>
            <c:numRef>
              <c:f>F.1!$G$25:$J$25</c:f>
              <c:numCache>
                <c:formatCode>General</c:formatCode>
                <c:ptCount val="4"/>
                <c:pt idx="0">
                  <c:v>1982</c:v>
                </c:pt>
                <c:pt idx="1">
                  <c:v>1990</c:v>
                </c:pt>
                <c:pt idx="2">
                  <c:v>2000</c:v>
                </c:pt>
                <c:pt idx="3">
                  <c:v>2010</c:v>
                </c:pt>
              </c:numCache>
            </c:numRef>
          </c:cat>
          <c:val>
            <c:numRef>
              <c:f>F.2!$G$28:$J$28</c:f>
              <c:numCache>
                <c:formatCode>#,##0.0</c:formatCode>
                <c:ptCount val="4"/>
                <c:pt idx="0">
                  <c:v>100</c:v>
                </c:pt>
                <c:pt idx="1">
                  <c:v>94.905081816492583</c:v>
                </c:pt>
                <c:pt idx="2">
                  <c:v>83.257635562354608</c:v>
                </c:pt>
                <c:pt idx="3">
                  <c:v>81.199786529485934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474240"/>
        <c:axId val="140475776"/>
      </c:lineChart>
      <c:catAx>
        <c:axId val="14047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/>
            </a:pPr>
            <a:endParaRPr lang="it-IT"/>
          </a:p>
        </c:txPr>
        <c:crossAx val="140475776"/>
        <c:crosses val="autoZero"/>
        <c:auto val="0"/>
        <c:lblAlgn val="ctr"/>
        <c:lblOffset val="100"/>
        <c:noMultiLvlLbl val="0"/>
      </c:catAx>
      <c:valAx>
        <c:axId val="140475776"/>
        <c:scaling>
          <c:orientation val="minMax"/>
          <c:max val="100"/>
          <c:min val="70"/>
        </c:scaling>
        <c:delete val="0"/>
        <c:axPos val="l"/>
        <c:majorGridlines>
          <c:spPr>
            <a:ln>
              <a:noFill/>
            </a:ln>
          </c:spPr>
        </c:majorGridlines>
        <c:numFmt formatCode="#,##0.0" sourceLinked="1"/>
        <c:majorTickMark val="in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/>
            </a:pPr>
            <a:endParaRPr lang="it-IT"/>
          </a:p>
        </c:txPr>
        <c:crossAx val="140474240"/>
        <c:crosses val="autoZero"/>
        <c:crossBetween val="between"/>
      </c:valAx>
      <c:spPr>
        <a:noFill/>
        <a:ln>
          <a:noFill/>
        </a:ln>
      </c:spPr>
    </c:plotArea>
    <c:legend>
      <c:legendPos val="b"/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3" r="0.750000000000003" t="1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+mn-lt"/>
                <a:ea typeface="Arial Narrow"/>
                <a:cs typeface="Arial Narrow"/>
              </a:defRPr>
            </a:pPr>
            <a:r>
              <a:rPr lang="it-IT" sz="900">
                <a:latin typeface="+mn-lt"/>
              </a:rPr>
              <a:t>Forma di conduzione</a:t>
            </a:r>
          </a:p>
        </c:rich>
      </c:tx>
      <c:layout>
        <c:manualLayout>
          <c:xMode val="edge"/>
          <c:yMode val="edge"/>
          <c:x val="0.22250277292744264"/>
          <c:y val="5.0559437267651795E-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333406033222791"/>
          <c:y val="0.32751161536149115"/>
          <c:w val="0.50000162760946565"/>
          <c:h val="0.65502323072297763"/>
        </c:manualLayout>
      </c:layout>
      <c:pieChart>
        <c:varyColors val="1"/>
        <c:ser>
          <c:idx val="1"/>
          <c:order val="0"/>
          <c:tx>
            <c:strRef>
              <c:f>F.8!$M$10</c:f>
              <c:strCache>
                <c:ptCount val="1"/>
                <c:pt idx="0">
                  <c:v>Forma di conduzione</c:v>
                </c:pt>
              </c:strCache>
            </c:strRef>
          </c:tx>
          <c:dPt>
            <c:idx val="0"/>
            <c:bubble3D val="0"/>
            <c:spPr>
              <a:solidFill>
                <a:srgbClr val="1B8E9D"/>
              </a:solidFill>
            </c:spPr>
          </c:dPt>
          <c:dPt>
            <c:idx val="2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0.26229235989852728"/>
                  <c:y val="-3.4061502829489318E-2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chemeClr val="bg1"/>
                        </a:solidFill>
                        <a:latin typeface="+mn-lt"/>
                        <a:ea typeface="Arial Narrow"/>
                        <a:cs typeface="Arial Narrow"/>
                      </a:defRPr>
                    </a:pPr>
                    <a:r>
                      <a:rPr lang="en-US" sz="700">
                        <a:solidFill>
                          <a:schemeClr val="bg1"/>
                        </a:solidFill>
                        <a:latin typeface="+mn-lt"/>
                      </a:rPr>
                      <a:t>Diretta</a:t>
                    </a:r>
                    <a:r>
                      <a:rPr lang="en-US" sz="700" baseline="0">
                        <a:solidFill>
                          <a:schemeClr val="bg1"/>
                        </a:solidFill>
                        <a:latin typeface="+mn-lt"/>
                      </a:rPr>
                      <a:t> </a:t>
                    </a:r>
                    <a:r>
                      <a:rPr lang="en-US" sz="700">
                        <a:solidFill>
                          <a:schemeClr val="bg1"/>
                        </a:solidFill>
                        <a:latin typeface="+mn-lt"/>
                      </a:rPr>
                      <a:t>del coltivato-re</a:t>
                    </a:r>
                    <a:r>
                      <a:rPr lang="en-US" sz="700" baseline="0">
                        <a:solidFill>
                          <a:schemeClr val="bg1"/>
                        </a:solidFill>
                        <a:latin typeface="+mn-lt"/>
                      </a:rPr>
                      <a:t> </a:t>
                    </a:r>
                  </a:p>
                  <a:p>
                    <a:pPr>
                      <a:defRPr sz="700" b="0" i="0" u="none" strike="noStrike" baseline="0">
                        <a:solidFill>
                          <a:schemeClr val="bg1"/>
                        </a:solidFill>
                        <a:latin typeface="+mn-lt"/>
                        <a:ea typeface="Arial Narrow"/>
                        <a:cs typeface="Arial Narrow"/>
                      </a:defRPr>
                    </a:pPr>
                    <a:r>
                      <a:rPr lang="en-US" sz="700">
                        <a:solidFill>
                          <a:schemeClr val="bg1"/>
                        </a:solidFill>
                        <a:latin typeface="+mn-lt"/>
                      </a:rPr>
                      <a:t>85,6</a:t>
                    </a:r>
                    <a:endParaRPr lang="en-US">
                      <a:solidFill>
                        <a:schemeClr val="bg1"/>
                      </a:solidFill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1.4169728783902217E-3"/>
                  <c:y val="6.4046579330422154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4.9898415469923256E-3"/>
                  <c:y val="2.7777762588712489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+mn-lt"/>
                    <a:ea typeface="Arial Narrow"/>
                    <a:cs typeface="Arial Narrow"/>
                  </a:defRPr>
                </a:pPr>
                <a:endParaRPr lang="it-IT"/>
              </a:p>
            </c:txPr>
            <c:dLblPos val="outEnd"/>
            <c:showLegendKey val="1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F.8!$L$11:$L$13</c:f>
              <c:strCache>
                <c:ptCount val="3"/>
                <c:pt idx="0">
                  <c:v>Diretta del coltivatore</c:v>
                </c:pt>
                <c:pt idx="1">
                  <c:v>Con salariati</c:v>
                </c:pt>
                <c:pt idx="2">
                  <c:v>Altra forma</c:v>
                </c:pt>
              </c:strCache>
            </c:strRef>
          </c:cat>
          <c:val>
            <c:numRef>
              <c:f>F.8!$M$11:$M$13</c:f>
              <c:numCache>
                <c:formatCode>#,##0.0</c:formatCode>
                <c:ptCount val="3"/>
                <c:pt idx="0">
                  <c:v>85.6</c:v>
                </c:pt>
                <c:pt idx="1">
                  <c:v>13.1</c:v>
                </c:pt>
                <c:pt idx="2">
                  <c:v>1.3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55" l="0.70000000000000062" r="0.70000000000000062" t="0.75000000000000355" header="0.30000000000000032" footer="0.30000000000000032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74766112843727"/>
          <c:y val="0"/>
          <c:w val="0.75295362343648875"/>
          <c:h val="0.93076794343812164"/>
        </c:manualLayout>
      </c:layout>
      <c:barChart>
        <c:barDir val="bar"/>
        <c:grouping val="clustered"/>
        <c:varyColors val="0"/>
        <c:ser>
          <c:idx val="2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0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2972032"/>
        <c:axId val="142973568"/>
      </c:barChart>
      <c:catAx>
        <c:axId val="1429720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973568"/>
        <c:crosses val="autoZero"/>
        <c:auto val="1"/>
        <c:lblAlgn val="ctr"/>
        <c:lblOffset val="100"/>
        <c:noMultiLvlLbl val="0"/>
      </c:catAx>
      <c:valAx>
        <c:axId val="142973568"/>
        <c:scaling>
          <c:orientation val="minMax"/>
        </c:scaling>
        <c:delete val="0"/>
        <c:axPos val="b"/>
        <c:majorGridlines/>
        <c:numFmt formatCode="_(* #,##0_);_(* \(#,##0\);_(* &quot;-&quot;_);_(@_)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972032"/>
        <c:crosses val="autoZero"/>
        <c:crossBetween val="between"/>
      </c:valAx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433" l="0.70000000000000062" r="0.70000000000000062" t="0.75000000000000433" header="0.30000000000000032" footer="0.30000000000000032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5"/>
          <c:order val="0"/>
          <c:spPr>
            <a:solidFill>
              <a:srgbClr val="C00000"/>
            </a:solidFill>
            <a:ln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0"/>
          <c:order val="1"/>
          <c:spPr>
            <a:solidFill>
              <a:schemeClr val="bg1">
                <a:lumMod val="50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2"/>
          <c:spPr>
            <a:noFill/>
            <a:ln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3724928"/>
        <c:axId val="143726464"/>
      </c:barChart>
      <c:catAx>
        <c:axId val="1437249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726464"/>
        <c:crosses val="autoZero"/>
        <c:auto val="1"/>
        <c:lblAlgn val="l"/>
        <c:lblOffset val="100"/>
        <c:noMultiLvlLbl val="0"/>
      </c:catAx>
      <c:valAx>
        <c:axId val="143726464"/>
        <c:scaling>
          <c:orientation val="minMax"/>
          <c:max val="2000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143724928"/>
        <c:crosses val="autoZero"/>
        <c:crossBetween val="between"/>
        <c:majorUnit val="1000"/>
      </c:valAx>
    </c:plotArea>
    <c:legend>
      <c:legendPos val="r"/>
      <c:legendEntry>
        <c:idx val="2"/>
        <c:delete val="1"/>
      </c:legendEntry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433" l="0.70000000000000062" r="0.70000000000000062" t="0.75000000000000433" header="0.30000000000000032" footer="0.30000000000000032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Morti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155293088364266E-2"/>
          <c:y val="0.10695610965296004"/>
          <c:w val="0.89992454068241468"/>
          <c:h val="0.7831305177761870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A50021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3756672"/>
        <c:axId val="143770752"/>
      </c:barChart>
      <c:catAx>
        <c:axId val="143756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770752"/>
        <c:crosses val="autoZero"/>
        <c:auto val="1"/>
        <c:lblAlgn val="ctr"/>
        <c:lblOffset val="100"/>
        <c:noMultiLvlLbl val="0"/>
      </c:catAx>
      <c:valAx>
        <c:axId val="1437707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756672"/>
        <c:crosses val="autoZero"/>
        <c:crossBetween val="between"/>
        <c:majorUnit val="10"/>
      </c:valAx>
      <c:spPr>
        <a:ln>
          <a:noFill/>
        </a:ln>
      </c:spPr>
    </c:plotArea>
    <c:legend>
      <c:legendPos val="r"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66" l="0.70000000000000062" r="0.70000000000000062" t="0.75000000000000366" header="0.30000000000000032" footer="0.30000000000000032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Feriti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155293088364266E-2"/>
          <c:y val="0.10695610965296004"/>
          <c:w val="0.89992454068241468"/>
          <c:h val="0.8112581208937850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A50021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3084160"/>
        <c:axId val="143106432"/>
      </c:barChart>
      <c:catAx>
        <c:axId val="1430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106432"/>
        <c:crosses val="autoZero"/>
        <c:auto val="1"/>
        <c:lblAlgn val="ctr"/>
        <c:lblOffset val="100"/>
        <c:noMultiLvlLbl val="0"/>
      </c:catAx>
      <c:valAx>
        <c:axId val="143106432"/>
        <c:scaling>
          <c:orientation val="minMax"/>
          <c:max val="5000"/>
        </c:scaling>
        <c:delete val="0"/>
        <c:axPos val="l"/>
        <c:numFmt formatCode="_(* #,##0_);_(* \(#,##0\);_(* &quot;-&quot;_);_(@_)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084160"/>
        <c:crosses val="autoZero"/>
        <c:crossBetween val="between"/>
        <c:majorUnit val="1000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89" l="0.70000000000000062" r="0.70000000000000062" t="0.75000000000000389" header="0.30000000000000032" footer="0.30000000000000032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004629147254776"/>
          <c:y val="8.7187581282069503E-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31008"/>
        <c:axId val="143132544"/>
      </c:radarChart>
      <c:catAx>
        <c:axId val="14313100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132544"/>
        <c:crosses val="autoZero"/>
        <c:auto val="0"/>
        <c:lblAlgn val="ctr"/>
        <c:lblOffset val="100"/>
        <c:noMultiLvlLbl val="0"/>
      </c:catAx>
      <c:valAx>
        <c:axId val="143132544"/>
        <c:scaling>
          <c:orientation val="minMax"/>
          <c:max val="8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131008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30045065121578"/>
          <c:y val="2.1423588943274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60832"/>
        <c:axId val="143162368"/>
      </c:radarChart>
      <c:catAx>
        <c:axId val="1431608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162368"/>
        <c:crosses val="autoZero"/>
        <c:auto val="0"/>
        <c:lblAlgn val="ctr"/>
        <c:lblOffset val="100"/>
        <c:noMultiLvlLbl val="0"/>
      </c:catAx>
      <c:valAx>
        <c:axId val="143162368"/>
        <c:scaling>
          <c:orientation val="minMax"/>
          <c:max val="20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160832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091056639121846"/>
          <c:y val="2.35187356899536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182464"/>
        <c:axId val="143790464"/>
      </c:radarChart>
      <c:catAx>
        <c:axId val="1431824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790464"/>
        <c:crosses val="autoZero"/>
        <c:auto val="0"/>
        <c:lblAlgn val="ctr"/>
        <c:lblOffset val="100"/>
        <c:noMultiLvlLbl val="0"/>
      </c:catAx>
      <c:valAx>
        <c:axId val="14379046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18246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418498613599556"/>
          <c:y val="2.73035684369242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810560"/>
        <c:axId val="143812096"/>
      </c:radarChart>
      <c:catAx>
        <c:axId val="1438105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812096"/>
        <c:crosses val="autoZero"/>
        <c:auto val="0"/>
        <c:lblAlgn val="ctr"/>
        <c:lblOffset val="100"/>
        <c:noMultiLvlLbl val="0"/>
      </c:catAx>
      <c:valAx>
        <c:axId val="143812096"/>
        <c:scaling>
          <c:orientation val="minMax"/>
          <c:max val="20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810560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44" l="0.70000000000000062" r="0.70000000000000062" t="0.75000000000000344" header="0.30000000000000032" footer="0.30000000000000032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3837056"/>
        <c:axId val="143838592"/>
      </c:barChart>
      <c:catAx>
        <c:axId val="143837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838592"/>
        <c:crosses val="autoZero"/>
        <c:auto val="1"/>
        <c:lblAlgn val="ctr"/>
        <c:lblOffset val="100"/>
        <c:noMultiLvlLbl val="0"/>
      </c:catAx>
      <c:valAx>
        <c:axId val="1438385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383705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276236488345876E-2"/>
          <c:y val="6.2503896235628853E-2"/>
          <c:w val="0.86945126424414365"/>
          <c:h val="0.83359252275824347"/>
        </c:manualLayout>
      </c:layout>
      <c:bubbleChart>
        <c:varyColors val="0"/>
        <c:ser>
          <c:idx val="0"/>
          <c:order val="0"/>
          <c:tx>
            <c:strRef>
              <c:f>F.5!$B$25</c:f>
              <c:strCache>
                <c:ptCount val="1"/>
                <c:pt idx="0">
                  <c:v>var. % sau</c:v>
                </c:pt>
              </c:strCache>
            </c:strRef>
          </c:tx>
          <c:invertIfNegative val="0"/>
          <c:xVal>
            <c:numRef>
              <c:f>F.5!$B$26:$B$30</c:f>
              <c:numCache>
                <c:formatCode>0.0</c:formatCode>
                <c:ptCount val="5"/>
                <c:pt idx="0">
                  <c:v>-40.566041310794617</c:v>
                </c:pt>
                <c:pt idx="1">
                  <c:v>-16.052612975773805</c:v>
                </c:pt>
                <c:pt idx="2">
                  <c:v>16.187011657295681</c:v>
                </c:pt>
                <c:pt idx="3">
                  <c:v>34.252617282695574</c:v>
                </c:pt>
                <c:pt idx="4">
                  <c:v>40.480064921195066</c:v>
                </c:pt>
              </c:numCache>
            </c:numRef>
          </c:xVal>
          <c:yVal>
            <c:numRef>
              <c:f>F.5!$C$26:$C$30</c:f>
              <c:numCache>
                <c:formatCode>0.0</c:formatCode>
                <c:ptCount val="5"/>
                <c:pt idx="0">
                  <c:v>-50.041788549937316</c:v>
                </c:pt>
                <c:pt idx="1">
                  <c:v>-18.814530275107131</c:v>
                </c:pt>
                <c:pt idx="2">
                  <c:v>12.735480994315008</c:v>
                </c:pt>
                <c:pt idx="3">
                  <c:v>32.027452101801536</c:v>
                </c:pt>
                <c:pt idx="4">
                  <c:v>51.11332668660684</c:v>
                </c:pt>
              </c:numCache>
            </c:numRef>
          </c:yVal>
          <c:bubbleSize>
            <c:numRef>
              <c:f>F.5!$D$26:$D$30</c:f>
              <c:numCache>
                <c:formatCode>0.0</c:formatCode>
                <c:ptCount val="5"/>
                <c:pt idx="0">
                  <c:v>53.332392558164941</c:v>
                </c:pt>
                <c:pt idx="1">
                  <c:v>33.288418905939174</c:v>
                </c:pt>
                <c:pt idx="2">
                  <c:v>9.2076093537329804</c:v>
                </c:pt>
                <c:pt idx="3">
                  <c:v>2.1017220737719469</c:v>
                </c:pt>
                <c:pt idx="4">
                  <c:v>2.069857108390956</c:v>
                </c:pt>
              </c:numCache>
            </c:numRef>
          </c:bubbleSize>
          <c:bubble3D val="0"/>
        </c:ser>
        <c:ser>
          <c:idx val="1"/>
          <c:order val="1"/>
          <c:tx>
            <c:strRef>
              <c:f>F.5!$D$25</c:f>
              <c:strCache>
                <c:ptCount val="1"/>
                <c:pt idx="0">
                  <c:v>quota aziende</c:v>
                </c:pt>
              </c:strCache>
            </c:strRef>
          </c:tx>
          <c:spPr>
            <a:ln w="25400">
              <a:noFill/>
            </a:ln>
          </c:spPr>
          <c:invertIfNegative val="0"/>
          <c:xVal>
            <c:numRef>
              <c:f>F.5!$B$26:$B$30</c:f>
              <c:numCache>
                <c:formatCode>0.0</c:formatCode>
                <c:ptCount val="5"/>
                <c:pt idx="0">
                  <c:v>-40.566041310794617</c:v>
                </c:pt>
                <c:pt idx="1">
                  <c:v>-16.052612975773805</c:v>
                </c:pt>
                <c:pt idx="2">
                  <c:v>16.187011657295681</c:v>
                </c:pt>
                <c:pt idx="3">
                  <c:v>34.252617282695574</c:v>
                </c:pt>
                <c:pt idx="4">
                  <c:v>40.480064921195066</c:v>
                </c:pt>
              </c:numCache>
            </c:numRef>
          </c:xVal>
          <c:yVal>
            <c:numRef>
              <c:f>F.5!$C$26:$C$30</c:f>
              <c:numCache>
                <c:formatCode>0.0</c:formatCode>
                <c:ptCount val="5"/>
                <c:pt idx="0">
                  <c:v>-50.041788549937316</c:v>
                </c:pt>
                <c:pt idx="1">
                  <c:v>-18.814530275107131</c:v>
                </c:pt>
                <c:pt idx="2">
                  <c:v>12.735480994315008</c:v>
                </c:pt>
                <c:pt idx="3">
                  <c:v>32.027452101801536</c:v>
                </c:pt>
                <c:pt idx="4">
                  <c:v>51.11332668660684</c:v>
                </c:pt>
              </c:numCache>
            </c:numRef>
          </c:yVal>
          <c:bubbleSize>
            <c:numRef>
              <c:f>F.5!$D$26:$D$30</c:f>
              <c:numCache>
                <c:formatCode>0.0</c:formatCode>
                <c:ptCount val="5"/>
                <c:pt idx="0">
                  <c:v>53.332392558164941</c:v>
                </c:pt>
                <c:pt idx="1">
                  <c:v>33.288418905939174</c:v>
                </c:pt>
                <c:pt idx="2">
                  <c:v>9.2076093537329804</c:v>
                </c:pt>
                <c:pt idx="3">
                  <c:v>2.1017220737719469</c:v>
                </c:pt>
                <c:pt idx="4">
                  <c:v>2.069857108390956</c:v>
                </c:pt>
              </c:numCache>
            </c:numRef>
          </c:bubbleSize>
          <c:bubble3D val="0"/>
        </c:ser>
        <c:ser>
          <c:idx val="2"/>
          <c:order val="2"/>
          <c:tx>
            <c:strRef>
              <c:f>F.5!$C$25</c:f>
              <c:strCache>
                <c:ptCount val="1"/>
                <c:pt idx="0">
                  <c:v>var. % aziende</c:v>
                </c:pt>
              </c:strCache>
            </c:strRef>
          </c:tx>
          <c:spPr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chemeClr val="accent3">
                  <a:lumMod val="50000"/>
                </a:schemeClr>
              </a:solidFill>
              <a:ln w="25400">
                <a:noFill/>
              </a:ln>
            </c:spPr>
          </c:dPt>
          <c:dLbls>
            <c:dLbl>
              <c:idx val="0"/>
              <c:layout>
                <c:manualLayout>
                  <c:x val="-0.15296122819676333"/>
                  <c:y val="0.15676172444222916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Fino</a:t>
                    </a:r>
                    <a:r>
                      <a:rPr lang="en-US" sz="800" baseline="0"/>
                      <a:t> a 2 ettari</a:t>
                    </a:r>
                    <a:r>
                      <a:rPr lang="en-US" sz="800"/>
                      <a:t> </a:t>
                    </a:r>
                  </a:p>
                  <a:p>
                    <a:r>
                      <a:rPr lang="en-US" sz="800"/>
                      <a:t>53,3%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1"/>
            </c:dLbl>
            <c:dLbl>
              <c:idx val="1"/>
              <c:layout>
                <c:manualLayout>
                  <c:x val="-0.25962942614854267"/>
                  <c:y val="2.0282581119891049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2,0-9,9</a:t>
                    </a:r>
                    <a:r>
                      <a:rPr lang="en-US" sz="800" baseline="0"/>
                      <a:t> ettari</a:t>
                    </a:r>
                  </a:p>
                  <a:p>
                    <a:r>
                      <a:rPr lang="en-US" sz="800"/>
                      <a:t>33,3%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1"/>
            </c:dLbl>
            <c:dLbl>
              <c:idx val="2"/>
              <c:layout>
                <c:manualLayout>
                  <c:x val="-2.9761094137569278E-3"/>
                  <c:y val="1.08045035376939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10,0-29,9</a:t>
                    </a:r>
                    <a:r>
                      <a:rPr lang="en-US" sz="800" baseline="0"/>
                      <a:t> ettari</a:t>
                    </a:r>
                  </a:p>
                  <a:p>
                    <a:r>
                      <a:rPr lang="en-US" sz="800"/>
                      <a:t> 9,2%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1"/>
            </c:dLbl>
            <c:dLbl>
              <c:idx val="3"/>
              <c:layout>
                <c:manualLayout>
                  <c:x val="6.2011325123424513E-3"/>
                  <c:y val="-1.5369832045252746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30,0-49,9</a:t>
                    </a:r>
                    <a:r>
                      <a:rPr lang="en-US" sz="800" baseline="0"/>
                      <a:t> ettari</a:t>
                    </a:r>
                  </a:p>
                  <a:p>
                    <a:r>
                      <a:rPr lang="en-US" sz="800"/>
                      <a:t>2,1%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1"/>
            </c:dLbl>
            <c:dLbl>
              <c:idx val="4"/>
              <c:layout>
                <c:manualLayout>
                  <c:x val="-1.1904764694592404E-2"/>
                  <c:y val="-7.9186238133142794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50,0</a:t>
                    </a:r>
                    <a:r>
                      <a:rPr lang="en-US" sz="800" baseline="0"/>
                      <a:t> ettari ed oltre</a:t>
                    </a:r>
                    <a:r>
                      <a:rPr lang="it-IT" sz="800" b="0" i="0" u="none" strike="noStrike" baseline="0"/>
                      <a:t> 2,1%</a:t>
                    </a:r>
                    <a:endParaRPr lang="en-US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1"/>
            </c:dLbl>
            <c:spPr>
              <a:ln w="3175"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800"/>
                </a:pPr>
                <a:endParaRPr lang="it-IT"/>
              </a:p>
            </c:txPr>
            <c:showLegendKey val="0"/>
            <c:showVal val="0"/>
            <c:showCatName val="0"/>
            <c:showSerName val="1"/>
            <c:showPercent val="0"/>
            <c:showBubbleSize val="1"/>
            <c:showLeaderLines val="0"/>
          </c:dLbls>
          <c:xVal>
            <c:numRef>
              <c:f>F.5!$B$26:$B$30</c:f>
              <c:numCache>
                <c:formatCode>0.0</c:formatCode>
                <c:ptCount val="5"/>
                <c:pt idx="0">
                  <c:v>-40.566041310794617</c:v>
                </c:pt>
                <c:pt idx="1">
                  <c:v>-16.052612975773805</c:v>
                </c:pt>
                <c:pt idx="2">
                  <c:v>16.187011657295681</c:v>
                </c:pt>
                <c:pt idx="3">
                  <c:v>34.252617282695574</c:v>
                </c:pt>
                <c:pt idx="4">
                  <c:v>40.480064921195066</c:v>
                </c:pt>
              </c:numCache>
            </c:numRef>
          </c:xVal>
          <c:yVal>
            <c:numRef>
              <c:f>F.5!$C$26:$C$30</c:f>
              <c:numCache>
                <c:formatCode>0.0</c:formatCode>
                <c:ptCount val="5"/>
                <c:pt idx="0">
                  <c:v>-50.041788549937316</c:v>
                </c:pt>
                <c:pt idx="1">
                  <c:v>-18.814530275107131</c:v>
                </c:pt>
                <c:pt idx="2">
                  <c:v>12.735480994315008</c:v>
                </c:pt>
                <c:pt idx="3">
                  <c:v>32.027452101801536</c:v>
                </c:pt>
                <c:pt idx="4">
                  <c:v>51.11332668660684</c:v>
                </c:pt>
              </c:numCache>
            </c:numRef>
          </c:yVal>
          <c:bubbleSize>
            <c:numRef>
              <c:f>F.5!$D$26:$D$30</c:f>
              <c:numCache>
                <c:formatCode>0.0</c:formatCode>
                <c:ptCount val="5"/>
                <c:pt idx="0">
                  <c:v>53.332392558164941</c:v>
                </c:pt>
                <c:pt idx="1">
                  <c:v>33.288418905939174</c:v>
                </c:pt>
                <c:pt idx="2">
                  <c:v>9.2076093537329804</c:v>
                </c:pt>
                <c:pt idx="3">
                  <c:v>2.1017220737719469</c:v>
                </c:pt>
                <c:pt idx="4">
                  <c:v>2.069857108390956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41576448"/>
        <c:axId val="141582720"/>
      </c:bubbleChart>
      <c:valAx>
        <c:axId val="14157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/>
                </a:pPr>
                <a:r>
                  <a:rPr lang="it-IT" sz="800"/>
                  <a:t>Var.</a:t>
                </a:r>
                <a:r>
                  <a:rPr lang="it-IT" sz="800" baseline="0"/>
                  <a:t> % 2010/2000 aziende</a:t>
                </a:r>
                <a:endParaRPr lang="it-IT" sz="800"/>
              </a:p>
            </c:rich>
          </c:tx>
          <c:layout>
            <c:manualLayout>
              <c:xMode val="edge"/>
              <c:yMode val="edge"/>
              <c:x val="0.39473621923889657"/>
              <c:y val="0.93180069783351194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41582720"/>
        <c:crosses val="autoZero"/>
        <c:crossBetween val="midCat"/>
      </c:valAx>
      <c:valAx>
        <c:axId val="141582720"/>
        <c:scaling>
          <c:orientation val="minMax"/>
          <c:max val="80"/>
          <c:min val="-80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 sz="900"/>
                </a:pPr>
                <a:r>
                  <a:rPr lang="it-IT" sz="900"/>
                  <a:t>Var.</a:t>
                </a:r>
                <a:r>
                  <a:rPr lang="it-IT" sz="900" baseline="0"/>
                  <a:t> % 2010/2000 SAU</a:t>
                </a:r>
                <a:endParaRPr lang="it-IT" sz="900"/>
              </a:p>
            </c:rich>
          </c:tx>
          <c:layout>
            <c:manualLayout>
              <c:xMode val="edge"/>
              <c:yMode val="edge"/>
              <c:x val="1.2422360248447272E-2"/>
              <c:y val="0.26865014147506822"/>
            </c:manualLayout>
          </c:layout>
          <c:overlay val="0"/>
        </c:title>
        <c:numFmt formatCode="0.0" sourceLinked="1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41576448"/>
        <c:crossesAt val="0"/>
        <c:crossBetween val="midCat"/>
      </c:valAx>
    </c:plotArea>
    <c:plotVisOnly val="1"/>
    <c:dispBlanksAs val="gap"/>
    <c:showDLblsOverMax val="0"/>
  </c:chart>
  <c:spPr>
    <a:ln w="0">
      <a:noFill/>
    </a:ln>
  </c:sp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3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4580608"/>
        <c:axId val="144582144"/>
      </c:barChart>
      <c:catAx>
        <c:axId val="144580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582144"/>
        <c:crosses val="autoZero"/>
        <c:auto val="1"/>
        <c:lblAlgn val="ctr"/>
        <c:lblOffset val="100"/>
        <c:noMultiLvlLbl val="0"/>
      </c:catAx>
      <c:valAx>
        <c:axId val="144582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580608"/>
        <c:crosses val="autoZero"/>
        <c:crossBetween val="between"/>
        <c:majorUnit val="200"/>
      </c:valAx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3"/>
          <c:spPr>
            <a:noFill/>
          </c:spPr>
          <c:invertIfNegative val="0"/>
          <c:dLbls>
            <c:numFmt formatCode="_-* #,##0_-;\-* #,##0_-;_-* &quot;-&quot;??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44633856"/>
        <c:axId val="144635392"/>
      </c:barChart>
      <c:catAx>
        <c:axId val="144633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635392"/>
        <c:crosses val="autoZero"/>
        <c:auto val="1"/>
        <c:lblAlgn val="ctr"/>
        <c:lblOffset val="100"/>
        <c:noMultiLvlLbl val="0"/>
      </c:catAx>
      <c:valAx>
        <c:axId val="144635392"/>
        <c:scaling>
          <c:orientation val="minMax"/>
          <c:max val="40"/>
        </c:scaling>
        <c:delete val="1"/>
        <c:axPos val="l"/>
        <c:numFmt formatCode="General" sourceLinked="1"/>
        <c:majorTickMark val="out"/>
        <c:minorTickMark val="none"/>
        <c:tickLblPos val="none"/>
        <c:crossAx val="144633856"/>
        <c:crosses val="autoZero"/>
        <c:crossBetween val="between"/>
        <c:majorUnit val="10"/>
      </c:valAx>
    </c:plotArea>
    <c:legend>
      <c:legendPos val="b"/>
      <c:legendEntry>
        <c:idx val="0"/>
        <c:delete val="1"/>
      </c:legendEntry>
      <c:overlay val="0"/>
      <c:spPr>
        <a:solidFill>
          <a:schemeClr val="bg1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3"/>
          <c:spPr>
            <a:noFill/>
          </c:spPr>
          <c:invertIfNegative val="0"/>
          <c:dLbls>
            <c:numFmt formatCode="_-* #,##0_-;\-* #,##0_-;_-* &quot;-&quot;??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44728448"/>
        <c:axId val="144729984"/>
      </c:barChart>
      <c:catAx>
        <c:axId val="144728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729984"/>
        <c:crosses val="autoZero"/>
        <c:auto val="1"/>
        <c:lblAlgn val="ctr"/>
        <c:lblOffset val="100"/>
        <c:noMultiLvlLbl val="0"/>
      </c:catAx>
      <c:valAx>
        <c:axId val="144729984"/>
        <c:scaling>
          <c:orientation val="minMax"/>
          <c:max val="1500"/>
        </c:scaling>
        <c:delete val="1"/>
        <c:axPos val="l"/>
        <c:numFmt formatCode="General" sourceLinked="1"/>
        <c:majorTickMark val="out"/>
        <c:minorTickMark val="none"/>
        <c:tickLblPos val="none"/>
        <c:crossAx val="144728448"/>
        <c:crosses val="autoZero"/>
        <c:crossBetween val="between"/>
        <c:majorUnit val="500"/>
      </c:valAx>
    </c:plotArea>
    <c:legend>
      <c:legendPos val="b"/>
      <c:legendEntry>
        <c:idx val="0"/>
        <c:delete val="1"/>
      </c:legendEntry>
      <c:overlay val="0"/>
      <c:spPr>
        <a:solidFill>
          <a:sysClr val="window" lastClr="FFFFFF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44" l="0.70000000000000062" r="0.70000000000000062" t="0.75000000000000344" header="0.30000000000000032" footer="0.30000000000000032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6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54560"/>
        <c:axId val="144756096"/>
      </c:radarChart>
      <c:catAx>
        <c:axId val="14475456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756096"/>
        <c:crosses val="autoZero"/>
        <c:auto val="0"/>
        <c:lblAlgn val="ctr"/>
        <c:lblOffset val="100"/>
        <c:noMultiLvlLbl val="0"/>
      </c:catAx>
      <c:valAx>
        <c:axId val="14475609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754560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44" l="0.70000000000000062" r="0.70000000000000062" t="0.75000000000000344" header="0.30000000000000032" footer="0.30000000000000032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6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792576"/>
        <c:axId val="144794368"/>
      </c:radarChart>
      <c:catAx>
        <c:axId val="14479257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794368"/>
        <c:crosses val="autoZero"/>
        <c:auto val="0"/>
        <c:lblAlgn val="ctr"/>
        <c:lblOffset val="100"/>
        <c:noMultiLvlLbl val="0"/>
      </c:catAx>
      <c:valAx>
        <c:axId val="14479436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79257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66" l="0.70000000000000062" r="0.70000000000000062" t="0.75000000000000366" header="0.30000000000000032" footer="0.30000000000000032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4.2215242790024685E-2"/>
                  <c:y val="-2.903358854221353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0.1258407061154867"/>
                  <c:y val="0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3.0751057330790824E-2"/>
                  <c:y val="0.1047978426677856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0.75000000000000477" l="0.70000000000000062" r="0.70000000000000062" t="0.75000000000000477" header="0.30000000000000032" footer="0.30000000000000032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3"/>
          <c:spPr>
            <a:noFill/>
            <a:ln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4934016"/>
        <c:axId val="144935552"/>
      </c:barChart>
      <c:catAx>
        <c:axId val="14493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935552"/>
        <c:crosses val="autoZero"/>
        <c:auto val="1"/>
        <c:lblAlgn val="ctr"/>
        <c:lblOffset val="100"/>
        <c:noMultiLvlLbl val="0"/>
      </c:catAx>
      <c:valAx>
        <c:axId val="144935552"/>
        <c:scaling>
          <c:orientation val="minMax"/>
          <c:max val="2200"/>
        </c:scaling>
        <c:delete val="1"/>
        <c:axPos val="l"/>
        <c:numFmt formatCode="General" sourceLinked="1"/>
        <c:majorTickMark val="out"/>
        <c:minorTickMark val="none"/>
        <c:tickLblPos val="none"/>
        <c:crossAx val="1449340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3"/>
        <c:delete val="1"/>
      </c:legendEntry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+mn-lt"/>
                <a:ea typeface="Arial Narrow"/>
                <a:cs typeface="Arial Narrow"/>
              </a:defRPr>
            </a:pPr>
            <a:r>
              <a:rPr lang="en-US" sz="900">
                <a:latin typeface="+mn-lt"/>
              </a:rPr>
              <a:t>Sicilia </a:t>
            </a:r>
          </a:p>
        </c:rich>
      </c:tx>
      <c:layout>
        <c:manualLayout>
          <c:xMode val="edge"/>
          <c:yMode val="edge"/>
          <c:x val="0.46245889909600774"/>
          <c:y val="0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8696676086955591"/>
          <c:y val="0.2675455093611156"/>
          <c:w val="0.50167224080267558"/>
          <c:h val="0.65217391304348482"/>
        </c:manualLayout>
      </c:layout>
      <c:pieChart>
        <c:varyColors val="1"/>
        <c:ser>
          <c:idx val="1"/>
          <c:order val="0"/>
          <c:tx>
            <c:strRef>
              <c:f>F.9!$M$3</c:f>
              <c:strCache>
                <c:ptCount val="1"/>
                <c:pt idx="0">
                  <c:v>Forma giuridica</c:v>
                </c:pt>
              </c:strCache>
            </c:strRef>
          </c:tx>
          <c:dPt>
            <c:idx val="0"/>
            <c:bubble3D val="0"/>
            <c:spPr>
              <a:solidFill>
                <a:srgbClr val="1B8E9D"/>
              </a:solidFill>
            </c:spPr>
          </c:dPt>
          <c:dPt>
            <c:idx val="2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0.17171391040512157"/>
                  <c:y val="-0.16636884542962066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chemeClr val="bg1"/>
                        </a:solidFill>
                        <a:latin typeface="+mn-lt"/>
                        <a:ea typeface="Arial Narrow"/>
                        <a:cs typeface="Arial Narrow"/>
                      </a:defRPr>
                    </a:pPr>
                    <a:r>
                      <a:rPr lang="en-US" sz="700">
                        <a:solidFill>
                          <a:schemeClr val="bg1"/>
                        </a:solidFill>
                      </a:rPr>
                      <a:t>Azienda individua-le
90,6</a:t>
                    </a:r>
                    <a:endParaRPr lang="en-US">
                      <a:solidFill>
                        <a:schemeClr val="bg1"/>
                      </a:solidFill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0.12384075623496435"/>
                  <c:y val="0.16141023756644565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-0.1678728421348244"/>
                  <c:y val="3.0496971829274373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+mn-lt"/>
                    <a:ea typeface="Arial Narrow"/>
                    <a:cs typeface="Arial Narrow"/>
                  </a:defRPr>
                </a:pPr>
                <a:endParaRPr lang="it-IT"/>
              </a:p>
            </c:txPr>
            <c:dLblPos val="outEnd"/>
            <c:showLegendKey val="1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F.9!$L$4:$L$6</c:f>
              <c:strCache>
                <c:ptCount val="3"/>
                <c:pt idx="0">
                  <c:v>Azienda individuale</c:v>
                </c:pt>
                <c:pt idx="1">
                  <c:v>Società</c:v>
                </c:pt>
                <c:pt idx="2">
                  <c:v>Altra forma giuridica</c:v>
                </c:pt>
              </c:strCache>
            </c:strRef>
          </c:cat>
          <c:val>
            <c:numRef>
              <c:f>F.9!$M$4:$M$6</c:f>
              <c:numCache>
                <c:formatCode>#,##0.0</c:formatCode>
                <c:ptCount val="3"/>
                <c:pt idx="0">
                  <c:v>90.6</c:v>
                </c:pt>
                <c:pt idx="1">
                  <c:v>7.9</c:v>
                </c:pt>
                <c:pt idx="2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55" l="0.70000000000000062" r="0.70000000000000062" t="0.75000000000000355" header="0.30000000000000032" footer="0.30000000000000032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+mn-lt"/>
                <a:ea typeface="Arial Narrow"/>
                <a:cs typeface="Arial Narrow"/>
              </a:defRPr>
            </a:pPr>
            <a:r>
              <a:rPr lang="en-US" sz="900">
                <a:latin typeface="+mn-lt"/>
              </a:rPr>
              <a:t>Italia</a:t>
            </a:r>
          </a:p>
        </c:rich>
      </c:tx>
      <c:layout>
        <c:manualLayout>
          <c:xMode val="edge"/>
          <c:yMode val="edge"/>
          <c:x val="0.4314106499399441"/>
          <c:y val="3.2379908718385151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3953601138840699"/>
          <c:y val="0.24977063016956466"/>
          <c:w val="0.50000162760946565"/>
          <c:h val="0.65502323072297763"/>
        </c:manualLayout>
      </c:layout>
      <c:pieChart>
        <c:varyColors val="1"/>
        <c:ser>
          <c:idx val="1"/>
          <c:order val="0"/>
          <c:tx>
            <c:strRef>
              <c:f>F.9!$M$10</c:f>
              <c:strCache>
                <c:ptCount val="1"/>
                <c:pt idx="0">
                  <c:v>Forma giuridica</c:v>
                </c:pt>
              </c:strCache>
            </c:strRef>
          </c:tx>
          <c:dPt>
            <c:idx val="0"/>
            <c:bubble3D val="0"/>
            <c:spPr>
              <a:solidFill>
                <a:srgbClr val="1B8E9D"/>
              </a:solidFill>
            </c:spPr>
          </c:dPt>
          <c:dPt>
            <c:idx val="2"/>
            <c:bubble3D val="0"/>
            <c:spPr>
              <a:solidFill>
                <a:schemeClr val="accent3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0.31473953467680943"/>
                  <c:y val="-0.14167827602487801"/>
                </c:manualLayout>
              </c:layout>
              <c:tx>
                <c:rich>
                  <a:bodyPr/>
                  <a:lstStyle/>
                  <a:p>
                    <a:pPr>
                      <a:defRPr sz="700" b="0" i="0" u="none" strike="noStrike" baseline="0">
                        <a:solidFill>
                          <a:schemeClr val="bg1"/>
                        </a:solidFill>
                        <a:latin typeface="+mn-lt"/>
                        <a:ea typeface="Arial Narrow"/>
                        <a:cs typeface="Arial Narrow"/>
                      </a:defRPr>
                    </a:pPr>
                    <a:r>
                      <a:rPr lang="en-US" sz="700">
                        <a:solidFill>
                          <a:schemeClr val="bg1"/>
                        </a:solidFill>
                      </a:rPr>
                      <a:t>Azienda individua-le
76,1</a:t>
                    </a:r>
                    <a:endParaRPr lang="en-US">
                      <a:solidFill>
                        <a:schemeClr val="bg1"/>
                      </a:solidFill>
                    </a:endParaRP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-5.22269673917879E-2"/>
                  <c:y val="3.5433704249899452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-7.9541794563815119E-2"/>
                  <c:y val="6.7177089830202222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+mn-lt"/>
                    <a:ea typeface="Arial Narrow"/>
                    <a:cs typeface="Arial Narrow"/>
                  </a:defRPr>
                </a:pPr>
                <a:endParaRPr lang="it-IT"/>
              </a:p>
            </c:txPr>
            <c:dLblPos val="outEnd"/>
            <c:showLegendKey val="1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F.9!$L$11:$L$13</c:f>
              <c:strCache>
                <c:ptCount val="3"/>
                <c:pt idx="0">
                  <c:v>Azienda individuale</c:v>
                </c:pt>
                <c:pt idx="1">
                  <c:v>Società</c:v>
                </c:pt>
                <c:pt idx="2">
                  <c:v>Altra forma giuridica</c:v>
                </c:pt>
              </c:strCache>
            </c:strRef>
          </c:cat>
          <c:val>
            <c:numRef>
              <c:f>F.9!$M$11:$M$13</c:f>
              <c:numCache>
                <c:formatCode>#,##0.0</c:formatCode>
                <c:ptCount val="3"/>
                <c:pt idx="0">
                  <c:v>76.099999999999994</c:v>
                </c:pt>
                <c:pt idx="1">
                  <c:v>17.7</c:v>
                </c:pt>
                <c:pt idx="2">
                  <c:v>6.3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77" l="0.70000000000000062" r="0.70000000000000062" t="0.75000000000000377" header="0.30000000000000032" footer="0.30000000000000032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1"/>
          <c:order val="0"/>
          <c:tx>
            <c:v>Maschi</c:v>
          </c:tx>
          <c:spPr>
            <a:solidFill>
              <a:schemeClr val="accent3">
                <a:lumMod val="50000"/>
              </a:schemeClr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002060"/>
              </a:solidFill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  <a:latin typeface="+mn-lt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F.10!$A$21:$A$30</c:f>
              <c:strCache>
                <c:ptCount val="10"/>
                <c:pt idx="0">
                  <c:v>Trapani</c:v>
                </c:pt>
                <c:pt idx="1">
                  <c:v>Palermo</c:v>
                </c:pt>
                <c:pt idx="2">
                  <c:v>Messina</c:v>
                </c:pt>
                <c:pt idx="3">
                  <c:v>Agrigento</c:v>
                </c:pt>
                <c:pt idx="4">
                  <c:v>Caltanissetta</c:v>
                </c:pt>
                <c:pt idx="5">
                  <c:v>Enna</c:v>
                </c:pt>
                <c:pt idx="6">
                  <c:v>Catania</c:v>
                </c:pt>
                <c:pt idx="7">
                  <c:v>Ragusa</c:v>
                </c:pt>
                <c:pt idx="8">
                  <c:v>Siracusa</c:v>
                </c:pt>
                <c:pt idx="9">
                  <c:v>Sicilia</c:v>
                </c:pt>
              </c:strCache>
            </c:strRef>
          </c:cat>
          <c:val>
            <c:numRef>
              <c:f>F.10!$J$21:$J$30</c:f>
              <c:numCache>
                <c:formatCode>#,##0.0</c:formatCode>
                <c:ptCount val="10"/>
                <c:pt idx="0">
                  <c:v>67.801871446266802</c:v>
                </c:pt>
                <c:pt idx="1">
                  <c:v>66.50347246097779</c:v>
                </c:pt>
                <c:pt idx="2">
                  <c:v>57.437677392880346</c:v>
                </c:pt>
                <c:pt idx="3">
                  <c:v>66.551337861406907</c:v>
                </c:pt>
                <c:pt idx="4">
                  <c:v>68.204130239042669</c:v>
                </c:pt>
                <c:pt idx="5">
                  <c:v>68.151938194632692</c:v>
                </c:pt>
                <c:pt idx="6">
                  <c:v>71.975557045979571</c:v>
                </c:pt>
                <c:pt idx="7">
                  <c:v>70.240150682781348</c:v>
                </c:pt>
                <c:pt idx="8">
                  <c:v>73.39731161949075</c:v>
                </c:pt>
                <c:pt idx="9">
                  <c:v>67.3</c:v>
                </c:pt>
              </c:numCache>
            </c:numRef>
          </c:val>
        </c:ser>
        <c:ser>
          <c:idx val="0"/>
          <c:order val="1"/>
          <c:tx>
            <c:v>Femmine</c:v>
          </c:tx>
          <c:spPr>
            <a:solidFill>
              <a:srgbClr val="1B8E9D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AD403D"/>
              </a:solidFill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  <a:latin typeface="+mn-lt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F.10!$A$21:$A$30</c:f>
              <c:strCache>
                <c:ptCount val="10"/>
                <c:pt idx="0">
                  <c:v>Trapani</c:v>
                </c:pt>
                <c:pt idx="1">
                  <c:v>Palermo</c:v>
                </c:pt>
                <c:pt idx="2">
                  <c:v>Messina</c:v>
                </c:pt>
                <c:pt idx="3">
                  <c:v>Agrigento</c:v>
                </c:pt>
                <c:pt idx="4">
                  <c:v>Caltanissetta</c:v>
                </c:pt>
                <c:pt idx="5">
                  <c:v>Enna</c:v>
                </c:pt>
                <c:pt idx="6">
                  <c:v>Catania</c:v>
                </c:pt>
                <c:pt idx="7">
                  <c:v>Ragusa</c:v>
                </c:pt>
                <c:pt idx="8">
                  <c:v>Siracusa</c:v>
                </c:pt>
                <c:pt idx="9">
                  <c:v>Sicilia</c:v>
                </c:pt>
              </c:strCache>
            </c:strRef>
          </c:cat>
          <c:val>
            <c:numRef>
              <c:f>F.10!$K$21:$K$30</c:f>
              <c:numCache>
                <c:formatCode>#,##0.0</c:formatCode>
                <c:ptCount val="10"/>
                <c:pt idx="0">
                  <c:v>32.198128553733191</c:v>
                </c:pt>
                <c:pt idx="1">
                  <c:v>33.49652753902221</c:v>
                </c:pt>
                <c:pt idx="2">
                  <c:v>42.562322607119654</c:v>
                </c:pt>
                <c:pt idx="3">
                  <c:v>33.448662138593086</c:v>
                </c:pt>
                <c:pt idx="4">
                  <c:v>31.795869760957334</c:v>
                </c:pt>
                <c:pt idx="5">
                  <c:v>31.848061805367305</c:v>
                </c:pt>
                <c:pt idx="6">
                  <c:v>28.024442954020419</c:v>
                </c:pt>
                <c:pt idx="7">
                  <c:v>29.759849317218645</c:v>
                </c:pt>
                <c:pt idx="8">
                  <c:v>26.602688380509242</c:v>
                </c:pt>
                <c:pt idx="9">
                  <c:v>32.700000000000003</c:v>
                </c:pt>
              </c:numCache>
            </c:numRef>
          </c:val>
        </c:ser>
        <c:ser>
          <c:idx val="2"/>
          <c:order val="2"/>
          <c:tx>
            <c:v>Sicilia M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val>
            <c:numRef>
              <c:f>F.10!$N$35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tx>
            <c:v>Sicilia F</c:v>
          </c:tx>
          <c:spPr>
            <a:solidFill>
              <a:schemeClr val="accent2">
                <a:lumMod val="75000"/>
              </a:schemeClr>
            </a:solidFill>
          </c:spPr>
          <c:invertIfNegative val="0"/>
          <c:val>
            <c:numRef>
              <c:f>F.10!$N$39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44059776"/>
        <c:axId val="144065664"/>
      </c:barChart>
      <c:catAx>
        <c:axId val="1440597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it-IT"/>
          </a:p>
        </c:txPr>
        <c:crossAx val="144065664"/>
        <c:crosses val="autoZero"/>
        <c:auto val="1"/>
        <c:lblAlgn val="l"/>
        <c:lblOffset val="100"/>
        <c:noMultiLvlLbl val="0"/>
      </c:catAx>
      <c:valAx>
        <c:axId val="144065664"/>
        <c:scaling>
          <c:orientation val="minMax"/>
        </c:scaling>
        <c:delete val="0"/>
        <c:axPos val="b"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>
                <a:latin typeface="+mn-lt"/>
              </a:defRPr>
            </a:pPr>
            <a:endParaRPr lang="it-IT"/>
          </a:p>
        </c:txPr>
        <c:crossAx val="144059776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>
              <a:latin typeface="+mn-lt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433" l="0.70000000000000062" r="0.70000000000000062" t="0.75000000000000433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108543384739632E-2"/>
          <c:y val="2.2683009983626448E-2"/>
          <c:w val="0.89110583070607308"/>
          <c:h val="0.850293889985499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F.6!$B$4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chemeClr val="tx2"/>
              </a:solidFill>
            </c:spPr>
          </c:dPt>
          <c:dLbls>
            <c:dLbl>
              <c:idx val="9"/>
              <c:tx>
                <c:rich>
                  <a:bodyPr/>
                  <a:lstStyle/>
                  <a:p>
                    <a:r>
                      <a:rPr lang="en-US" b="1">
                        <a:latin typeface="+mn-lt"/>
                      </a:rPr>
                      <a:t>6,3</a:t>
                    </a:r>
                    <a:endParaRPr lang="en-US" b="1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+mn-lt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F.6!$A$5:$A$14</c:f>
              <c:strCache>
                <c:ptCount val="10"/>
                <c:pt idx="0">
                  <c:v>Trapani</c:v>
                </c:pt>
                <c:pt idx="1">
                  <c:v>Palermo</c:v>
                </c:pt>
                <c:pt idx="2">
                  <c:v>Messina</c:v>
                </c:pt>
                <c:pt idx="3">
                  <c:v>Agrigento</c:v>
                </c:pt>
                <c:pt idx="4">
                  <c:v>Caltanissetta</c:v>
                </c:pt>
                <c:pt idx="5">
                  <c:v>Enna</c:v>
                </c:pt>
                <c:pt idx="6">
                  <c:v>Catania</c:v>
                </c:pt>
                <c:pt idx="7">
                  <c:v>Ragusa</c:v>
                </c:pt>
                <c:pt idx="8">
                  <c:v>Siracusa</c:v>
                </c:pt>
                <c:pt idx="9">
                  <c:v>SICILIA</c:v>
                </c:pt>
              </c:strCache>
            </c:strRef>
          </c:cat>
          <c:val>
            <c:numRef>
              <c:f>F.6!$B$5:$B$14</c:f>
              <c:numCache>
                <c:formatCode>#,##0.0</c:formatCode>
                <c:ptCount val="10"/>
                <c:pt idx="0">
                  <c:v>4.6894179460934833</c:v>
                </c:pt>
                <c:pt idx="1">
                  <c:v>6.8496304677655777</c:v>
                </c:pt>
                <c:pt idx="2">
                  <c:v>6.1957479171443861</c:v>
                </c:pt>
                <c:pt idx="3">
                  <c:v>4.4598031216743523</c:v>
                </c:pt>
                <c:pt idx="4">
                  <c:v>6.4620224098912624</c:v>
                </c:pt>
                <c:pt idx="5">
                  <c:v>10.52831622058145</c:v>
                </c:pt>
                <c:pt idx="6">
                  <c:v>5.9207261280167893</c:v>
                </c:pt>
                <c:pt idx="7">
                  <c:v>7.1027525450274078</c:v>
                </c:pt>
                <c:pt idx="8">
                  <c:v>7.5758965446738911</c:v>
                </c:pt>
                <c:pt idx="9">
                  <c:v>6.3</c:v>
                </c:pt>
              </c:numCache>
            </c:numRef>
          </c:val>
        </c:ser>
        <c:ser>
          <c:idx val="1"/>
          <c:order val="1"/>
          <c:tx>
            <c:strRef>
              <c:f>F.6!$C$4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9B3937"/>
              </a:solidFill>
            </c:spPr>
          </c:dPt>
          <c:dLbls>
            <c:dLbl>
              <c:idx val="1"/>
              <c:layout>
                <c:manualLayout>
                  <c:x val="6.861064700380346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8610647003803258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5.2596975673898762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6.86106470038045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4.5740431335869114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6.8610647003803683E-3"/>
                  <c:y val="8.2303575971038407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2870215667934561E-3"/>
                  <c:y val="-1.3468013468013388E-2"/>
                </c:manualLayout>
              </c:layout>
              <c:tx>
                <c:rich>
                  <a:bodyPr/>
                  <a:lstStyle/>
                  <a:p>
                    <a:r>
                      <a:rPr lang="en-US" b="1">
                        <a:latin typeface="+mn-lt"/>
                      </a:rPr>
                      <a:t>3,7</a:t>
                    </a:r>
                    <a:endParaRPr lang="en-US" b="1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latin typeface="+mn-lt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F.6!$A$5:$A$14</c:f>
              <c:strCache>
                <c:ptCount val="10"/>
                <c:pt idx="0">
                  <c:v>Trapani</c:v>
                </c:pt>
                <c:pt idx="1">
                  <c:v>Palermo</c:v>
                </c:pt>
                <c:pt idx="2">
                  <c:v>Messina</c:v>
                </c:pt>
                <c:pt idx="3">
                  <c:v>Agrigento</c:v>
                </c:pt>
                <c:pt idx="4">
                  <c:v>Caltanissetta</c:v>
                </c:pt>
                <c:pt idx="5">
                  <c:v>Enna</c:v>
                </c:pt>
                <c:pt idx="6">
                  <c:v>Catania</c:v>
                </c:pt>
                <c:pt idx="7">
                  <c:v>Ragusa</c:v>
                </c:pt>
                <c:pt idx="8">
                  <c:v>Siracusa</c:v>
                </c:pt>
                <c:pt idx="9">
                  <c:v>SICILIA</c:v>
                </c:pt>
              </c:strCache>
            </c:strRef>
          </c:cat>
          <c:val>
            <c:numRef>
              <c:f>F.6!$C$5:$C$14</c:f>
              <c:numCache>
                <c:formatCode>#,##0.0</c:formatCode>
                <c:ptCount val="10"/>
                <c:pt idx="0">
                  <c:v>3.7049490158207177</c:v>
                </c:pt>
                <c:pt idx="1">
                  <c:v>4.5393611718240727</c:v>
                </c:pt>
                <c:pt idx="2">
                  <c:v>2.4980925215226635</c:v>
                </c:pt>
                <c:pt idx="3">
                  <c:v>3.1252281833098028</c:v>
                </c:pt>
                <c:pt idx="4">
                  <c:v>3.8630955251400612</c:v>
                </c:pt>
                <c:pt idx="5">
                  <c:v>5.8319993806371695</c:v>
                </c:pt>
                <c:pt idx="6">
                  <c:v>3.0167586192667173</c:v>
                </c:pt>
                <c:pt idx="7">
                  <c:v>4.0983487686365709</c:v>
                </c:pt>
                <c:pt idx="8">
                  <c:v>4.0148977043898508</c:v>
                </c:pt>
                <c:pt idx="9">
                  <c:v>3.7</c:v>
                </c:pt>
              </c:numCache>
            </c:numRef>
          </c:val>
        </c:ser>
        <c:ser>
          <c:idx val="2"/>
          <c:order val="2"/>
          <c:tx>
            <c:v>Sicilia 2010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val>
            <c:numRef>
              <c:f>F.6!$D$5</c:f>
              <c:numCache>
                <c:formatCode>#,##0</c:formatCode>
                <c:ptCount val="1"/>
              </c:numCache>
            </c:numRef>
          </c:val>
        </c:ser>
        <c:ser>
          <c:idx val="3"/>
          <c:order val="3"/>
          <c:tx>
            <c:v>Sicilia 2000</c:v>
          </c:tx>
          <c:spPr>
            <a:solidFill>
              <a:schemeClr val="accent2">
                <a:lumMod val="75000"/>
              </a:schemeClr>
            </a:solidFill>
          </c:spPr>
          <c:invertIfNegative val="0"/>
          <c:val>
            <c:numRef>
              <c:f>F.6!$E$5</c:f>
              <c:numCache>
                <c:formatCode>#,##0</c:formatCode>
                <c:ptCount val="1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141800192"/>
        <c:axId val="141801728"/>
      </c:barChart>
      <c:catAx>
        <c:axId val="14180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it-IT"/>
          </a:p>
        </c:txPr>
        <c:crossAx val="141801728"/>
        <c:crossesAt val="0"/>
        <c:auto val="1"/>
        <c:lblAlgn val="ctr"/>
        <c:lblOffset val="100"/>
        <c:noMultiLvlLbl val="0"/>
      </c:catAx>
      <c:valAx>
        <c:axId val="141801728"/>
        <c:scaling>
          <c:orientation val="minMax"/>
        </c:scaling>
        <c:delete val="0"/>
        <c:axPos val="l"/>
        <c:majorGridlines/>
        <c:numFmt formatCode="#,##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it-IT"/>
          </a:p>
        </c:txPr>
        <c:crossAx val="141800192"/>
        <c:crossesAt val="1"/>
        <c:crossBetween val="between"/>
        <c:majorUnit val="10"/>
      </c:valAx>
    </c:plotArea>
    <c:legend>
      <c:legendPos val="t"/>
      <c:layout>
        <c:manualLayout>
          <c:xMode val="edge"/>
          <c:yMode val="edge"/>
          <c:x val="0.33754061264085455"/>
          <c:y val="8.0808080808080829E-2"/>
          <c:w val="0.39810346485568182"/>
          <c:h val="0.22552983907314619"/>
        </c:manualLayout>
      </c:layout>
      <c:overlay val="0"/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+mn-lt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F.11!$G$2</c:f>
              <c:strCache>
                <c:ptCount val="1"/>
                <c:pt idx="0">
                  <c:v>Maschi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F.11!$A$12:$A$13</c:f>
              <c:strCache>
                <c:ptCount val="2"/>
                <c:pt idx="0">
                  <c:v>Sicilia</c:v>
                </c:pt>
                <c:pt idx="1">
                  <c:v>Italia</c:v>
                </c:pt>
              </c:strCache>
            </c:strRef>
          </c:cat>
          <c:val>
            <c:numRef>
              <c:f>F.11!$G$12:$G$13</c:f>
              <c:numCache>
                <c:formatCode>#,##0.0</c:formatCode>
                <c:ptCount val="2"/>
                <c:pt idx="0">
                  <c:v>69.515242833796904</c:v>
                </c:pt>
                <c:pt idx="1">
                  <c:v>69.285274487714659</c:v>
                </c:pt>
              </c:numCache>
            </c:numRef>
          </c:val>
        </c:ser>
        <c:ser>
          <c:idx val="1"/>
          <c:order val="1"/>
          <c:tx>
            <c:strRef>
              <c:f>F.11!$H$2</c:f>
              <c:strCache>
                <c:ptCount val="1"/>
                <c:pt idx="0">
                  <c:v>Femmine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F.11!$A$12:$A$13</c:f>
              <c:strCache>
                <c:ptCount val="2"/>
                <c:pt idx="0">
                  <c:v>Sicilia</c:v>
                </c:pt>
                <c:pt idx="1">
                  <c:v>Italia</c:v>
                </c:pt>
              </c:strCache>
            </c:strRef>
          </c:cat>
          <c:val>
            <c:numRef>
              <c:f>F.11!$H$12:$H$13</c:f>
              <c:numCache>
                <c:formatCode>#,##0.0</c:formatCode>
                <c:ptCount val="2"/>
                <c:pt idx="0">
                  <c:v>30.484757166203106</c:v>
                </c:pt>
                <c:pt idx="1">
                  <c:v>30.714725512285344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5111680"/>
        <c:axId val="145121664"/>
      </c:barChart>
      <c:catAx>
        <c:axId val="145111680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45121664"/>
        <c:crosses val="autoZero"/>
        <c:auto val="1"/>
        <c:lblAlgn val="ctr"/>
        <c:lblOffset val="100"/>
        <c:noMultiLvlLbl val="0"/>
      </c:catAx>
      <c:valAx>
        <c:axId val="14512166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it-IT"/>
          </a:p>
        </c:txPr>
        <c:crossAx val="14511168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F.11!$G$16</c:f>
              <c:strCache>
                <c:ptCount val="1"/>
                <c:pt idx="0">
                  <c:v>&lt; 40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F.11!$A$26:$A$27</c:f>
              <c:strCache>
                <c:ptCount val="2"/>
                <c:pt idx="0">
                  <c:v>Sicilia</c:v>
                </c:pt>
                <c:pt idx="1">
                  <c:v>Italia</c:v>
                </c:pt>
              </c:strCache>
            </c:strRef>
          </c:cat>
          <c:val>
            <c:numRef>
              <c:f>F.11!$G$26:$G$27</c:f>
              <c:numCache>
                <c:formatCode>#,##0.0</c:formatCode>
                <c:ptCount val="2"/>
                <c:pt idx="0">
                  <c:v>12.015368017589461</c:v>
                </c:pt>
                <c:pt idx="1">
                  <c:v>9.9770864360832494</c:v>
                </c:pt>
              </c:numCache>
            </c:numRef>
          </c:val>
        </c:ser>
        <c:ser>
          <c:idx val="1"/>
          <c:order val="1"/>
          <c:tx>
            <c:strRef>
              <c:f>F.11!$H$16</c:f>
              <c:strCache>
                <c:ptCount val="1"/>
                <c:pt idx="0">
                  <c:v>40-49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F.11!$A$26:$A$27</c:f>
              <c:strCache>
                <c:ptCount val="2"/>
                <c:pt idx="0">
                  <c:v>Sicilia</c:v>
                </c:pt>
                <c:pt idx="1">
                  <c:v>Italia</c:v>
                </c:pt>
              </c:strCache>
            </c:strRef>
          </c:cat>
          <c:val>
            <c:numRef>
              <c:f>F.11!$H$26:$H$27</c:f>
              <c:numCache>
                <c:formatCode>#,##0.0</c:formatCode>
                <c:ptCount val="2"/>
                <c:pt idx="0">
                  <c:v>16.694965790683593</c:v>
                </c:pt>
                <c:pt idx="1">
                  <c:v>17.604946467152907</c:v>
                </c:pt>
              </c:numCache>
            </c:numRef>
          </c:val>
        </c:ser>
        <c:ser>
          <c:idx val="2"/>
          <c:order val="2"/>
          <c:tx>
            <c:strRef>
              <c:f>F.11!$I$16</c:f>
              <c:strCache>
                <c:ptCount val="1"/>
                <c:pt idx="0">
                  <c:v>50-64</c:v>
                </c:pt>
              </c:strCache>
            </c:strRef>
          </c:tx>
          <c:spPr>
            <a:solidFill>
              <a:srgbClr val="AD403D"/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F.11!$A$26:$A$27</c:f>
              <c:strCache>
                <c:ptCount val="2"/>
                <c:pt idx="0">
                  <c:v>Sicilia</c:v>
                </c:pt>
                <c:pt idx="1">
                  <c:v>Italia</c:v>
                </c:pt>
              </c:strCache>
            </c:strRef>
          </c:cat>
          <c:val>
            <c:numRef>
              <c:f>F.11!$I$26:$I$27</c:f>
              <c:numCache>
                <c:formatCode>#,##0.0</c:formatCode>
                <c:ptCount val="2"/>
                <c:pt idx="0">
                  <c:v>32.527756660915799</c:v>
                </c:pt>
                <c:pt idx="1">
                  <c:v>35.192618303458509</c:v>
                </c:pt>
              </c:numCache>
            </c:numRef>
          </c:val>
        </c:ser>
        <c:ser>
          <c:idx val="3"/>
          <c:order val="3"/>
          <c:tx>
            <c:strRef>
              <c:f>F.11!$J$16</c:f>
              <c:strCache>
                <c:ptCount val="1"/>
                <c:pt idx="0">
                  <c:v>65+</c:v>
                </c:pt>
              </c:strCache>
            </c:strRef>
          </c:tx>
          <c:spPr>
            <a:solidFill>
              <a:srgbClr val="002060"/>
            </a:solidFill>
          </c:spPr>
          <c:invertIfNegative val="0"/>
          <c:dLbls>
            <c:txPr>
              <a:bodyPr/>
              <a:lstStyle/>
              <a:p>
                <a:pPr>
                  <a:defRPr sz="800"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F.11!$A$26:$A$27</c:f>
              <c:strCache>
                <c:ptCount val="2"/>
                <c:pt idx="0">
                  <c:v>Sicilia</c:v>
                </c:pt>
                <c:pt idx="1">
                  <c:v>Italia</c:v>
                </c:pt>
              </c:strCache>
            </c:strRef>
          </c:cat>
          <c:val>
            <c:numRef>
              <c:f>F.11!$J$26:$J$27</c:f>
              <c:numCache>
                <c:formatCode>#,##0.0</c:formatCode>
                <c:ptCount val="2"/>
                <c:pt idx="0">
                  <c:v>38.761909530811145</c:v>
                </c:pt>
                <c:pt idx="1">
                  <c:v>37.225965744407027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44179200"/>
        <c:axId val="144180736"/>
      </c:barChart>
      <c:catAx>
        <c:axId val="144179200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it-IT"/>
          </a:p>
        </c:txPr>
        <c:crossAx val="144180736"/>
        <c:crosses val="autoZero"/>
        <c:auto val="1"/>
        <c:lblAlgn val="ctr"/>
        <c:lblOffset val="100"/>
        <c:noMultiLvlLbl val="0"/>
      </c:catAx>
      <c:valAx>
        <c:axId val="14418073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0%" sourceLinked="1"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it-IT"/>
          </a:p>
        </c:txPr>
        <c:crossAx val="144179200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3614511689688434E-2"/>
          <c:y val="2.0983838338259297E-2"/>
          <c:w val="0.95291709314227224"/>
          <c:h val="0.8432601880877735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F.12!$N$4</c:f>
              <c:strCache>
                <c:ptCount val="1"/>
                <c:pt idx="0">
                  <c:v>altra manodopera in forma continuativa</c:v>
                </c:pt>
              </c:strCache>
            </c:strRef>
          </c:tx>
          <c:spPr>
            <a:solidFill>
              <a:srgbClr val="AD403D"/>
            </a:solidFill>
          </c:spPr>
          <c:invertIfNegative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F.12!$P$1:$S$2</c:f>
              <c:multiLvlStrCache>
                <c:ptCount val="4"/>
                <c:lvl>
                  <c:pt idx="0">
                    <c:v>UE</c:v>
                  </c:pt>
                  <c:pt idx="1">
                    <c:v>extra UE</c:v>
                  </c:pt>
                  <c:pt idx="2">
                    <c:v>UE</c:v>
                  </c:pt>
                  <c:pt idx="3">
                    <c:v>extra UE</c:v>
                  </c:pt>
                </c:lvl>
                <c:lvl>
                  <c:pt idx="0">
                    <c:v>Sicilia</c:v>
                  </c:pt>
                  <c:pt idx="2">
                    <c:v>ITALIA</c:v>
                  </c:pt>
                </c:lvl>
              </c:multiLvlStrCache>
            </c:multiLvlStrRef>
          </c:cat>
          <c:val>
            <c:numRef>
              <c:f>F.12!$P$4:$S$4</c:f>
              <c:numCache>
                <c:formatCode>#,##0.0</c:formatCode>
                <c:ptCount val="4"/>
                <c:pt idx="0">
                  <c:v>8.2922492524044298</c:v>
                </c:pt>
                <c:pt idx="1">
                  <c:v>7.1243837387860669</c:v>
                </c:pt>
                <c:pt idx="2">
                  <c:v>8.6</c:v>
                </c:pt>
                <c:pt idx="3">
                  <c:v>12.4</c:v>
                </c:pt>
              </c:numCache>
            </c:numRef>
          </c:val>
        </c:ser>
        <c:ser>
          <c:idx val="2"/>
          <c:order val="1"/>
          <c:tx>
            <c:strRef>
              <c:f>F.12!$N$5</c:f>
              <c:strCache>
                <c:ptCount val="1"/>
                <c:pt idx="0">
                  <c:v>altra manodopera in forma saltuaria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dLbls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F.12!$P$1:$S$2</c:f>
              <c:multiLvlStrCache>
                <c:ptCount val="4"/>
                <c:lvl>
                  <c:pt idx="0">
                    <c:v>UE</c:v>
                  </c:pt>
                  <c:pt idx="1">
                    <c:v>extra UE</c:v>
                  </c:pt>
                  <c:pt idx="2">
                    <c:v>UE</c:v>
                  </c:pt>
                  <c:pt idx="3">
                    <c:v>extra UE</c:v>
                  </c:pt>
                </c:lvl>
                <c:lvl>
                  <c:pt idx="0">
                    <c:v>Sicilia</c:v>
                  </c:pt>
                  <c:pt idx="2">
                    <c:v>ITALIA</c:v>
                  </c:pt>
                </c:lvl>
              </c:multiLvlStrCache>
            </c:multiLvlStrRef>
          </c:cat>
          <c:val>
            <c:numRef>
              <c:f>F.12!$P$5:$S$5</c:f>
              <c:numCache>
                <c:formatCode>#,##0.0</c:formatCode>
                <c:ptCount val="4"/>
                <c:pt idx="0">
                  <c:v>5.7</c:v>
                </c:pt>
                <c:pt idx="1">
                  <c:v>6.7</c:v>
                </c:pt>
                <c:pt idx="2">
                  <c:v>15.6</c:v>
                </c:pt>
                <c:pt idx="3">
                  <c:v>10</c:v>
                </c:pt>
              </c:numCache>
            </c:numRef>
          </c:val>
        </c:ser>
        <c:ser>
          <c:idx val="3"/>
          <c:order val="2"/>
          <c:tx>
            <c:strRef>
              <c:f>F.12!$N$6</c:f>
              <c:strCache>
                <c:ptCount val="1"/>
                <c:pt idx="0">
                  <c:v>lavoratori non assunti direttamente 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dLbls>
            <c:dLbl>
              <c:idx val="0"/>
              <c:layout>
                <c:manualLayout>
                  <c:x val="-3.3003300330033008E-3"/>
                  <c:y val="-6.162462267600842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0"/>
                  <c:y val="-6.7226861101100113E-2"/>
                </c:manualLayout>
              </c:layout>
              <c:spPr/>
              <c:txPr>
                <a:bodyPr/>
                <a:lstStyle/>
                <a:p>
                  <a:pPr>
                    <a:defRPr>
                      <a:solidFill>
                        <a:sysClr val="windowText" lastClr="000000"/>
                      </a:solidFill>
                    </a:defRPr>
                  </a:pPr>
                  <a:endParaRPr lang="it-IT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multiLvlStrRef>
              <c:f>F.12!$P$1:$S$2</c:f>
              <c:multiLvlStrCache>
                <c:ptCount val="4"/>
                <c:lvl>
                  <c:pt idx="0">
                    <c:v>UE</c:v>
                  </c:pt>
                  <c:pt idx="1">
                    <c:v>extra UE</c:v>
                  </c:pt>
                  <c:pt idx="2">
                    <c:v>UE</c:v>
                  </c:pt>
                  <c:pt idx="3">
                    <c:v>extra UE</c:v>
                  </c:pt>
                </c:lvl>
                <c:lvl>
                  <c:pt idx="0">
                    <c:v>Sicilia</c:v>
                  </c:pt>
                  <c:pt idx="2">
                    <c:v>ITALIA</c:v>
                  </c:pt>
                </c:lvl>
              </c:multiLvlStrCache>
            </c:multiLvlStrRef>
          </c:cat>
          <c:val>
            <c:numRef>
              <c:f>F.12!$P$6:$S$6</c:f>
              <c:numCache>
                <c:formatCode>#,##0.0</c:formatCode>
                <c:ptCount val="4"/>
                <c:pt idx="0">
                  <c:v>1.7</c:v>
                </c:pt>
                <c:pt idx="1">
                  <c:v>1.2</c:v>
                </c:pt>
                <c:pt idx="2">
                  <c:v>15.5</c:v>
                </c:pt>
                <c:pt idx="3">
                  <c:v>10.7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4340096"/>
        <c:axId val="144341632"/>
      </c:barChart>
      <c:catAx>
        <c:axId val="14434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4341632"/>
        <c:crosses val="autoZero"/>
        <c:auto val="1"/>
        <c:lblAlgn val="ctr"/>
        <c:lblOffset val="100"/>
        <c:noMultiLvlLbl val="0"/>
      </c:catAx>
      <c:valAx>
        <c:axId val="1443416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" sourceLinked="1"/>
        <c:majorTickMark val="none"/>
        <c:minorTickMark val="none"/>
        <c:tickLblPos val="nextTo"/>
        <c:crossAx val="1443400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0174722881896328"/>
          <c:y val="3.2338665403214291E-2"/>
          <c:w val="0.48125453042884858"/>
          <c:h val="0.37924202285105379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it-IT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/>
            </a:pPr>
            <a:r>
              <a:rPr lang="en-US" sz="900" b="0"/>
              <a:t>Totale manodopera non familiare</a:t>
            </a:r>
          </a:p>
        </c:rich>
      </c:tx>
      <c:layout>
        <c:manualLayout>
          <c:xMode val="edge"/>
          <c:yMode val="edge"/>
          <c:x val="0.24080498753776691"/>
          <c:y val="3.8541255070388934E-2"/>
        </c:manualLayout>
      </c:layout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F.12!$N$3</c:f>
              <c:strCache>
                <c:ptCount val="1"/>
                <c:pt idx="0">
                  <c:v>manodopera non familiare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multiLvlStrRef>
              <c:f>F.12!$P$1:$S$2</c:f>
              <c:multiLvlStrCache>
                <c:ptCount val="4"/>
                <c:lvl>
                  <c:pt idx="0">
                    <c:v>UE</c:v>
                  </c:pt>
                  <c:pt idx="1">
                    <c:v>extra UE</c:v>
                  </c:pt>
                  <c:pt idx="2">
                    <c:v>UE</c:v>
                  </c:pt>
                  <c:pt idx="3">
                    <c:v>extra UE</c:v>
                  </c:pt>
                </c:lvl>
                <c:lvl>
                  <c:pt idx="0">
                    <c:v>Sicilia</c:v>
                  </c:pt>
                  <c:pt idx="2">
                    <c:v>ITALIA</c:v>
                  </c:pt>
                </c:lvl>
              </c:multiLvlStrCache>
            </c:multiLvlStrRef>
          </c:cat>
          <c:val>
            <c:numRef>
              <c:f>F.12!$P$3:$S$3</c:f>
              <c:numCache>
                <c:formatCode>#,##0.0</c:formatCode>
                <c:ptCount val="4"/>
                <c:pt idx="0">
                  <c:v>5.5600819497069267</c:v>
                </c:pt>
                <c:pt idx="1">
                  <c:v>5.8361480473662981</c:v>
                </c:pt>
                <c:pt idx="2">
                  <c:v>14.3</c:v>
                </c:pt>
                <c:pt idx="3">
                  <c:v>10.5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4374784"/>
        <c:axId val="144245504"/>
      </c:barChart>
      <c:catAx>
        <c:axId val="14437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4245504"/>
        <c:crosses val="autoZero"/>
        <c:auto val="1"/>
        <c:lblAlgn val="ctr"/>
        <c:lblOffset val="100"/>
        <c:noMultiLvlLbl val="0"/>
      </c:catAx>
      <c:valAx>
        <c:axId val="144245504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#,##0.0" sourceLinked="1"/>
        <c:majorTickMark val="none"/>
        <c:minorTickMark val="none"/>
        <c:tickLblPos val="nextTo"/>
        <c:crossAx val="14437478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900"/>
      </a:pPr>
      <a:endParaRPr lang="it-IT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74766112843727"/>
          <c:y val="0"/>
          <c:w val="0.75295362343648875"/>
          <c:h val="0.93076794343812164"/>
        </c:manualLayout>
      </c:layout>
      <c:barChart>
        <c:barDir val="bar"/>
        <c:grouping val="clustered"/>
        <c:varyColors val="0"/>
        <c:ser>
          <c:idx val="2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0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4291328"/>
        <c:axId val="144292864"/>
      </c:barChart>
      <c:catAx>
        <c:axId val="144291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292864"/>
        <c:crosses val="autoZero"/>
        <c:auto val="1"/>
        <c:lblAlgn val="ctr"/>
        <c:lblOffset val="100"/>
        <c:noMultiLvlLbl val="0"/>
      </c:catAx>
      <c:valAx>
        <c:axId val="144292864"/>
        <c:scaling>
          <c:orientation val="minMax"/>
        </c:scaling>
        <c:delete val="0"/>
        <c:axPos val="b"/>
        <c:majorGridlines/>
        <c:numFmt formatCode="_(* #,##0_);_(* \(#,##0\);_(* &quot;-&quot;_);_(@_)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2913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0228690228690156"/>
          <c:y val="0"/>
          <c:w val="8.1081081081081086E-2"/>
          <c:h val="0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433" l="0.70000000000000062" r="0.70000000000000062" t="0.75000000000000433" header="0.30000000000000032" footer="0.30000000000000032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5"/>
          <c:order val="0"/>
          <c:spPr>
            <a:solidFill>
              <a:srgbClr val="C00000"/>
            </a:solidFill>
            <a:ln>
              <a:noFill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0"/>
          <c:order val="1"/>
          <c:spPr>
            <a:solidFill>
              <a:schemeClr val="bg1">
                <a:lumMod val="50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2"/>
          <c:spPr>
            <a:noFill/>
            <a:ln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2107392"/>
        <c:axId val="142108928"/>
      </c:barChart>
      <c:catAx>
        <c:axId val="1421073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108928"/>
        <c:crosses val="autoZero"/>
        <c:auto val="1"/>
        <c:lblAlgn val="l"/>
        <c:lblOffset val="100"/>
        <c:noMultiLvlLbl val="0"/>
      </c:catAx>
      <c:valAx>
        <c:axId val="142108928"/>
        <c:scaling>
          <c:orientation val="minMax"/>
          <c:max val="2000"/>
          <c:min val="0"/>
        </c:scaling>
        <c:delete val="1"/>
        <c:axPos val="b"/>
        <c:numFmt formatCode="General" sourceLinked="1"/>
        <c:majorTickMark val="out"/>
        <c:minorTickMark val="none"/>
        <c:tickLblPos val="none"/>
        <c:crossAx val="142107392"/>
        <c:crosses val="autoZero"/>
        <c:crossBetween val="between"/>
        <c:majorUnit val="1000"/>
      </c:valAx>
    </c:plotArea>
    <c:legend>
      <c:legendPos val="r"/>
      <c:legendEntry>
        <c:idx val="2"/>
        <c:delete val="1"/>
      </c:legendEntry>
      <c:layout>
        <c:manualLayout>
          <c:xMode val="edge"/>
          <c:yMode val="edge"/>
          <c:x val="0.90196078431372551"/>
          <c:y val="0"/>
          <c:w val="8.0392156862744979E-2"/>
          <c:h val="0"/>
        </c:manualLayout>
      </c:layout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433" l="0.70000000000000062" r="0.70000000000000062" t="0.75000000000000433" header="0.30000000000000032" footer="0.30000000000000032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Morti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A50021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4998400"/>
        <c:axId val="144999936"/>
      </c:barChart>
      <c:catAx>
        <c:axId val="14499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999936"/>
        <c:crosses val="autoZero"/>
        <c:auto val="1"/>
        <c:lblAlgn val="ctr"/>
        <c:lblOffset val="100"/>
        <c:noMultiLvlLbl val="0"/>
      </c:catAx>
      <c:valAx>
        <c:axId val="144999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4998400"/>
        <c:crosses val="autoZero"/>
        <c:crossBetween val="between"/>
        <c:majorUnit val="10"/>
      </c:valAx>
      <c:spPr>
        <a:ln>
          <a:noFill/>
        </a:ln>
      </c:spPr>
    </c:plotArea>
    <c:legend>
      <c:legendPos val="r"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66" l="0.70000000000000062" r="0.70000000000000062" t="0.75000000000000366" header="0.30000000000000032" footer="0.30000000000000032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Feriti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155293088364266E-2"/>
          <c:y val="0.10695610965296004"/>
          <c:w val="0.89992454068241468"/>
          <c:h val="0.8112581208937850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A50021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5501184"/>
        <c:axId val="145543936"/>
      </c:barChart>
      <c:catAx>
        <c:axId val="14550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543936"/>
        <c:crosses val="autoZero"/>
        <c:auto val="1"/>
        <c:lblAlgn val="ctr"/>
        <c:lblOffset val="100"/>
        <c:noMultiLvlLbl val="0"/>
      </c:catAx>
      <c:valAx>
        <c:axId val="145543936"/>
        <c:scaling>
          <c:orientation val="minMax"/>
          <c:max val="5000"/>
        </c:scaling>
        <c:delete val="0"/>
        <c:axPos val="l"/>
        <c:numFmt formatCode="_(* #,##0_);_(* \(#,##0\);_(* &quot;-&quot;_);_(@_)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501184"/>
        <c:crosses val="autoZero"/>
        <c:crossBetween val="between"/>
        <c:majorUnit val="1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757085020242913"/>
          <c:y val="0"/>
          <c:w val="0.16599190283400841"/>
          <c:h val="0"/>
        </c:manualLayout>
      </c:layout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89" l="0.70000000000000062" r="0.70000000000000062" t="0.75000000000000389" header="0.30000000000000032" footer="0.30000000000000032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004629147254776"/>
          <c:y val="8.7187581282069503E-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22464"/>
        <c:axId val="145824000"/>
      </c:radarChart>
      <c:catAx>
        <c:axId val="1458224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824000"/>
        <c:crosses val="autoZero"/>
        <c:auto val="0"/>
        <c:lblAlgn val="ctr"/>
        <c:lblOffset val="100"/>
        <c:noMultiLvlLbl val="0"/>
      </c:catAx>
      <c:valAx>
        <c:axId val="145824000"/>
        <c:scaling>
          <c:orientation val="minMax"/>
          <c:max val="8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822464"/>
        <c:crosses val="autoZero"/>
        <c:crossBetween val="between"/>
        <c:maj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030045065121578"/>
          <c:y val="2.1423588943274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893248"/>
        <c:axId val="145894784"/>
      </c:radarChart>
      <c:catAx>
        <c:axId val="14589324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894784"/>
        <c:crosses val="autoZero"/>
        <c:auto val="0"/>
        <c:lblAlgn val="ctr"/>
        <c:lblOffset val="100"/>
        <c:noMultiLvlLbl val="0"/>
      </c:catAx>
      <c:valAx>
        <c:axId val="145894784"/>
        <c:scaling>
          <c:orientation val="minMax"/>
          <c:max val="20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893248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574766112843707"/>
          <c:y val="0"/>
          <c:w val="0.75295362343648786"/>
          <c:h val="0.93076794343812164"/>
        </c:manualLayout>
      </c:layout>
      <c:barChart>
        <c:barDir val="bar"/>
        <c:grouping val="clustered"/>
        <c:varyColors val="0"/>
        <c:ser>
          <c:idx val="2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990000"/>
            </a:solidFill>
          </c:spPr>
          <c:invertIfNegative val="0"/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1817344"/>
        <c:axId val="141818880"/>
      </c:barChart>
      <c:catAx>
        <c:axId val="1418173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1818880"/>
        <c:crosses val="autoZero"/>
        <c:auto val="1"/>
        <c:lblAlgn val="ctr"/>
        <c:lblOffset val="100"/>
        <c:noMultiLvlLbl val="0"/>
      </c:catAx>
      <c:valAx>
        <c:axId val="141818880"/>
        <c:scaling>
          <c:orientation val="minMax"/>
        </c:scaling>
        <c:delete val="0"/>
        <c:axPos val="b"/>
        <c:majorGridlines/>
        <c:numFmt formatCode="_(* #,##0_);_(* \(#,##0\);_(* &quot;-&quot;_);_(@_)" sourceLinked="0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1817344"/>
        <c:crosses val="autoZero"/>
        <c:crossBetween val="between"/>
      </c:valAx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89" l="0.70000000000000062" r="0.70000000000000062" t="0.75000000000000389" header="0.30000000000000032" footer="0.30000000000000032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091056639121846"/>
          <c:y val="2.351873568995365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923072"/>
        <c:axId val="145928960"/>
      </c:radarChart>
      <c:catAx>
        <c:axId val="1459230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928960"/>
        <c:crosses val="autoZero"/>
        <c:auto val="0"/>
        <c:lblAlgn val="ctr"/>
        <c:lblOffset val="100"/>
        <c:noMultiLvlLbl val="0"/>
      </c:catAx>
      <c:valAx>
        <c:axId val="145928960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92307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418498613599556"/>
          <c:y val="2.73035684369242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80808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spPr>
            <a:ln>
              <a:solidFill>
                <a:srgbClr val="002060"/>
              </a:solidFill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629568"/>
        <c:axId val="145631104"/>
      </c:radarChart>
      <c:catAx>
        <c:axId val="14562956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631104"/>
        <c:crosses val="autoZero"/>
        <c:auto val="0"/>
        <c:lblAlgn val="ctr"/>
        <c:lblOffset val="100"/>
        <c:noMultiLvlLbl val="0"/>
      </c:catAx>
      <c:valAx>
        <c:axId val="145631104"/>
        <c:scaling>
          <c:orientation val="minMax"/>
          <c:max val="200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629568"/>
        <c:crosses val="autoZero"/>
        <c:crossBetween val="between"/>
        <c:majorUnit val="1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44" l="0.70000000000000062" r="0.70000000000000062" t="0.75000000000000344" header="0.30000000000000032" footer="0.30000000000000032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5643776"/>
        <c:axId val="145846272"/>
      </c:barChart>
      <c:catAx>
        <c:axId val="14564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846272"/>
        <c:crosses val="autoZero"/>
        <c:auto val="1"/>
        <c:lblAlgn val="ctr"/>
        <c:lblOffset val="100"/>
        <c:noMultiLvlLbl val="0"/>
      </c:catAx>
      <c:valAx>
        <c:axId val="145846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643776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" l="0.70000000000000062" r="0.70000000000000062" t="0.750000000000003" header="0.30000000000000032" footer="0.30000000000000032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3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5695104"/>
        <c:axId val="145696640"/>
      </c:barChart>
      <c:catAx>
        <c:axId val="14569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696640"/>
        <c:crosses val="autoZero"/>
        <c:auto val="1"/>
        <c:lblAlgn val="ctr"/>
        <c:lblOffset val="100"/>
        <c:noMultiLvlLbl val="0"/>
      </c:catAx>
      <c:valAx>
        <c:axId val="145696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695104"/>
        <c:crosses val="autoZero"/>
        <c:crossBetween val="between"/>
        <c:majorUnit val="200"/>
      </c:valAx>
    </c:plotArea>
    <c:legend>
      <c:legendPos val="r"/>
      <c:overlay val="0"/>
      <c:spPr>
        <a:solidFill>
          <a:schemeClr val="bg1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3"/>
          <c:spPr>
            <a:noFill/>
          </c:spPr>
          <c:invertIfNegative val="0"/>
          <c:dLbls>
            <c:numFmt formatCode="_-* #,##0_-;\-* #,##0_-;_-* &quot;-&quot;??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45736064"/>
        <c:axId val="145737600"/>
      </c:barChart>
      <c:catAx>
        <c:axId val="145736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737600"/>
        <c:crosses val="autoZero"/>
        <c:auto val="1"/>
        <c:lblAlgn val="ctr"/>
        <c:lblOffset val="100"/>
        <c:noMultiLvlLbl val="0"/>
      </c:catAx>
      <c:valAx>
        <c:axId val="145737600"/>
        <c:scaling>
          <c:orientation val="minMax"/>
          <c:max val="40"/>
        </c:scaling>
        <c:delete val="1"/>
        <c:axPos val="l"/>
        <c:numFmt formatCode="General" sourceLinked="1"/>
        <c:majorTickMark val="out"/>
        <c:minorTickMark val="none"/>
        <c:tickLblPos val="none"/>
        <c:crossAx val="145736064"/>
        <c:crosses val="autoZero"/>
        <c:crossBetween val="between"/>
        <c:majorUnit val="10"/>
      </c:val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37344398340249124"/>
          <c:y val="0"/>
          <c:w val="0.24688796680497926"/>
          <c:h val="0"/>
        </c:manualLayout>
      </c:layout>
      <c:overlay val="0"/>
      <c:spPr>
        <a:solidFill>
          <a:schemeClr val="bg1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000099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0000"/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chemeClr val="tx1">
                <a:lumMod val="65000"/>
                <a:lumOff val="35000"/>
              </a:schemeClr>
            </a:solidFill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3"/>
          <c:spPr>
            <a:noFill/>
          </c:spPr>
          <c:invertIfNegative val="0"/>
          <c:dLbls>
            <c:numFmt formatCode="_-* #,##0_-;\-* #,##0_-;_-* &quot;-&quot;??_-;_-@_-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overlap val="100"/>
        <c:axId val="145969920"/>
        <c:axId val="145971456"/>
      </c:barChart>
      <c:catAx>
        <c:axId val="145969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971456"/>
        <c:crosses val="autoZero"/>
        <c:auto val="1"/>
        <c:lblAlgn val="ctr"/>
        <c:lblOffset val="100"/>
        <c:noMultiLvlLbl val="0"/>
      </c:catAx>
      <c:valAx>
        <c:axId val="145971456"/>
        <c:scaling>
          <c:orientation val="minMax"/>
          <c:max val="1500"/>
        </c:scaling>
        <c:delete val="1"/>
        <c:axPos val="l"/>
        <c:numFmt formatCode="General" sourceLinked="1"/>
        <c:majorTickMark val="out"/>
        <c:minorTickMark val="none"/>
        <c:tickLblPos val="none"/>
        <c:crossAx val="145969920"/>
        <c:crosses val="autoZero"/>
        <c:crossBetween val="between"/>
        <c:majorUnit val="500"/>
      </c:valAx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37500000000000122"/>
          <c:y val="0"/>
          <c:w val="0.24791666666666742"/>
          <c:h val="0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44" l="0.70000000000000062" r="0.70000000000000062" t="0.75000000000000344" header="0.30000000000000032" footer="0.30000000000000032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6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1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991936"/>
        <c:axId val="146001920"/>
      </c:radarChart>
      <c:catAx>
        <c:axId val="14599193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6001920"/>
        <c:crosses val="autoZero"/>
        <c:auto val="0"/>
        <c:lblAlgn val="ctr"/>
        <c:lblOffset val="100"/>
        <c:noMultiLvlLbl val="0"/>
      </c:catAx>
      <c:valAx>
        <c:axId val="146001920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5991936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44" l="0.70000000000000062" r="0.70000000000000062" t="0.75000000000000344" header="0.30000000000000032" footer="0.30000000000000032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960" b="1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title>
    <c:autoTitleDeleted val="0"/>
    <c:plotArea>
      <c:layout/>
      <c:radarChart>
        <c:radarStyle val="marker"/>
        <c:varyColors val="0"/>
        <c:ser>
          <c:idx val="0"/>
          <c:order val="0"/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017664"/>
        <c:axId val="146023552"/>
      </c:radarChart>
      <c:catAx>
        <c:axId val="1460176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6023552"/>
        <c:crosses val="autoZero"/>
        <c:auto val="0"/>
        <c:lblAlgn val="ctr"/>
        <c:lblOffset val="100"/>
        <c:noMultiLvlLbl val="0"/>
      </c:catAx>
      <c:valAx>
        <c:axId val="14602355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FFFFFF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6017664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66" l="0.70000000000000062" r="0.70000000000000062" t="0.75000000000000366" header="0.30000000000000032" footer="0.30000000000000032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4.2215242790024685E-2"/>
                  <c:y val="-2.903358854221353E-2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1"/>
              <c:layout>
                <c:manualLayout>
                  <c:x val="0.1258407061154867"/>
                  <c:y val="0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dLbl>
              <c:idx val="2"/>
              <c:layout>
                <c:manualLayout>
                  <c:x val="-3.0751057330790824E-2"/>
                  <c:y val="0.10479784266778566"/>
                </c:manualLayout>
              </c:layout>
              <c:dLblPos val="bestFit"/>
              <c:showLegendKey val="1"/>
              <c:showVal val="0"/>
              <c:showCatName val="1"/>
              <c:showSerName val="0"/>
              <c:showPercent val="1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1"/>
            <c:showVal val="0"/>
            <c:showCatName val="1"/>
            <c:showSerName val="0"/>
            <c:showPercent val="1"/>
            <c:showBubbleSize val="0"/>
            <c:separator>
</c:separator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0.75000000000000477" l="0.70000000000000062" r="0.70000000000000062" t="0.75000000000000477" header="0.30000000000000032" footer="0.30000000000000032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3"/>
          <c:spPr>
            <a:noFill/>
            <a:ln>
              <a:noFill/>
            </a:ln>
          </c:spPr>
          <c:invertIfNegative val="0"/>
          <c:dLbls>
            <c:numFmt formatCode="#,##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6105856"/>
        <c:axId val="146107392"/>
      </c:barChart>
      <c:catAx>
        <c:axId val="146105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6107392"/>
        <c:crosses val="autoZero"/>
        <c:auto val="1"/>
        <c:lblAlgn val="ctr"/>
        <c:lblOffset val="100"/>
        <c:noMultiLvlLbl val="0"/>
      </c:catAx>
      <c:valAx>
        <c:axId val="146107392"/>
        <c:scaling>
          <c:orientation val="minMax"/>
          <c:max val="2200"/>
        </c:scaling>
        <c:delete val="1"/>
        <c:axPos val="l"/>
        <c:numFmt formatCode="General" sourceLinked="1"/>
        <c:majorTickMark val="out"/>
        <c:minorTickMark val="none"/>
        <c:tickLblPos val="none"/>
        <c:crossAx val="14610585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0.38000000000000139"/>
          <c:y val="0"/>
          <c:w val="0.23800000000000004"/>
          <c:h val="0"/>
        </c:manualLayout>
      </c:layout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6631858282531397"/>
          <c:y val="1.6015540593100945E-2"/>
          <c:w val="0.52845238183420307"/>
          <c:h val="0.96169822899470481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F.7!$E$32</c:f>
              <c:strCache>
                <c:ptCount val="1"/>
                <c:pt idx="0">
                  <c:v>Sicilia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F.7!$B$33:$B$39</c:f>
              <c:strCache>
                <c:ptCount val="7"/>
                <c:pt idx="0">
                  <c:v>siepi sottoposte a manutenzione</c:v>
                </c:pt>
                <c:pt idx="1">
                  <c:v>siepi di nuova realizzazione</c:v>
                </c:pt>
                <c:pt idx="2">
                  <c:v>filari di alberi sottoposti a manutenzione</c:v>
                </c:pt>
                <c:pt idx="3">
                  <c:v>filari di alberi di nuova realizzazione</c:v>
                </c:pt>
                <c:pt idx="4">
                  <c:v>muretti sottoposti a manutenzione</c:v>
                </c:pt>
                <c:pt idx="5">
                  <c:v>muretti di nuova realizzazione</c:v>
                </c:pt>
                <c:pt idx="6">
                  <c:v>senza manutenzione e/o realizzazione di elementi lineari del paesaggio</c:v>
                </c:pt>
              </c:strCache>
            </c:strRef>
          </c:cat>
          <c:val>
            <c:numRef>
              <c:f>F.7!$E$33:$E$39</c:f>
              <c:numCache>
                <c:formatCode>0.0</c:formatCode>
                <c:ptCount val="7"/>
                <c:pt idx="0">
                  <c:v>16.167510827277397</c:v>
                </c:pt>
                <c:pt idx="1">
                  <c:v>1.0753872128018791</c:v>
                </c:pt>
                <c:pt idx="2">
                  <c:v>39.914115833516846</c:v>
                </c:pt>
                <c:pt idx="3">
                  <c:v>2.3269470747999708</c:v>
                </c:pt>
                <c:pt idx="4">
                  <c:v>65.393085223519051</c:v>
                </c:pt>
                <c:pt idx="5">
                  <c:v>3.457388240475666</c:v>
                </c:pt>
                <c:pt idx="6">
                  <c:v>87.597245046135924</c:v>
                </c:pt>
              </c:numCache>
            </c:numRef>
          </c:val>
        </c:ser>
        <c:ser>
          <c:idx val="2"/>
          <c:order val="1"/>
          <c:tx>
            <c:strRef>
              <c:f>F.7!$F$32</c:f>
              <c:strCache>
                <c:ptCount val="1"/>
                <c:pt idx="0">
                  <c:v>Italia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F.7!$B$33:$B$39</c:f>
              <c:strCache>
                <c:ptCount val="7"/>
                <c:pt idx="0">
                  <c:v>siepi sottoposte a manutenzione</c:v>
                </c:pt>
                <c:pt idx="1">
                  <c:v>siepi di nuova realizzazione</c:v>
                </c:pt>
                <c:pt idx="2">
                  <c:v>filari di alberi sottoposti a manutenzione</c:v>
                </c:pt>
                <c:pt idx="3">
                  <c:v>filari di alberi di nuova realizzazione</c:v>
                </c:pt>
                <c:pt idx="4">
                  <c:v>muretti sottoposti a manutenzione</c:v>
                </c:pt>
                <c:pt idx="5">
                  <c:v>muretti di nuova realizzazione</c:v>
                </c:pt>
                <c:pt idx="6">
                  <c:v>senza manutenzione e/o realizzazione di elementi lineari del paesaggio</c:v>
                </c:pt>
              </c:strCache>
            </c:strRef>
          </c:cat>
          <c:val>
            <c:numRef>
              <c:f>F.7!$F$33:$F$39</c:f>
              <c:numCache>
                <c:formatCode>0.0</c:formatCode>
                <c:ptCount val="7"/>
                <c:pt idx="0">
                  <c:v>39.57207538769223</c:v>
                </c:pt>
                <c:pt idx="1">
                  <c:v>2.1985084755499864</c:v>
                </c:pt>
                <c:pt idx="2">
                  <c:v>44.82688047338128</c:v>
                </c:pt>
                <c:pt idx="3">
                  <c:v>2.8455299148674897</c:v>
                </c:pt>
                <c:pt idx="4">
                  <c:v>37.548786924565633</c:v>
                </c:pt>
                <c:pt idx="5">
                  <c:v>3.6347380855777414</c:v>
                </c:pt>
                <c:pt idx="6">
                  <c:v>82.817585959266665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1729792"/>
        <c:axId val="141731328"/>
      </c:barChart>
      <c:catAx>
        <c:axId val="141729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1731328"/>
        <c:crosses val="autoZero"/>
        <c:auto val="1"/>
        <c:lblAlgn val="l"/>
        <c:lblOffset val="100"/>
        <c:noMultiLvlLbl val="0"/>
      </c:catAx>
      <c:valAx>
        <c:axId val="141731328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417297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488807801463864"/>
          <c:y val="0.44387270341207496"/>
          <c:w val="6.9075105449217217E-2"/>
          <c:h val="0.1853064304461957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89" l="0.70000000000000062" r="0.70000000000000062" t="0.75000000000000389" header="0.30000000000000032" footer="0.30000000000000032"/>
    <c:pageSetup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+mn-lt"/>
                <a:ea typeface="Arial Narrow"/>
                <a:cs typeface="Arial Narrow"/>
              </a:defRPr>
            </a:pPr>
            <a:r>
              <a:rPr lang="it-IT" sz="900">
                <a:latin typeface="+mn-lt"/>
              </a:rPr>
              <a:t>Anno</a:t>
            </a:r>
            <a:r>
              <a:rPr lang="it-IT" sz="900" baseline="0">
                <a:latin typeface="+mn-lt"/>
              </a:rPr>
              <a:t> 2010</a:t>
            </a:r>
            <a:endParaRPr lang="it-IT" sz="900">
              <a:latin typeface="+mn-lt"/>
            </a:endParaRPr>
          </a:p>
        </c:rich>
      </c:tx>
      <c:layout>
        <c:manualLayout>
          <c:xMode val="edge"/>
          <c:yMode val="edge"/>
          <c:x val="0.39246376811594214"/>
          <c:y val="3.2165579284353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141521607457935"/>
          <c:y val="0.24680421039834669"/>
          <c:w val="0.50167224080267558"/>
          <c:h val="0.65217391304348482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rgbClr val="1B8E9D"/>
              </a:solidFill>
            </c:spPr>
          </c:dPt>
          <c:dPt>
            <c:idx val="3"/>
            <c:bubble3D val="0"/>
            <c:spPr>
              <a:solidFill>
                <a:srgbClr val="4F6228"/>
              </a:solidFill>
            </c:spPr>
          </c:dPt>
          <c:dLbls>
            <c:dLbl>
              <c:idx val="0"/>
              <c:layout>
                <c:manualLayout>
                  <c:x val="-0.26403356771039072"/>
                  <c:y val="-1.359211006200099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+mn-lt"/>
                      <a:ea typeface="Arial Narrow"/>
                      <a:cs typeface="Arial Narrow"/>
                    </a:defRPr>
                  </a:pPr>
                  <a:endParaRPr lang="it-IT"/>
                </a:p>
              </c:tx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0.17436135026230049"/>
                  <c:y val="-0.15500541940351481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+mn-lt"/>
                      <a:ea typeface="Arial Narrow"/>
                      <a:cs typeface="Arial Narrow"/>
                    </a:defRPr>
                  </a:pPr>
                  <a:endParaRPr lang="it-IT"/>
                </a:p>
              </c:tx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8.9186176142697794E-3"/>
                  <c:y val="1.929884102605665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3"/>
              <c:layout>
                <c:manualLayout>
                  <c:x val="3.7162249554535377E-2"/>
                  <c:y val="5.2538341563429174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+mn-lt"/>
                    <a:ea typeface="Arial Narrow"/>
                    <a:cs typeface="Arial Narrow"/>
                  </a:defRPr>
                </a:pPr>
                <a:endParaRPr lang="it-IT"/>
              </a:p>
            </c:txPr>
            <c:dLblPos val="outEnd"/>
            <c:showLegendKey val="1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F.13!$L$4:$L$7</c:f>
              <c:strCache>
                <c:ptCount val="4"/>
                <c:pt idx="0">
                  <c:v>  seminativi</c:v>
                </c:pt>
                <c:pt idx="1">
                  <c:v>  coltivazioni legnose agrarie</c:v>
                </c:pt>
                <c:pt idx="2">
                  <c:v>  orti familiari</c:v>
                </c:pt>
                <c:pt idx="3">
                  <c:v>  prati permanenti e pascoli</c:v>
                </c:pt>
              </c:strCache>
            </c:strRef>
          </c:cat>
          <c:val>
            <c:numRef>
              <c:f>F.13!$M$4:$M$7</c:f>
              <c:numCache>
                <c:formatCode>#,##0.0</c:formatCode>
                <c:ptCount val="4"/>
                <c:pt idx="0">
                  <c:v>49.058290493193837</c:v>
                </c:pt>
                <c:pt idx="1">
                  <c:v>27.696850260482947</c:v>
                </c:pt>
                <c:pt idx="2">
                  <c:v>0.1566181960649137</c:v>
                </c:pt>
                <c:pt idx="3">
                  <c:v>23.088241050258297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55" l="0.70000000000000062" r="0.70000000000000062" t="0.75000000000000355" header="0.30000000000000032" footer="0.30000000000000032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+mn-lt"/>
                <a:ea typeface="Arial Narrow"/>
                <a:cs typeface="Arial Narrow"/>
              </a:defRPr>
            </a:pPr>
            <a:r>
              <a:rPr lang="it-IT" sz="900">
                <a:latin typeface="+mn-lt"/>
              </a:rPr>
              <a:t>Anno 2000</a:t>
            </a:r>
          </a:p>
        </c:rich>
      </c:tx>
      <c:layout>
        <c:manualLayout>
          <c:xMode val="edge"/>
          <c:yMode val="edge"/>
          <c:x val="0.40836895827760522"/>
          <c:y val="9.3313910140971085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6735265052359736"/>
          <c:y val="0.22258458603132494"/>
          <c:w val="0.50000162760946565"/>
          <c:h val="0.65502323072297763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rgbClr val="1B8E9D"/>
              </a:solidFill>
            </c:spPr>
          </c:dPt>
          <c:dPt>
            <c:idx val="3"/>
            <c:bubble3D val="0"/>
            <c:spPr>
              <a:solidFill>
                <a:srgbClr val="4F6228"/>
              </a:solidFill>
            </c:spPr>
          </c:dPt>
          <c:dLbls>
            <c:dLbl>
              <c:idx val="0"/>
              <c:layout>
                <c:manualLayout>
                  <c:x val="-0.2606248866927714"/>
                  <c:y val="-6.640919547269185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+mn-lt"/>
                      <a:ea typeface="Arial Narrow"/>
                      <a:cs typeface="Arial Narrow"/>
                    </a:defRPr>
                  </a:pPr>
                  <a:endParaRPr lang="it-IT"/>
                </a:p>
              </c:tx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1"/>
              <c:layout>
                <c:manualLayout>
                  <c:x val="0.19594986087270672"/>
                  <c:y val="-0.15685775418263107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chemeClr val="bg1"/>
                        </a:solidFill>
                        <a:latin typeface="+mn-lt"/>
                        <a:ea typeface="Arial Narrow"/>
                        <a:cs typeface="Arial Narrow"/>
                      </a:defRPr>
                    </a:pPr>
                    <a:r>
                      <a:rPr lang="en-US">
                        <a:solidFill>
                          <a:schemeClr val="bg1"/>
                        </a:solidFill>
                        <a:latin typeface="+mn-lt"/>
                      </a:rPr>
                      <a:t>  coltivazio-ni legnose agrarie
31,0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2"/>
              <c:layout>
                <c:manualLayout>
                  <c:x val="-4.0187832539236808E-2"/>
                  <c:y val="8.145891624786132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+mn-lt"/>
                      <a:ea typeface="Arial Narrow"/>
                      <a:cs typeface="Arial Narrow"/>
                    </a:defRPr>
                  </a:pPr>
                  <a:endParaRPr lang="it-IT"/>
                </a:p>
              </c:txPr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dLbl>
              <c:idx val="3"/>
              <c:layout>
                <c:manualLayout>
                  <c:x val="2.9399632817077834E-2"/>
                  <c:y val="7.767682264528395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+mn-lt"/>
                      <a:ea typeface="Arial Narrow"/>
                      <a:cs typeface="Arial Narrow"/>
                    </a:defRPr>
                  </a:pPr>
                  <a:endParaRPr lang="it-IT"/>
                </a:p>
              </c:txPr>
              <c:showLegendKey val="1"/>
              <c:showVal val="1"/>
              <c:showCatName val="1"/>
              <c:showSerName val="0"/>
              <c:showPercent val="0"/>
              <c:showBubbleSize val="0"/>
              <c:separator>
</c:separator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1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F.13!$L$10:$L$13</c:f>
              <c:strCache>
                <c:ptCount val="4"/>
                <c:pt idx="0">
                  <c:v>  seminativi</c:v>
                </c:pt>
                <c:pt idx="1">
                  <c:v>  coltivazioni legnose agrarie</c:v>
                </c:pt>
                <c:pt idx="2">
                  <c:v>  orti familiari</c:v>
                </c:pt>
                <c:pt idx="3">
                  <c:v>  prati permanenti e pascoli</c:v>
                </c:pt>
              </c:strCache>
            </c:strRef>
          </c:cat>
          <c:val>
            <c:numRef>
              <c:f>F.13!$M$10:$M$13</c:f>
              <c:numCache>
                <c:formatCode>#,##0.0</c:formatCode>
                <c:ptCount val="4"/>
                <c:pt idx="0">
                  <c:v>50.401638075144795</c:v>
                </c:pt>
                <c:pt idx="1">
                  <c:v>30.994586525854835</c:v>
                </c:pt>
                <c:pt idx="2">
                  <c:v>0.19513062546214682</c:v>
                </c:pt>
                <c:pt idx="3">
                  <c:v>18.408644773538214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77" l="0.70000000000000062" r="0.70000000000000062" t="0.75000000000000377" header="0.30000000000000032" footer="0.30000000000000032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F.14!$M$1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</c:spPr>
          <c:invertIfNegative val="0"/>
          <c:cat>
            <c:strRef>
              <c:f>F.14!$L$2:$L$9</c:f>
              <c:strCache>
                <c:ptCount val="8"/>
                <c:pt idx="0">
                  <c:v>olivo per la produzione di olive da tavola e da olio</c:v>
                </c:pt>
                <c:pt idx="1">
                  <c:v>fruttiferi</c:v>
                </c:pt>
                <c:pt idx="2">
                  <c:v>vite</c:v>
                </c:pt>
                <c:pt idx="3">
                  <c:v>cereali per la produzione di granella</c:v>
                </c:pt>
                <c:pt idx="4">
                  <c:v>agrumi</c:v>
                </c:pt>
                <c:pt idx="5">
                  <c:v>terreni a riposo</c:v>
                </c:pt>
                <c:pt idx="6">
                  <c:v>ortive</c:v>
                </c:pt>
                <c:pt idx="7">
                  <c:v>foraggere avvicendate</c:v>
                </c:pt>
              </c:strCache>
            </c:strRef>
          </c:cat>
          <c:val>
            <c:numRef>
              <c:f>F.14!$M$2:$M$9</c:f>
              <c:numCache>
                <c:formatCode>_-* #,##0_-;\-* #,##0_-;_-* "-"??_-;_-@_-</c:formatCode>
                <c:ptCount val="8"/>
                <c:pt idx="0">
                  <c:v>186460</c:v>
                </c:pt>
                <c:pt idx="1">
                  <c:v>87439</c:v>
                </c:pt>
                <c:pt idx="2">
                  <c:v>79603</c:v>
                </c:pt>
                <c:pt idx="3">
                  <c:v>76567</c:v>
                </c:pt>
                <c:pt idx="4">
                  <c:v>73902</c:v>
                </c:pt>
                <c:pt idx="5">
                  <c:v>55099</c:v>
                </c:pt>
                <c:pt idx="6">
                  <c:v>29604</c:v>
                </c:pt>
                <c:pt idx="7">
                  <c:v>21220</c:v>
                </c:pt>
              </c:numCache>
            </c:numRef>
          </c:val>
        </c:ser>
        <c:ser>
          <c:idx val="1"/>
          <c:order val="1"/>
          <c:tx>
            <c:strRef>
              <c:f>F.14!$N$1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F.14!$L$2:$L$9</c:f>
              <c:strCache>
                <c:ptCount val="8"/>
                <c:pt idx="0">
                  <c:v>olivo per la produzione di olive da tavola e da olio</c:v>
                </c:pt>
                <c:pt idx="1">
                  <c:v>fruttiferi</c:v>
                </c:pt>
                <c:pt idx="2">
                  <c:v>vite</c:v>
                </c:pt>
                <c:pt idx="3">
                  <c:v>cereali per la produzione di granella</c:v>
                </c:pt>
                <c:pt idx="4">
                  <c:v>agrumi</c:v>
                </c:pt>
                <c:pt idx="5">
                  <c:v>terreni a riposo</c:v>
                </c:pt>
                <c:pt idx="6">
                  <c:v>ortive</c:v>
                </c:pt>
                <c:pt idx="7">
                  <c:v>foraggere avvicendate</c:v>
                </c:pt>
              </c:strCache>
            </c:strRef>
          </c:cat>
          <c:val>
            <c:numRef>
              <c:f>F.14!$N$2:$N$9</c:f>
              <c:numCache>
                <c:formatCode>_-* #,##0_-;\-* #,##0_-;_-* "-"??_-;_-@_-</c:formatCode>
                <c:ptCount val="8"/>
                <c:pt idx="0">
                  <c:v>140164</c:v>
                </c:pt>
                <c:pt idx="1">
                  <c:v>36055</c:v>
                </c:pt>
                <c:pt idx="2">
                  <c:v>40629</c:v>
                </c:pt>
                <c:pt idx="3">
                  <c:v>47641</c:v>
                </c:pt>
                <c:pt idx="4">
                  <c:v>36981</c:v>
                </c:pt>
                <c:pt idx="5">
                  <c:v>30778</c:v>
                </c:pt>
                <c:pt idx="6">
                  <c:v>14130</c:v>
                </c:pt>
                <c:pt idx="7">
                  <c:v>24518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45263232"/>
        <c:axId val="145261696"/>
      </c:barChart>
      <c:valAx>
        <c:axId val="14526169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_-* #,##0_-;\-* #,##0_-;_-* &quot;-&quot;??_-;_-@_-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5263232"/>
        <c:crosses val="autoZero"/>
        <c:crossBetween val="between"/>
      </c:valAx>
      <c:catAx>
        <c:axId val="145263232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526169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79617180593684878"/>
          <c:y val="0.23540626917130644"/>
          <c:w val="0.14917367909849175"/>
          <c:h val="7.7935159513511501E-2"/>
        </c:manualLayout>
      </c:layout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F.15!$M$1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cat>
            <c:strRef>
              <c:f>F.15!$L$2:$L$9</c:f>
              <c:strCache>
                <c:ptCount val="8"/>
                <c:pt idx="0">
                  <c:v>olivo per la produzione di olive da tavola e da olio</c:v>
                </c:pt>
                <c:pt idx="1">
                  <c:v>fruttiferi</c:v>
                </c:pt>
                <c:pt idx="2">
                  <c:v>vite</c:v>
                </c:pt>
                <c:pt idx="3">
                  <c:v>cereali per la produzione di granella</c:v>
                </c:pt>
                <c:pt idx="4">
                  <c:v>agrumi</c:v>
                </c:pt>
                <c:pt idx="5">
                  <c:v>terreni a riposo</c:v>
                </c:pt>
                <c:pt idx="6">
                  <c:v>ortive</c:v>
                </c:pt>
                <c:pt idx="7">
                  <c:v>foraggere avvicendate</c:v>
                </c:pt>
              </c:strCache>
            </c:strRef>
          </c:cat>
          <c:val>
            <c:numRef>
              <c:f>F.15!$M$2:$M$9</c:f>
              <c:numCache>
                <c:formatCode>_-* #,##0_-;\-* #,##0_-;_-* "-"??_-;_-@_-</c:formatCode>
                <c:ptCount val="8"/>
                <c:pt idx="0">
                  <c:v>24130.7</c:v>
                </c:pt>
                <c:pt idx="1">
                  <c:v>62903.24</c:v>
                </c:pt>
                <c:pt idx="2">
                  <c:v>72453.279999999999</c:v>
                </c:pt>
                <c:pt idx="3">
                  <c:v>113313.87</c:v>
                </c:pt>
                <c:pt idx="4">
                  <c:v>121796.15</c:v>
                </c:pt>
                <c:pt idx="5">
                  <c:v>130270.25</c:v>
                </c:pt>
                <c:pt idx="6">
                  <c:v>136838.6</c:v>
                </c:pt>
                <c:pt idx="7">
                  <c:v>363371.89</c:v>
                </c:pt>
              </c:numCache>
            </c:numRef>
          </c:val>
        </c:ser>
        <c:ser>
          <c:idx val="1"/>
          <c:order val="1"/>
          <c:tx>
            <c:strRef>
              <c:f>F.15!$N$1</c:f>
              <c:strCache>
                <c:ptCount val="1"/>
                <c:pt idx="0">
                  <c:v>2010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F.15!$L$2:$L$9</c:f>
              <c:strCache>
                <c:ptCount val="8"/>
                <c:pt idx="0">
                  <c:v>olivo per la produzione di olive da tavola e da olio</c:v>
                </c:pt>
                <c:pt idx="1">
                  <c:v>fruttiferi</c:v>
                </c:pt>
                <c:pt idx="2">
                  <c:v>vite</c:v>
                </c:pt>
                <c:pt idx="3">
                  <c:v>cereali per la produzione di granella</c:v>
                </c:pt>
                <c:pt idx="4">
                  <c:v>agrumi</c:v>
                </c:pt>
                <c:pt idx="5">
                  <c:v>terreni a riposo</c:v>
                </c:pt>
                <c:pt idx="6">
                  <c:v>ortive</c:v>
                </c:pt>
                <c:pt idx="7">
                  <c:v>foraggere avvicendate</c:v>
                </c:pt>
              </c:strCache>
            </c:strRef>
          </c:cat>
          <c:val>
            <c:numRef>
              <c:f>F.15!$N$2:$N$9</c:f>
              <c:numCache>
                <c:formatCode>_-* #,##0_-;\-* #,##0_-;_-* "-"??_-;_-@_-</c:formatCode>
                <c:ptCount val="8"/>
                <c:pt idx="0">
                  <c:v>30565.18</c:v>
                </c:pt>
                <c:pt idx="1">
                  <c:v>54295.46</c:v>
                </c:pt>
                <c:pt idx="2">
                  <c:v>71133.100000000006</c:v>
                </c:pt>
                <c:pt idx="3">
                  <c:v>98617.23</c:v>
                </c:pt>
                <c:pt idx="4">
                  <c:v>114290.77</c:v>
                </c:pt>
                <c:pt idx="5">
                  <c:v>199604.89</c:v>
                </c:pt>
                <c:pt idx="6">
                  <c:v>141809.9</c:v>
                </c:pt>
                <c:pt idx="7">
                  <c:v>317043.98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2"/>
        <c:axId val="145343616"/>
        <c:axId val="145313152"/>
      </c:barChart>
      <c:valAx>
        <c:axId val="145313152"/>
        <c:scaling>
          <c:orientation val="minMax"/>
          <c:max val="400000"/>
        </c:scaling>
        <c:delete val="0"/>
        <c:axPos val="b"/>
        <c:majorGridlines>
          <c:spPr>
            <a:ln>
              <a:noFill/>
            </a:ln>
          </c:spPr>
        </c:majorGridlines>
        <c:numFmt formatCode="_-* #,##0_-;\-* #,##0_-;_-* &quot;-&quot;??_-;_-@_-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5343616"/>
        <c:crosses val="autoZero"/>
        <c:crossBetween val="between"/>
        <c:majorUnit val="100000"/>
      </c:valAx>
      <c:catAx>
        <c:axId val="145343616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5313152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0101167642506232"/>
          <c:y val="0.40281630993308942"/>
          <c:w val="0.13915926374587792"/>
          <c:h val="0.12676145059332378"/>
        </c:manualLayout>
      </c:layout>
      <c:overlay val="0"/>
      <c:txPr>
        <a:bodyPr/>
        <a:lstStyle/>
        <a:p>
          <a:pPr>
            <a:defRPr sz="9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0"/>
          <c:tx>
            <c:v>2000</c:v>
          </c:tx>
          <c:spPr>
            <a:solidFill>
              <a:srgbClr val="1B8E9D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AD403D"/>
              </a:solidFill>
            </c:spPr>
          </c:dPt>
          <c:dLbls>
            <c:txPr>
              <a:bodyPr/>
              <a:lstStyle/>
              <a:p>
                <a:pPr>
                  <a:defRPr>
                    <a:latin typeface="+mn-lt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F.16!$A$4:$A$13</c:f>
              <c:strCache>
                <c:ptCount val="10"/>
                <c:pt idx="0">
                  <c:v>    Sicilia</c:v>
                </c:pt>
                <c:pt idx="1">
                  <c:v>      Trapani</c:v>
                </c:pt>
                <c:pt idx="2">
                  <c:v>      Palermo</c:v>
                </c:pt>
                <c:pt idx="3">
                  <c:v>      Messina</c:v>
                </c:pt>
                <c:pt idx="4">
                  <c:v>      Agrigento</c:v>
                </c:pt>
                <c:pt idx="5">
                  <c:v>      Caltanissetta</c:v>
                </c:pt>
                <c:pt idx="6">
                  <c:v>      Enna</c:v>
                </c:pt>
                <c:pt idx="7">
                  <c:v>      Catania</c:v>
                </c:pt>
                <c:pt idx="8">
                  <c:v>      Ragusa</c:v>
                </c:pt>
                <c:pt idx="9">
                  <c:v>      Siracusa</c:v>
                </c:pt>
              </c:strCache>
            </c:strRef>
          </c:cat>
          <c:val>
            <c:numRef>
              <c:f>F.16!$B$4:$B$13</c:f>
              <c:numCache>
                <c:formatCode>_-* #,##0.0_-;\-* #,##0.0_-;_-* "-"??_-;_-@_-</c:formatCode>
                <c:ptCount val="10"/>
                <c:pt idx="0">
                  <c:v>6.9684127150316151</c:v>
                </c:pt>
                <c:pt idx="1">
                  <c:v>2.3097918799044694</c:v>
                </c:pt>
                <c:pt idx="2">
                  <c:v>9.7796178671535472</c:v>
                </c:pt>
                <c:pt idx="3">
                  <c:v>11.335320645111977</c:v>
                </c:pt>
                <c:pt idx="4">
                  <c:v>3.0980253044814945</c:v>
                </c:pt>
                <c:pt idx="5">
                  <c:v>3.2455704586852132</c:v>
                </c:pt>
                <c:pt idx="6">
                  <c:v>11.484771573604061</c:v>
                </c:pt>
                <c:pt idx="7">
                  <c:v>4.4071353620146905</c:v>
                </c:pt>
                <c:pt idx="8">
                  <c:v>14.400939702427564</c:v>
                </c:pt>
                <c:pt idx="9">
                  <c:v>7.7421113610032037</c:v>
                </c:pt>
              </c:numCache>
            </c:numRef>
          </c:val>
        </c:ser>
        <c:ser>
          <c:idx val="0"/>
          <c:order val="1"/>
          <c:tx>
            <c:v>2010</c:v>
          </c:tx>
          <c:spPr>
            <a:solidFill>
              <a:srgbClr val="4F6228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002060"/>
              </a:solidFill>
            </c:spPr>
          </c:dPt>
          <c:dLbls>
            <c:txPr>
              <a:bodyPr/>
              <a:lstStyle/>
              <a:p>
                <a:pPr>
                  <a:defRPr>
                    <a:latin typeface="+mn-lt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F.16!$A$4:$A$13</c:f>
              <c:strCache>
                <c:ptCount val="10"/>
                <c:pt idx="0">
                  <c:v>    Sicilia</c:v>
                </c:pt>
                <c:pt idx="1">
                  <c:v>      Trapani</c:v>
                </c:pt>
                <c:pt idx="2">
                  <c:v>      Palermo</c:v>
                </c:pt>
                <c:pt idx="3">
                  <c:v>      Messina</c:v>
                </c:pt>
                <c:pt idx="4">
                  <c:v>      Agrigento</c:v>
                </c:pt>
                <c:pt idx="5">
                  <c:v>      Caltanissetta</c:v>
                </c:pt>
                <c:pt idx="6">
                  <c:v>      Enna</c:v>
                </c:pt>
                <c:pt idx="7">
                  <c:v>      Catania</c:v>
                </c:pt>
                <c:pt idx="8">
                  <c:v>      Ragusa</c:v>
                </c:pt>
                <c:pt idx="9">
                  <c:v>      Siracusa</c:v>
                </c:pt>
              </c:strCache>
            </c:strRef>
          </c:cat>
          <c:val>
            <c:numRef>
              <c:f>F.16!$C$4:$C$13</c:f>
              <c:numCache>
                <c:formatCode>0.0</c:formatCode>
                <c:ptCount val="10"/>
                <c:pt idx="0">
                  <c:v>4.1239299098087301</c:v>
                </c:pt>
                <c:pt idx="1">
                  <c:v>1.7610134348283013</c:v>
                </c:pt>
                <c:pt idx="2">
                  <c:v>5.456497565090686</c:v>
                </c:pt>
                <c:pt idx="3">
                  <c:v>6.3945648791619121</c:v>
                </c:pt>
                <c:pt idx="4">
                  <c:v>1.5453886366238028</c:v>
                </c:pt>
                <c:pt idx="5">
                  <c:v>1.6949152542372881</c:v>
                </c:pt>
                <c:pt idx="6">
                  <c:v>7.9781674602252934</c:v>
                </c:pt>
                <c:pt idx="7">
                  <c:v>1.8920089958115831</c:v>
                </c:pt>
                <c:pt idx="8">
                  <c:v>8.2104738568877433</c:v>
                </c:pt>
                <c:pt idx="9">
                  <c:v>3.9710028191703586</c:v>
                </c:pt>
              </c:numCache>
            </c:numRef>
          </c:val>
        </c:ser>
        <c:ser>
          <c:idx val="2"/>
          <c:order val="2"/>
          <c:tx>
            <c:v>Sicilia 2010</c:v>
          </c:tx>
          <c:spPr>
            <a:solidFill>
              <a:schemeClr val="accent1">
                <a:lumMod val="75000"/>
              </a:schemeClr>
            </a:solidFill>
          </c:spPr>
          <c:invertIfNegative val="0"/>
          <c:val>
            <c:numRef>
              <c:f>F.16!$D$2</c:f>
              <c:numCache>
                <c:formatCode>General</c:formatCode>
                <c:ptCount val="1"/>
              </c:numCache>
            </c:numRef>
          </c:val>
        </c:ser>
        <c:ser>
          <c:idx val="3"/>
          <c:order val="3"/>
          <c:tx>
            <c:v>Sicilia 2000</c:v>
          </c:tx>
          <c:spPr>
            <a:solidFill>
              <a:srgbClr val="C00000"/>
            </a:solidFill>
          </c:spPr>
          <c:invertIfNegative val="0"/>
          <c:val>
            <c:numRef>
              <c:f>F.16!$D$3</c:f>
              <c:numCache>
                <c:formatCode>General</c:formatCode>
                <c:ptCount val="1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15"/>
        <c:axId val="145402112"/>
        <c:axId val="145403904"/>
      </c:barChart>
      <c:catAx>
        <c:axId val="1454021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it-IT"/>
          </a:p>
        </c:txPr>
        <c:crossAx val="145403904"/>
        <c:crosses val="autoZero"/>
        <c:auto val="1"/>
        <c:lblAlgn val="l"/>
        <c:lblOffset val="100"/>
        <c:tickLblSkip val="1"/>
        <c:noMultiLvlLbl val="0"/>
      </c:catAx>
      <c:valAx>
        <c:axId val="145403904"/>
        <c:scaling>
          <c:orientation val="minMax"/>
        </c:scaling>
        <c:delete val="1"/>
        <c:axPos val="b"/>
        <c:numFmt formatCode="_-* #,##0.0_-;\-* #,##0.0_-;_-* &quot;-&quot;??_-;_-@_-" sourceLinked="1"/>
        <c:majorTickMark val="none"/>
        <c:minorTickMark val="none"/>
        <c:tickLblPos val="none"/>
        <c:crossAx val="145402112"/>
        <c:crosses val="autoZero"/>
        <c:crossBetween val="between"/>
      </c:valAx>
    </c:plotArea>
    <c:legend>
      <c:legendPos val="t"/>
      <c:overlay val="0"/>
      <c:txPr>
        <a:bodyPr/>
        <a:lstStyle/>
        <a:p>
          <a:pPr>
            <a:defRPr sz="900">
              <a:latin typeface="+mn-lt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411" l="0.70000000000000062" r="0.70000000000000062" t="0.75000000000000411" header="0.30000000000000032" footer="0.30000000000000032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1B8E9D"/>
              </a:solidFill>
            </c:spPr>
          </c:dPt>
          <c:dPt>
            <c:idx val="2"/>
            <c:bubble3D val="0"/>
            <c:spPr>
              <a:solidFill>
                <a:srgbClr val="D17F7D"/>
              </a:solidFill>
            </c:spPr>
          </c:dPt>
          <c:dPt>
            <c:idx val="3"/>
            <c:bubble3D val="0"/>
            <c:spPr>
              <a:solidFill>
                <a:srgbClr val="002060"/>
              </a:solidFill>
            </c:spPr>
          </c:dPt>
          <c:dPt>
            <c:idx val="4"/>
            <c:bubble3D val="0"/>
            <c:spPr>
              <a:solidFill>
                <a:srgbClr val="0070C0"/>
              </a:solidFill>
            </c:spPr>
          </c:dPt>
          <c:dPt>
            <c:idx val="6"/>
            <c:bubble3D val="0"/>
            <c:spPr>
              <a:solidFill>
                <a:schemeClr val="accent3"/>
              </a:solidFill>
            </c:spPr>
          </c:dPt>
          <c:dPt>
            <c:idx val="7"/>
            <c:bubble3D val="0"/>
            <c:spPr>
              <a:solidFill>
                <a:srgbClr val="4F6228"/>
              </a:solidFill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F.17!$B$24:$I$24</c:f>
              <c:strCache>
                <c:ptCount val="8"/>
                <c:pt idx="0">
                  <c:v>Cereali per la produzione di granella</c:v>
                </c:pt>
                <c:pt idx="1">
                  <c:v>Foraggere avvicendate</c:v>
                </c:pt>
                <c:pt idx="2">
                  <c:v>Vite</c:v>
                </c:pt>
                <c:pt idx="3">
                  <c:v>Olivo per la produzione di olive da tavola e da olio</c:v>
                </c:pt>
                <c:pt idx="4">
                  <c:v>Agrumi</c:v>
                </c:pt>
                <c:pt idx="5">
                  <c:v>Fruttiferi</c:v>
                </c:pt>
                <c:pt idx="6">
                  <c:v>Prati permanenti e pascoli (esclusi pascoli magri)</c:v>
                </c:pt>
                <c:pt idx="7">
                  <c:v>Altro</c:v>
                </c:pt>
              </c:strCache>
            </c:strRef>
          </c:cat>
          <c:val>
            <c:numRef>
              <c:f>F.17!$B$25:$I$25</c:f>
              <c:numCache>
                <c:formatCode>#,##0.0</c:formatCode>
                <c:ptCount val="8"/>
                <c:pt idx="0">
                  <c:v>23.031995753254559</c:v>
                </c:pt>
                <c:pt idx="1">
                  <c:v>15.579484142542313</c:v>
                </c:pt>
                <c:pt idx="2">
                  <c:v>7.373277382255317</c:v>
                </c:pt>
                <c:pt idx="3">
                  <c:v>9.5378027665510565</c:v>
                </c:pt>
                <c:pt idx="4">
                  <c:v>6.8029356740787081</c:v>
                </c:pt>
                <c:pt idx="5">
                  <c:v>5.4568416709890055</c:v>
                </c:pt>
                <c:pt idx="6">
                  <c:v>26.59099247484637</c:v>
                </c:pt>
                <c:pt idx="7">
                  <c:v>5.6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460894243343861"/>
          <c:y val="6.7969203849518822E-2"/>
          <c:w val="0.31305991509779507"/>
          <c:h val="0.91227055406152791"/>
        </c:manualLayout>
      </c:layout>
      <c:overlay val="0"/>
      <c:txPr>
        <a:bodyPr/>
        <a:lstStyle/>
        <a:p>
          <a:pPr rtl="0">
            <a:defRPr sz="800"/>
          </a:pPr>
          <a:endParaRPr lang="it-IT"/>
        </a:p>
      </c:txPr>
    </c:legend>
    <c:plotVisOnly val="1"/>
    <c:dispBlanksAs val="zero"/>
    <c:showDLblsOverMax val="0"/>
  </c:chart>
  <c:spPr>
    <a:ln>
      <a:noFill/>
    </a:ln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19164372746208"/>
          <c:y val="1.6015540593100945E-2"/>
          <c:w val="0.82113536620930561"/>
          <c:h val="0.9616982289947052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rgbClr val="4F6228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1B8E9D"/>
              </a:solidFill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>
                    <a:latin typeface="+mn-lt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F.16!$A$4:$A$13</c:f>
              <c:strCache>
                <c:ptCount val="10"/>
                <c:pt idx="0">
                  <c:v>    Sicilia</c:v>
                </c:pt>
                <c:pt idx="1">
                  <c:v>      Trapani</c:v>
                </c:pt>
                <c:pt idx="2">
                  <c:v>      Palermo</c:v>
                </c:pt>
                <c:pt idx="3">
                  <c:v>      Messina</c:v>
                </c:pt>
                <c:pt idx="4">
                  <c:v>      Agrigento</c:v>
                </c:pt>
                <c:pt idx="5">
                  <c:v>      Caltanissetta</c:v>
                </c:pt>
                <c:pt idx="6">
                  <c:v>      Enna</c:v>
                </c:pt>
                <c:pt idx="7">
                  <c:v>      Catania</c:v>
                </c:pt>
                <c:pt idx="8">
                  <c:v>      Ragusa</c:v>
                </c:pt>
                <c:pt idx="9">
                  <c:v>      Siracusa</c:v>
                </c:pt>
              </c:strCache>
            </c:strRef>
          </c:cat>
          <c:val>
            <c:numRef>
              <c:f>F.16!$B$4:$B$13</c:f>
              <c:numCache>
                <c:formatCode>_-* #,##0.0_-;\-* #,##0.0_-;_-* "-"??_-;_-@_-</c:formatCode>
                <c:ptCount val="10"/>
                <c:pt idx="0">
                  <c:v>6.9684127150316151</c:v>
                </c:pt>
                <c:pt idx="1">
                  <c:v>2.3097918799044694</c:v>
                </c:pt>
                <c:pt idx="2">
                  <c:v>9.7796178671535472</c:v>
                </c:pt>
                <c:pt idx="3">
                  <c:v>11.335320645111977</c:v>
                </c:pt>
                <c:pt idx="4">
                  <c:v>3.0980253044814945</c:v>
                </c:pt>
                <c:pt idx="5">
                  <c:v>3.2455704586852132</c:v>
                </c:pt>
                <c:pt idx="6">
                  <c:v>11.484771573604061</c:v>
                </c:pt>
                <c:pt idx="7">
                  <c:v>4.4071353620146905</c:v>
                </c:pt>
                <c:pt idx="8">
                  <c:v>14.400939702427564</c:v>
                </c:pt>
                <c:pt idx="9">
                  <c:v>7.7421113610032037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6372480"/>
        <c:axId val="146374016"/>
      </c:barChart>
      <c:catAx>
        <c:axId val="1463724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n-lt"/>
                <a:ea typeface="Arial Narrow"/>
                <a:cs typeface="Arial Narrow"/>
              </a:defRPr>
            </a:pPr>
            <a:endParaRPr lang="it-IT"/>
          </a:p>
        </c:txPr>
        <c:crossAx val="146374016"/>
        <c:crosses val="autoZero"/>
        <c:auto val="1"/>
        <c:lblAlgn val="l"/>
        <c:lblOffset val="100"/>
        <c:noMultiLvlLbl val="0"/>
      </c:catAx>
      <c:valAx>
        <c:axId val="146374016"/>
        <c:scaling>
          <c:orientation val="minMax"/>
        </c:scaling>
        <c:delete val="0"/>
        <c:axPos val="b"/>
        <c:numFmt formatCode="_-* #,##0.0_-;\-* #,##0.0_-;_-* &quot;-&quot;??_-;_-@_-" sourceLinked="1"/>
        <c:majorTickMark val="none"/>
        <c:minorTickMark val="none"/>
        <c:tickLblPos val="nextTo"/>
        <c:txPr>
          <a:bodyPr/>
          <a:lstStyle/>
          <a:p>
            <a:pPr>
              <a:defRPr sz="900">
                <a:latin typeface="+mn-lt"/>
              </a:defRPr>
            </a:pPr>
            <a:endParaRPr lang="it-IT"/>
          </a:p>
        </c:txPr>
        <c:crossAx val="14637248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433" l="0.70000000000000062" r="0.70000000000000062" t="0.75000000000000433" header="0.30000000000000032" footer="0.30000000000000032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1B8E9D"/>
            </a:solidFill>
          </c:spPr>
          <c:invertIfNegative val="0"/>
          <c:dLbls>
            <c:dLbl>
              <c:idx val="0"/>
              <c:layout>
                <c:manualLayout>
                  <c:x val="-7.051282051282051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196581196581197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5555555555555539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6.623931623931625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905982905982907E-2"/>
                  <c:y val="-1.19402985074626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900"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F.19!$L$2:$L$6</c:f>
              <c:strCache>
                <c:ptCount val="5"/>
                <c:pt idx="0">
                  <c:v>Vendita diretta al consumatore</c:v>
                </c:pt>
                <c:pt idx="1">
                  <c:v>Vendita ad altre aziende agricole</c:v>
                </c:pt>
                <c:pt idx="2">
                  <c:v>Vendita ad imprese industriali</c:v>
                </c:pt>
                <c:pt idx="3">
                  <c:v>Vendita ad imprese commerciali</c:v>
                </c:pt>
                <c:pt idx="4">
                  <c:v>Vendita o conferimento ad organismi associativi</c:v>
                </c:pt>
              </c:strCache>
            </c:strRef>
          </c:cat>
          <c:val>
            <c:numRef>
              <c:f>F.19!$M$2:$M$6</c:f>
              <c:numCache>
                <c:formatCode>0.0</c:formatCode>
                <c:ptCount val="5"/>
                <c:pt idx="0">
                  <c:v>23</c:v>
                </c:pt>
                <c:pt idx="1">
                  <c:v>11.2</c:v>
                </c:pt>
                <c:pt idx="2">
                  <c:v>8.8000000000000007</c:v>
                </c:pt>
                <c:pt idx="3">
                  <c:v>56</c:v>
                </c:pt>
                <c:pt idx="4">
                  <c:v>22.8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8"/>
        <c:axId val="146427264"/>
        <c:axId val="146453632"/>
      </c:barChart>
      <c:catAx>
        <c:axId val="146427264"/>
        <c:scaling>
          <c:orientation val="minMax"/>
        </c:scaling>
        <c:delete val="0"/>
        <c:axPos val="l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6453632"/>
        <c:crosses val="autoZero"/>
        <c:auto val="1"/>
        <c:lblAlgn val="ctr"/>
        <c:lblOffset val="100"/>
        <c:noMultiLvlLbl val="0"/>
      </c:catAx>
      <c:valAx>
        <c:axId val="146453632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0.0" sourceLinked="1"/>
        <c:majorTickMark val="none"/>
        <c:minorTickMark val="none"/>
        <c:tickLblPos val="nextTo"/>
        <c:txPr>
          <a:bodyPr/>
          <a:lstStyle/>
          <a:p>
            <a:pPr>
              <a:defRPr sz="900"/>
            </a:pPr>
            <a:endParaRPr lang="it-IT"/>
          </a:p>
        </c:txPr>
        <c:crossAx val="1464272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0244" l="0.70000000000000062" r="0.70000000000000062" t="0.75000000000000244" header="0.30000000000000032" footer="0.30000000000000032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4F6228"/>
              </a:solidFill>
            </c:spPr>
          </c:dPt>
          <c:dPt>
            <c:idx val="1"/>
            <c:bubble3D val="0"/>
            <c:spPr>
              <a:solidFill>
                <a:srgbClr val="1B8E9D"/>
              </a:solidFill>
            </c:spPr>
          </c:dPt>
          <c:dPt>
            <c:idx val="4"/>
            <c:bubble3D val="0"/>
            <c:spPr>
              <a:solidFill>
                <a:schemeClr val="tx2"/>
              </a:solidFill>
            </c:spPr>
          </c:dPt>
          <c:dPt>
            <c:idx val="5"/>
            <c:bubble3D val="0"/>
            <c:spPr>
              <a:solidFill>
                <a:srgbClr val="002060"/>
              </a:solidFill>
            </c:spPr>
          </c:dPt>
          <c:dLbls>
            <c:dLbl>
              <c:idx val="0"/>
              <c:layout>
                <c:manualLayout>
                  <c:x val="-0.14606184265743344"/>
                  <c:y val="0.17764737538899927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Agrituri-smo; 16,9</a:t>
                    </a:r>
                    <a:endParaRPr lang="en-US">
                      <a:solidFill>
                        <a:sysClr val="windowText" lastClr="000000"/>
                      </a:solidFill>
                    </a:endParaRP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2452881745946142E-2"/>
                  <c:y val="9.7422861512389718E-4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ysClr val="windowText" lastClr="000000"/>
                        </a:solidFill>
                      </a:rPr>
                      <a:t>Prima lavorazio-ne dei prodotti agricoli; 17,6</a:t>
                    </a:r>
                    <a:endParaRPr lang="en-US">
                      <a:solidFill>
                        <a:schemeClr val="bg1"/>
                      </a:solidFill>
                    </a:endParaRP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9214396687663063E-3"/>
                  <c:y val="-0.11569723921600399"/>
                </c:manualLayout>
              </c:layout>
              <c:tx>
                <c:rich>
                  <a:bodyPr/>
                  <a:lstStyle/>
                  <a:p>
                    <a:r>
                      <a:rPr lang="en-US">
                        <a:solidFill>
                          <a:schemeClr val="bg1"/>
                        </a:solidFill>
                      </a:rPr>
                      <a:t>Contoterzi-smo attivo per attività agricole; 30,2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2.8172373802111954E-2"/>
                  <c:y val="5.5971128608923873E-3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Trasforma-zione di prodotti vegetali; 9,4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8.2640542025270124E-3"/>
                  <c:y val="2.9420275590551184E-2"/>
                </c:manualLayout>
              </c:layout>
              <c:tx>
                <c:rich>
                  <a:bodyPr/>
                  <a:lstStyle/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r>
                      <a:rPr lang="en-US">
                        <a:solidFill>
                          <a:sysClr val="windowText" lastClr="000000"/>
                        </a:solidFill>
                      </a:rPr>
                      <a:t>Trasforma-zione di prodotti animali; 11,0</a:t>
                    </a:r>
                  </a:p>
                </c:rich>
              </c:tx>
              <c:spPr/>
              <c:showLegendKey val="0"/>
              <c:showVal val="1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0.13545786669585622"/>
                  <c:y val="0.15413319864145275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F.20!$L$2:$L$7</c:f>
              <c:strCache>
                <c:ptCount val="6"/>
                <c:pt idx="0">
                  <c:v>Agriturismo</c:v>
                </c:pt>
                <c:pt idx="1">
                  <c:v>Prima lavorazione dei prodotti agricoli</c:v>
                </c:pt>
                <c:pt idx="2">
                  <c:v>Contoterzismo attivo per attività agricole</c:v>
                </c:pt>
                <c:pt idx="3">
                  <c:v>Trasformazione di prodotti vegetali</c:v>
                </c:pt>
                <c:pt idx="4">
                  <c:v>Trasformazione di prodotti animali</c:v>
                </c:pt>
                <c:pt idx="5">
                  <c:v>Altre attività connesse</c:v>
                </c:pt>
              </c:strCache>
            </c:strRef>
          </c:cat>
          <c:val>
            <c:numRef>
              <c:f>F.20!$M$2:$M$7</c:f>
              <c:numCache>
                <c:formatCode>0.0</c:formatCode>
                <c:ptCount val="6"/>
                <c:pt idx="0">
                  <c:v>16.899999999999999</c:v>
                </c:pt>
                <c:pt idx="1">
                  <c:v>17.600000000000001</c:v>
                </c:pt>
                <c:pt idx="2">
                  <c:v>30.2</c:v>
                </c:pt>
                <c:pt idx="3">
                  <c:v>9.4</c:v>
                </c:pt>
                <c:pt idx="4">
                  <c:v>11</c:v>
                </c:pt>
                <c:pt idx="5">
                  <c:v>14.899999999999999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zero"/>
    <c:showDLblsOverMax val="0"/>
  </c:chart>
  <c:spPr>
    <a:ln>
      <a:noFill/>
    </a:ln>
  </c:sp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Trapani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F.21!$C$1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F.21!$B$2:$B$6</c:f>
              <c:strCache>
                <c:ptCount val="5"/>
                <c:pt idx="0">
                  <c:v>Pascoli utilizzati</c:v>
                </c:pt>
                <c:pt idx="1">
                  <c:v>Terreni a riposo
non soggetti a 
regime di aiuto</c:v>
                </c:pt>
                <c:pt idx="2">
                  <c:v>Frumento duro</c:v>
                </c:pt>
                <c:pt idx="3">
                  <c:v>Olive per olio</c:v>
                </c:pt>
                <c:pt idx="4">
                  <c:v>Vite</c:v>
                </c:pt>
              </c:strCache>
            </c:strRef>
          </c:cat>
          <c:val>
            <c:numRef>
              <c:f>F.21!$C$2:$C$6</c:f>
              <c:numCache>
                <c:formatCode>General</c:formatCode>
                <c:ptCount val="5"/>
                <c:pt idx="0">
                  <c:v>6.9</c:v>
                </c:pt>
                <c:pt idx="1">
                  <c:v>23.3</c:v>
                </c:pt>
                <c:pt idx="2">
                  <c:v>10.5</c:v>
                </c:pt>
                <c:pt idx="3">
                  <c:v>61.1</c:v>
                </c:pt>
                <c:pt idx="4">
                  <c:v>55.8</c:v>
                </c:pt>
              </c:numCache>
            </c:numRef>
          </c:val>
        </c:ser>
        <c:ser>
          <c:idx val="1"/>
          <c:order val="1"/>
          <c:tx>
            <c:strRef>
              <c:f>F.21!$D$1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cat>
            <c:strRef>
              <c:f>F.21!$B$2:$B$6</c:f>
              <c:strCache>
                <c:ptCount val="5"/>
                <c:pt idx="0">
                  <c:v>Pascoli utilizzati</c:v>
                </c:pt>
                <c:pt idx="1">
                  <c:v>Terreni a riposo
non soggetti a 
regime di aiuto</c:v>
                </c:pt>
                <c:pt idx="2">
                  <c:v>Frumento duro</c:v>
                </c:pt>
                <c:pt idx="3">
                  <c:v>Olive per olio</c:v>
                </c:pt>
                <c:pt idx="4">
                  <c:v>Vite</c:v>
                </c:pt>
              </c:strCache>
            </c:strRef>
          </c:cat>
          <c:val>
            <c:numRef>
              <c:f>F.21!$D$2:$D$6</c:f>
              <c:numCache>
                <c:formatCode>0.0</c:formatCode>
                <c:ptCount val="5"/>
                <c:pt idx="0">
                  <c:v>5.0999999999999996</c:v>
                </c:pt>
                <c:pt idx="1">
                  <c:v>9.1</c:v>
                </c:pt>
                <c:pt idx="2">
                  <c:v>11.2</c:v>
                </c:pt>
                <c:pt idx="3">
                  <c:v>12.4</c:v>
                </c:pt>
                <c:pt idx="4">
                  <c:v>45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6915328"/>
        <c:axId val="146916864"/>
      </c:barChart>
      <c:catAx>
        <c:axId val="146915328"/>
        <c:scaling>
          <c:orientation val="minMax"/>
        </c:scaling>
        <c:delete val="0"/>
        <c:axPos val="l"/>
        <c:majorTickMark val="none"/>
        <c:minorTickMark val="none"/>
        <c:tickLblPos val="nextTo"/>
        <c:crossAx val="146916864"/>
        <c:crosses val="autoZero"/>
        <c:auto val="1"/>
        <c:lblAlgn val="ctr"/>
        <c:lblOffset val="100"/>
        <c:noMultiLvlLbl val="0"/>
      </c:catAx>
      <c:valAx>
        <c:axId val="146916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691532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it-IT"/>
    </a:p>
  </c:txPr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808080"/>
                </a:solidFill>
                <a:latin typeface="Arial Narrow"/>
                <a:ea typeface="Arial Narrow"/>
                <a:cs typeface="Arial Narrow"/>
              </a:defRPr>
            </a:pPr>
            <a:r>
              <a:rPr lang="it-IT"/>
              <a:t>Morti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155293088364266E-2"/>
          <c:y val="0.10695610965296004"/>
          <c:w val="0.89992454068241468"/>
          <c:h val="0.78313051777618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000099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f.7!#REF!</c:f>
              <c:strCache>
                <c:ptCount val="1"/>
                <c:pt idx="0">
                  <c:v>#RIF!</c:v>
                </c:pt>
              </c:strCache>
            </c:strRef>
          </c:tx>
          <c:spPr>
            <a:solidFill>
              <a:srgbClr val="A50021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f.7!#REF!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2502528"/>
        <c:axId val="142524800"/>
      </c:barChart>
      <c:catAx>
        <c:axId val="142502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524800"/>
        <c:crosses val="autoZero"/>
        <c:auto val="1"/>
        <c:lblAlgn val="ctr"/>
        <c:lblOffset val="100"/>
        <c:noMultiLvlLbl val="0"/>
      </c:catAx>
      <c:valAx>
        <c:axId val="142524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it-IT"/>
          </a:p>
        </c:txPr>
        <c:crossAx val="142502528"/>
        <c:crosses val="autoZero"/>
        <c:crossBetween val="between"/>
        <c:majorUnit val="10"/>
      </c:valAx>
      <c:spPr>
        <a:ln>
          <a:noFill/>
        </a:ln>
      </c:spPr>
    </c:plotArea>
    <c:legend>
      <c:legendPos val="r"/>
      <c:overlay val="0"/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it-IT"/>
    </a:p>
  </c:txPr>
  <c:printSettings>
    <c:headerFooter alignWithMargins="0"/>
    <c:pageMargins b="0.75000000000000322" l="0.70000000000000062" r="0.70000000000000062" t="0.75000000000000322" header="0.30000000000000032" footer="0.30000000000000032"/>
    <c:pageSetup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Palermo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F.21!$G$1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F.21!$F$2:$F$6</c:f>
              <c:strCache>
                <c:ptCount val="5"/>
                <c:pt idx="0">
                  <c:v>Vite</c:v>
                </c:pt>
                <c:pt idx="1">
                  <c:v>Olive per olio</c:v>
                </c:pt>
                <c:pt idx="2">
                  <c:v>Altri prati
avvicendati</c:v>
                </c:pt>
                <c:pt idx="3">
                  <c:v>Pascoli</c:v>
                </c:pt>
                <c:pt idx="4">
                  <c:v>Frumento duro</c:v>
                </c:pt>
              </c:strCache>
            </c:strRef>
          </c:cat>
          <c:val>
            <c:numRef>
              <c:f>F.21!$G$2:$G$6</c:f>
              <c:numCache>
                <c:formatCode>0.0</c:formatCode>
                <c:ptCount val="5"/>
                <c:pt idx="0" formatCode="General">
                  <c:v>12.5</c:v>
                </c:pt>
                <c:pt idx="1">
                  <c:v>71</c:v>
                </c:pt>
                <c:pt idx="2" formatCode="General">
                  <c:v>13.8</c:v>
                </c:pt>
                <c:pt idx="3" formatCode="General">
                  <c:v>18.600000000000001</c:v>
                </c:pt>
                <c:pt idx="4" formatCode="General">
                  <c:v>24.4</c:v>
                </c:pt>
              </c:numCache>
            </c:numRef>
          </c:val>
        </c:ser>
        <c:ser>
          <c:idx val="1"/>
          <c:order val="1"/>
          <c:tx>
            <c:strRef>
              <c:f>F.21!$H$1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cat>
            <c:strRef>
              <c:f>F.21!$F$2:$F$6</c:f>
              <c:strCache>
                <c:ptCount val="5"/>
                <c:pt idx="0">
                  <c:v>Vite</c:v>
                </c:pt>
                <c:pt idx="1">
                  <c:v>Olive per olio</c:v>
                </c:pt>
                <c:pt idx="2">
                  <c:v>Altri prati
avvicendati</c:v>
                </c:pt>
                <c:pt idx="3">
                  <c:v>Pascoli</c:v>
                </c:pt>
                <c:pt idx="4">
                  <c:v>Frumento duro</c:v>
                </c:pt>
              </c:strCache>
            </c:strRef>
          </c:cat>
          <c:val>
            <c:numRef>
              <c:f>F.21!$H$2:$H$6</c:f>
              <c:numCache>
                <c:formatCode>General</c:formatCode>
                <c:ptCount val="5"/>
                <c:pt idx="0">
                  <c:v>5.5</c:v>
                </c:pt>
                <c:pt idx="1">
                  <c:v>9.8000000000000007</c:v>
                </c:pt>
                <c:pt idx="2">
                  <c:v>13.7</c:v>
                </c:pt>
                <c:pt idx="3">
                  <c:v>22.5</c:v>
                </c:pt>
                <c:pt idx="4">
                  <c:v>23.8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7021184"/>
        <c:axId val="147022976"/>
      </c:barChart>
      <c:catAx>
        <c:axId val="147021184"/>
        <c:scaling>
          <c:orientation val="minMax"/>
        </c:scaling>
        <c:delete val="0"/>
        <c:axPos val="l"/>
        <c:majorTickMark val="none"/>
        <c:minorTickMark val="none"/>
        <c:tickLblPos val="nextTo"/>
        <c:crossAx val="147022976"/>
        <c:crosses val="autoZero"/>
        <c:auto val="1"/>
        <c:lblAlgn val="ctr"/>
        <c:lblOffset val="100"/>
        <c:noMultiLvlLbl val="0"/>
      </c:catAx>
      <c:valAx>
        <c:axId val="1470229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021184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it-IT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Agrigento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F.21!$C$9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F.21!$B$10:$B$14</c:f>
              <c:strCache>
                <c:ptCount val="5"/>
                <c:pt idx="0">
                  <c:v>Fruttiferi</c:v>
                </c:pt>
                <c:pt idx="1">
                  <c:v>Pascoli utilizzati</c:v>
                </c:pt>
                <c:pt idx="2">
                  <c:v>Vite</c:v>
                </c:pt>
                <c:pt idx="3">
                  <c:v>Olive per olio</c:v>
                </c:pt>
                <c:pt idx="4">
                  <c:v>Frumento duro</c:v>
                </c:pt>
              </c:strCache>
            </c:strRef>
          </c:cat>
          <c:val>
            <c:numRef>
              <c:f>F.21!$C$10:$C$14</c:f>
              <c:numCache>
                <c:formatCode>0.0</c:formatCode>
                <c:ptCount val="5"/>
                <c:pt idx="0">
                  <c:v>22.5</c:v>
                </c:pt>
                <c:pt idx="1">
                  <c:v>8.3000000000000007</c:v>
                </c:pt>
                <c:pt idx="2">
                  <c:v>25</c:v>
                </c:pt>
                <c:pt idx="3">
                  <c:v>71.2</c:v>
                </c:pt>
                <c:pt idx="4">
                  <c:v>23.9</c:v>
                </c:pt>
              </c:numCache>
            </c:numRef>
          </c:val>
        </c:ser>
        <c:ser>
          <c:idx val="1"/>
          <c:order val="1"/>
          <c:tx>
            <c:strRef>
              <c:f>F.21!$D$9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cat>
            <c:strRef>
              <c:f>F.21!$B$10:$B$14</c:f>
              <c:strCache>
                <c:ptCount val="5"/>
                <c:pt idx="0">
                  <c:v>Fruttiferi</c:v>
                </c:pt>
                <c:pt idx="1">
                  <c:v>Pascoli utilizzati</c:v>
                </c:pt>
                <c:pt idx="2">
                  <c:v>Vite</c:v>
                </c:pt>
                <c:pt idx="3">
                  <c:v>Olive per olio</c:v>
                </c:pt>
                <c:pt idx="4">
                  <c:v>Frumento duro</c:v>
                </c:pt>
              </c:strCache>
            </c:strRef>
          </c:cat>
          <c:val>
            <c:numRef>
              <c:f>F.21!$D$10:$D$14</c:f>
              <c:numCache>
                <c:formatCode>General</c:formatCode>
                <c:ptCount val="5"/>
                <c:pt idx="0">
                  <c:v>6.1</c:v>
                </c:pt>
                <c:pt idx="1">
                  <c:v>7.2</c:v>
                </c:pt>
                <c:pt idx="2">
                  <c:v>13.4</c:v>
                </c:pt>
                <c:pt idx="3">
                  <c:v>18.100000000000001</c:v>
                </c:pt>
                <c:pt idx="4">
                  <c:v>24.9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7328000"/>
        <c:axId val="147342080"/>
      </c:barChart>
      <c:catAx>
        <c:axId val="147328000"/>
        <c:scaling>
          <c:orientation val="minMax"/>
        </c:scaling>
        <c:delete val="0"/>
        <c:axPos val="l"/>
        <c:majorTickMark val="none"/>
        <c:minorTickMark val="none"/>
        <c:tickLblPos val="nextTo"/>
        <c:crossAx val="147342080"/>
        <c:crosses val="autoZero"/>
        <c:auto val="1"/>
        <c:lblAlgn val="ctr"/>
        <c:lblOffset val="100"/>
        <c:noMultiLvlLbl val="0"/>
      </c:catAx>
      <c:valAx>
        <c:axId val="147342080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14732800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it-IT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Caltanissetta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F.21!$G$9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F.21!$F$10:$F$14</c:f>
              <c:strCache>
                <c:ptCount val="5"/>
                <c:pt idx="0">
                  <c:v>Pascoli utilizzati</c:v>
                </c:pt>
                <c:pt idx="1">
                  <c:v>Vite</c:v>
                </c:pt>
                <c:pt idx="2">
                  <c:v>Fruttiferi</c:v>
                </c:pt>
                <c:pt idx="3">
                  <c:v>Olive per olio</c:v>
                </c:pt>
                <c:pt idx="4">
                  <c:v>Frumento duro</c:v>
                </c:pt>
              </c:strCache>
            </c:strRef>
          </c:cat>
          <c:val>
            <c:numRef>
              <c:f>F.21!$G$10:$G$14</c:f>
              <c:numCache>
                <c:formatCode>0.0</c:formatCode>
                <c:ptCount val="5"/>
                <c:pt idx="0">
                  <c:v>7.1</c:v>
                </c:pt>
                <c:pt idx="1">
                  <c:v>15.1</c:v>
                </c:pt>
                <c:pt idx="2">
                  <c:v>20.6</c:v>
                </c:pt>
                <c:pt idx="3">
                  <c:v>56</c:v>
                </c:pt>
                <c:pt idx="4">
                  <c:v>43</c:v>
                </c:pt>
              </c:numCache>
            </c:numRef>
          </c:val>
        </c:ser>
        <c:ser>
          <c:idx val="1"/>
          <c:order val="1"/>
          <c:tx>
            <c:strRef>
              <c:f>F.21!$H$9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cat>
            <c:strRef>
              <c:f>F.21!$F$10:$F$14</c:f>
              <c:strCache>
                <c:ptCount val="5"/>
                <c:pt idx="0">
                  <c:v>Pascoli utilizzati</c:v>
                </c:pt>
                <c:pt idx="1">
                  <c:v>Vite</c:v>
                </c:pt>
                <c:pt idx="2">
                  <c:v>Fruttiferi</c:v>
                </c:pt>
                <c:pt idx="3">
                  <c:v>Olive per olio</c:v>
                </c:pt>
                <c:pt idx="4">
                  <c:v>Frumento duro</c:v>
                </c:pt>
              </c:strCache>
            </c:strRef>
          </c:cat>
          <c:val>
            <c:numRef>
              <c:f>F.21!$H$10:$H$14</c:f>
              <c:numCache>
                <c:formatCode>General</c:formatCode>
                <c:ptCount val="5"/>
                <c:pt idx="0">
                  <c:v>4.5999999999999996</c:v>
                </c:pt>
                <c:pt idx="1">
                  <c:v>4.8</c:v>
                </c:pt>
                <c:pt idx="2">
                  <c:v>6.3</c:v>
                </c:pt>
                <c:pt idx="3">
                  <c:v>7.1</c:v>
                </c:pt>
                <c:pt idx="4" formatCode="0.0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7368576"/>
        <c:axId val="147386752"/>
      </c:barChart>
      <c:catAx>
        <c:axId val="147368576"/>
        <c:scaling>
          <c:orientation val="minMax"/>
        </c:scaling>
        <c:delete val="0"/>
        <c:axPos val="l"/>
        <c:majorTickMark val="none"/>
        <c:minorTickMark val="none"/>
        <c:tickLblPos val="nextTo"/>
        <c:crossAx val="147386752"/>
        <c:crosses val="autoZero"/>
        <c:auto val="1"/>
        <c:lblAlgn val="ctr"/>
        <c:lblOffset val="100"/>
        <c:noMultiLvlLbl val="0"/>
      </c:catAx>
      <c:valAx>
        <c:axId val="147386752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147368576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it-IT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Messina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F.21!$K$1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F.21!$J$2:$J$6</c:f>
              <c:strCache>
                <c:ptCount val="5"/>
                <c:pt idx="0">
                  <c:v>Agrumi</c:v>
                </c:pt>
                <c:pt idx="1">
                  <c:v>Nocciolo</c:v>
                </c:pt>
                <c:pt idx="2">
                  <c:v>Boschi cedui</c:v>
                </c:pt>
                <c:pt idx="3">
                  <c:v>Olive per olio</c:v>
                </c:pt>
                <c:pt idx="4">
                  <c:v>Pascoli utilizzati</c:v>
                </c:pt>
              </c:strCache>
            </c:strRef>
          </c:cat>
          <c:val>
            <c:numRef>
              <c:f>F.21!$K$2:$K$6</c:f>
              <c:numCache>
                <c:formatCode>General</c:formatCode>
                <c:ptCount val="5"/>
                <c:pt idx="0">
                  <c:v>26.4</c:v>
                </c:pt>
                <c:pt idx="1">
                  <c:v>15.9</c:v>
                </c:pt>
                <c:pt idx="2">
                  <c:v>6.8</c:v>
                </c:pt>
                <c:pt idx="3">
                  <c:v>77.3</c:v>
                </c:pt>
                <c:pt idx="4">
                  <c:v>23.2</c:v>
                </c:pt>
              </c:numCache>
            </c:numRef>
          </c:val>
        </c:ser>
        <c:ser>
          <c:idx val="1"/>
          <c:order val="1"/>
          <c:tx>
            <c:strRef>
              <c:f>F.21!$L$1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cat>
            <c:strRef>
              <c:f>F.21!$J$2:$J$6</c:f>
              <c:strCache>
                <c:ptCount val="5"/>
                <c:pt idx="0">
                  <c:v>Agrumi</c:v>
                </c:pt>
                <c:pt idx="1">
                  <c:v>Nocciolo</c:v>
                </c:pt>
                <c:pt idx="2">
                  <c:v>Boschi cedui</c:v>
                </c:pt>
                <c:pt idx="3">
                  <c:v>Olive per olio</c:v>
                </c:pt>
                <c:pt idx="4">
                  <c:v>Pascoli utilizzati</c:v>
                </c:pt>
              </c:strCache>
            </c:strRef>
          </c:cat>
          <c:val>
            <c:numRef>
              <c:f>F.21!$L$2:$L$6</c:f>
              <c:numCache>
                <c:formatCode>0.0</c:formatCode>
                <c:ptCount val="5"/>
                <c:pt idx="0">
                  <c:v>3.3</c:v>
                </c:pt>
                <c:pt idx="1">
                  <c:v>6</c:v>
                </c:pt>
                <c:pt idx="2">
                  <c:v>7.4</c:v>
                </c:pt>
                <c:pt idx="3">
                  <c:v>13.1</c:v>
                </c:pt>
                <c:pt idx="4">
                  <c:v>63.5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7421440"/>
        <c:axId val="147427328"/>
      </c:barChart>
      <c:catAx>
        <c:axId val="147421440"/>
        <c:scaling>
          <c:orientation val="minMax"/>
        </c:scaling>
        <c:delete val="0"/>
        <c:axPos val="l"/>
        <c:majorTickMark val="none"/>
        <c:minorTickMark val="none"/>
        <c:tickLblPos val="nextTo"/>
        <c:crossAx val="147427328"/>
        <c:crosses val="autoZero"/>
        <c:auto val="1"/>
        <c:lblAlgn val="ctr"/>
        <c:lblOffset val="100"/>
        <c:noMultiLvlLbl val="0"/>
      </c:catAx>
      <c:valAx>
        <c:axId val="1474273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421440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it-IT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Enna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F.21!$K$9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F.21!$J$10:$J$14</c:f>
              <c:strCache>
                <c:ptCount val="5"/>
                <c:pt idx="0">
                  <c:v>Mandorlo</c:v>
                </c:pt>
                <c:pt idx="1">
                  <c:v>Olive per olio</c:v>
                </c:pt>
                <c:pt idx="2">
                  <c:v>Altri erbai</c:v>
                </c:pt>
                <c:pt idx="3">
                  <c:v>Pascoli utilizzati</c:v>
                </c:pt>
                <c:pt idx="4">
                  <c:v>Frumento duro</c:v>
                </c:pt>
              </c:strCache>
            </c:strRef>
          </c:cat>
          <c:val>
            <c:numRef>
              <c:f>F.21!$K$10:$K$14</c:f>
              <c:numCache>
                <c:formatCode>0.0</c:formatCode>
                <c:ptCount val="5"/>
                <c:pt idx="0">
                  <c:v>12.1</c:v>
                </c:pt>
                <c:pt idx="1">
                  <c:v>68</c:v>
                </c:pt>
                <c:pt idx="2">
                  <c:v>15.6</c:v>
                </c:pt>
                <c:pt idx="3">
                  <c:v>22.2</c:v>
                </c:pt>
                <c:pt idx="4">
                  <c:v>36.299999999999997</c:v>
                </c:pt>
              </c:numCache>
            </c:numRef>
          </c:val>
        </c:ser>
        <c:ser>
          <c:idx val="1"/>
          <c:order val="1"/>
          <c:tx>
            <c:strRef>
              <c:f>F.21!$L$9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cat>
            <c:strRef>
              <c:f>F.21!$J$10:$J$14</c:f>
              <c:strCache>
                <c:ptCount val="5"/>
                <c:pt idx="0">
                  <c:v>Mandorlo</c:v>
                </c:pt>
                <c:pt idx="1">
                  <c:v>Olive per olio</c:v>
                </c:pt>
                <c:pt idx="2">
                  <c:v>Altri erbai</c:v>
                </c:pt>
                <c:pt idx="3">
                  <c:v>Pascoli utilizzati</c:v>
                </c:pt>
                <c:pt idx="4">
                  <c:v>Frumento duro</c:v>
                </c:pt>
              </c:strCache>
            </c:strRef>
          </c:cat>
          <c:val>
            <c:numRef>
              <c:f>F.21!$L$10:$L$14</c:f>
              <c:numCache>
                <c:formatCode>0.0</c:formatCode>
                <c:ptCount val="5"/>
                <c:pt idx="0">
                  <c:v>2.8</c:v>
                </c:pt>
                <c:pt idx="1">
                  <c:v>5.9</c:v>
                </c:pt>
                <c:pt idx="2">
                  <c:v>13.8</c:v>
                </c:pt>
                <c:pt idx="3">
                  <c:v>24.8</c:v>
                </c:pt>
                <c:pt idx="4">
                  <c:v>26.6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7588992"/>
        <c:axId val="147590528"/>
      </c:barChart>
      <c:catAx>
        <c:axId val="147588992"/>
        <c:scaling>
          <c:orientation val="minMax"/>
        </c:scaling>
        <c:delete val="0"/>
        <c:axPos val="l"/>
        <c:majorTickMark val="none"/>
        <c:minorTickMark val="none"/>
        <c:tickLblPos val="nextTo"/>
        <c:crossAx val="147590528"/>
        <c:crosses val="autoZero"/>
        <c:auto val="1"/>
        <c:lblAlgn val="ctr"/>
        <c:lblOffset val="100"/>
        <c:noMultiLvlLbl val="0"/>
      </c:catAx>
      <c:valAx>
        <c:axId val="147590528"/>
        <c:scaling>
          <c:orientation val="minMax"/>
        </c:scaling>
        <c:delete val="1"/>
        <c:axPos val="b"/>
        <c:numFmt formatCode="0.0" sourceLinked="1"/>
        <c:majorTickMark val="out"/>
        <c:minorTickMark val="none"/>
        <c:tickLblPos val="none"/>
        <c:crossAx val="14758899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it-IT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Catania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F.21!$C$16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F.21!$B$17:$B$21</c:f>
              <c:strCache>
                <c:ptCount val="5"/>
                <c:pt idx="0">
                  <c:v>Fruttiferi</c:v>
                </c:pt>
                <c:pt idx="1">
                  <c:v>Olive per olio</c:v>
                </c:pt>
                <c:pt idx="2">
                  <c:v>Pascoli utilizzati</c:v>
                </c:pt>
                <c:pt idx="3">
                  <c:v>Agrumi</c:v>
                </c:pt>
                <c:pt idx="4">
                  <c:v>Frumento duro</c:v>
                </c:pt>
              </c:strCache>
            </c:strRef>
          </c:cat>
          <c:val>
            <c:numRef>
              <c:f>F.21!$C$17:$C$21</c:f>
              <c:numCache>
                <c:formatCode>General</c:formatCode>
                <c:ptCount val="5"/>
                <c:pt idx="0">
                  <c:v>18.600000000000001</c:v>
                </c:pt>
                <c:pt idx="1">
                  <c:v>47.8</c:v>
                </c:pt>
                <c:pt idx="2">
                  <c:v>6.5</c:v>
                </c:pt>
                <c:pt idx="3">
                  <c:v>40.799999999999997</c:v>
                </c:pt>
                <c:pt idx="4">
                  <c:v>18.100000000000001</c:v>
                </c:pt>
              </c:numCache>
            </c:numRef>
          </c:val>
        </c:ser>
        <c:ser>
          <c:idx val="1"/>
          <c:order val="1"/>
          <c:tx>
            <c:strRef>
              <c:f>F.21!$D$16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cat>
            <c:strRef>
              <c:f>F.21!$B$17:$B$21</c:f>
              <c:strCache>
                <c:ptCount val="5"/>
                <c:pt idx="0">
                  <c:v>Fruttiferi</c:v>
                </c:pt>
                <c:pt idx="1">
                  <c:v>Olive per olio</c:v>
                </c:pt>
                <c:pt idx="2">
                  <c:v>Pascoli utilizzati</c:v>
                </c:pt>
                <c:pt idx="3">
                  <c:v>Agrumi</c:v>
                </c:pt>
                <c:pt idx="4">
                  <c:v>Frumento duro</c:v>
                </c:pt>
              </c:strCache>
            </c:strRef>
          </c:cat>
          <c:val>
            <c:numRef>
              <c:f>F.21!$D$17:$D$21</c:f>
              <c:numCache>
                <c:formatCode>General</c:formatCode>
                <c:ptCount val="5"/>
                <c:pt idx="0">
                  <c:v>4.2</c:v>
                </c:pt>
                <c:pt idx="1">
                  <c:v>6.4</c:v>
                </c:pt>
                <c:pt idx="2">
                  <c:v>17.2</c:v>
                </c:pt>
                <c:pt idx="3">
                  <c:v>17.899999999999999</c:v>
                </c:pt>
                <c:pt idx="4">
                  <c:v>26.4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7633664"/>
        <c:axId val="147635200"/>
      </c:barChart>
      <c:catAx>
        <c:axId val="147633664"/>
        <c:scaling>
          <c:orientation val="minMax"/>
        </c:scaling>
        <c:delete val="0"/>
        <c:axPos val="l"/>
        <c:majorTickMark val="none"/>
        <c:minorTickMark val="none"/>
        <c:tickLblPos val="nextTo"/>
        <c:crossAx val="147635200"/>
        <c:crosses val="autoZero"/>
        <c:auto val="1"/>
        <c:lblAlgn val="ctr"/>
        <c:lblOffset val="100"/>
        <c:noMultiLvlLbl val="0"/>
      </c:catAx>
      <c:valAx>
        <c:axId val="147635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633664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it-IT"/>
    </a:p>
  </c:tx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Ragusa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F.21!$G$16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F.21!$F$17:$F$21</c:f>
              <c:strCache>
                <c:ptCount val="5"/>
                <c:pt idx="0">
                  <c:v>Fruttiferi</c:v>
                </c:pt>
                <c:pt idx="1">
                  <c:v>Ortive protette</c:v>
                </c:pt>
                <c:pt idx="2">
                  <c:v>Olive per olio</c:v>
                </c:pt>
                <c:pt idx="3">
                  <c:v>Frumento duro</c:v>
                </c:pt>
                <c:pt idx="4">
                  <c:v>Pascoli utilizzati</c:v>
                </c:pt>
              </c:strCache>
            </c:strRef>
          </c:cat>
          <c:val>
            <c:numRef>
              <c:f>F.21!$G$17:$G$21</c:f>
              <c:numCache>
                <c:formatCode>General</c:formatCode>
                <c:ptCount val="5"/>
                <c:pt idx="0">
                  <c:v>20.399999999999999</c:v>
                </c:pt>
                <c:pt idx="1">
                  <c:v>26.1</c:v>
                </c:pt>
                <c:pt idx="2">
                  <c:v>49.3</c:v>
                </c:pt>
                <c:pt idx="3" formatCode="0.0">
                  <c:v>17.899999999999999</c:v>
                </c:pt>
                <c:pt idx="4">
                  <c:v>12.5</c:v>
                </c:pt>
              </c:numCache>
            </c:numRef>
          </c:val>
        </c:ser>
        <c:ser>
          <c:idx val="1"/>
          <c:order val="1"/>
          <c:tx>
            <c:strRef>
              <c:f>F.21!$H$16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cat>
            <c:strRef>
              <c:f>F.21!$F$17:$F$21</c:f>
              <c:strCache>
                <c:ptCount val="5"/>
                <c:pt idx="0">
                  <c:v>Fruttiferi</c:v>
                </c:pt>
                <c:pt idx="1">
                  <c:v>Ortive protette</c:v>
                </c:pt>
                <c:pt idx="2">
                  <c:v>Olive per olio</c:v>
                </c:pt>
                <c:pt idx="3">
                  <c:v>Frumento duro</c:v>
                </c:pt>
                <c:pt idx="4">
                  <c:v>Pascoli utilizzati</c:v>
                </c:pt>
              </c:strCache>
            </c:strRef>
          </c:cat>
          <c:val>
            <c:numRef>
              <c:f>F.21!$H$17:$H$21</c:f>
              <c:numCache>
                <c:formatCode>General</c:formatCode>
                <c:ptCount val="5"/>
                <c:pt idx="0">
                  <c:v>4.8</c:v>
                </c:pt>
                <c:pt idx="1">
                  <c:v>6.3</c:v>
                </c:pt>
                <c:pt idx="2">
                  <c:v>8.1</c:v>
                </c:pt>
                <c:pt idx="3">
                  <c:v>13.5</c:v>
                </c:pt>
                <c:pt idx="4">
                  <c:v>14.5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7682432"/>
        <c:axId val="147683968"/>
      </c:barChart>
      <c:catAx>
        <c:axId val="147682432"/>
        <c:scaling>
          <c:orientation val="minMax"/>
        </c:scaling>
        <c:delete val="0"/>
        <c:axPos val="l"/>
        <c:majorTickMark val="none"/>
        <c:minorTickMark val="none"/>
        <c:tickLblPos val="nextTo"/>
        <c:crossAx val="147683968"/>
        <c:crosses val="autoZero"/>
        <c:auto val="1"/>
        <c:lblAlgn val="ctr"/>
        <c:lblOffset val="100"/>
        <c:noMultiLvlLbl val="0"/>
      </c:catAx>
      <c:valAx>
        <c:axId val="1476839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68243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it-IT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Siracusa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F.21!$K$16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F.21!$J$17:$J$21</c:f>
              <c:strCache>
                <c:ptCount val="5"/>
                <c:pt idx="0">
                  <c:v>Fruttiferi</c:v>
                </c:pt>
                <c:pt idx="1">
                  <c:v>Olive per olio</c:v>
                </c:pt>
                <c:pt idx="2">
                  <c:v>Frumento duro</c:v>
                </c:pt>
                <c:pt idx="3">
                  <c:v>Agrumi</c:v>
                </c:pt>
                <c:pt idx="4">
                  <c:v>Pascoli utilizzati</c:v>
                </c:pt>
              </c:strCache>
            </c:strRef>
          </c:cat>
          <c:val>
            <c:numRef>
              <c:f>F.21!$K$17:$K$21</c:f>
              <c:numCache>
                <c:formatCode>General</c:formatCode>
                <c:ptCount val="5"/>
                <c:pt idx="0">
                  <c:v>16.7</c:v>
                </c:pt>
                <c:pt idx="1">
                  <c:v>50.4</c:v>
                </c:pt>
                <c:pt idx="2">
                  <c:v>11.8</c:v>
                </c:pt>
                <c:pt idx="3">
                  <c:v>44.6</c:v>
                </c:pt>
                <c:pt idx="4">
                  <c:v>14.4</c:v>
                </c:pt>
              </c:numCache>
            </c:numRef>
          </c:val>
        </c:ser>
        <c:ser>
          <c:idx val="1"/>
          <c:order val="1"/>
          <c:tx>
            <c:strRef>
              <c:f>F.21!$L$16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cat>
            <c:strRef>
              <c:f>F.21!$J$17:$J$21</c:f>
              <c:strCache>
                <c:ptCount val="5"/>
                <c:pt idx="0">
                  <c:v>Fruttiferi</c:v>
                </c:pt>
                <c:pt idx="1">
                  <c:v>Olive per olio</c:v>
                </c:pt>
                <c:pt idx="2">
                  <c:v>Frumento duro</c:v>
                </c:pt>
                <c:pt idx="3">
                  <c:v>Agrumi</c:v>
                </c:pt>
                <c:pt idx="4">
                  <c:v>Pascoli utilizzati</c:v>
                </c:pt>
              </c:strCache>
            </c:strRef>
          </c:cat>
          <c:val>
            <c:numRef>
              <c:f>F.21!$L$17:$L$21</c:f>
              <c:numCache>
                <c:formatCode>0.0</c:formatCode>
                <c:ptCount val="5"/>
                <c:pt idx="0">
                  <c:v>5</c:v>
                </c:pt>
                <c:pt idx="1">
                  <c:v>7.6</c:v>
                </c:pt>
                <c:pt idx="2">
                  <c:v>12.5</c:v>
                </c:pt>
                <c:pt idx="3">
                  <c:v>19.100000000000001</c:v>
                </c:pt>
                <c:pt idx="4">
                  <c:v>23.4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2136064"/>
        <c:axId val="142137600"/>
      </c:barChart>
      <c:catAx>
        <c:axId val="142136064"/>
        <c:scaling>
          <c:orientation val="minMax"/>
        </c:scaling>
        <c:delete val="0"/>
        <c:axPos val="l"/>
        <c:majorTickMark val="none"/>
        <c:minorTickMark val="none"/>
        <c:tickLblPos val="nextTo"/>
        <c:crossAx val="142137600"/>
        <c:crosses val="autoZero"/>
        <c:auto val="1"/>
        <c:lblAlgn val="ctr"/>
        <c:lblOffset val="100"/>
        <c:noMultiLvlLbl val="0"/>
      </c:catAx>
      <c:valAx>
        <c:axId val="142137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2136064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it-IT"/>
    </a:p>
  </c:txPr>
  <c:printSettings>
    <c:headerFooter/>
    <c:pageMargins b="0.750000000000003" l="0.70000000000000062" r="0.70000000000000062" t="0.750000000000003" header="0.30000000000000032" footer="0.30000000000000032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SICILIA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F.21!$C$24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rgbClr val="1B8E9D"/>
            </a:solidFill>
          </c:spPr>
          <c:invertIfNegative val="0"/>
          <c:cat>
            <c:strRef>
              <c:f>F.21!$B$25:$B$29</c:f>
              <c:strCache>
                <c:ptCount val="5"/>
                <c:pt idx="0">
                  <c:v>Fruttiferi</c:v>
                </c:pt>
                <c:pt idx="1">
                  <c:v>Agrumi</c:v>
                </c:pt>
                <c:pt idx="2">
                  <c:v>Vite</c:v>
                </c:pt>
                <c:pt idx="3">
                  <c:v>Olive per olio</c:v>
                </c:pt>
                <c:pt idx="4">
                  <c:v>Frumento duro</c:v>
                </c:pt>
              </c:strCache>
            </c:strRef>
          </c:cat>
          <c:val>
            <c:numRef>
              <c:f>F.21!$C$25:$C$29</c:f>
              <c:numCache>
                <c:formatCode>General</c:formatCode>
                <c:ptCount val="5"/>
                <c:pt idx="0">
                  <c:v>16.5</c:v>
                </c:pt>
                <c:pt idx="1">
                  <c:v>16.899999999999999</c:v>
                </c:pt>
                <c:pt idx="2">
                  <c:v>18.5</c:v>
                </c:pt>
                <c:pt idx="3">
                  <c:v>63.3</c:v>
                </c:pt>
                <c:pt idx="4">
                  <c:v>20.2</c:v>
                </c:pt>
              </c:numCache>
            </c:numRef>
          </c:val>
        </c:ser>
        <c:ser>
          <c:idx val="1"/>
          <c:order val="1"/>
          <c:tx>
            <c:strRef>
              <c:f>F.21!$D$24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rgbClr val="4F6228"/>
            </a:solidFill>
          </c:spPr>
          <c:invertIfNegative val="0"/>
          <c:cat>
            <c:strRef>
              <c:f>F.21!$B$25:$B$29</c:f>
              <c:strCache>
                <c:ptCount val="5"/>
                <c:pt idx="0">
                  <c:v>Fruttiferi</c:v>
                </c:pt>
                <c:pt idx="1">
                  <c:v>Agrumi</c:v>
                </c:pt>
                <c:pt idx="2">
                  <c:v>Vite</c:v>
                </c:pt>
                <c:pt idx="3">
                  <c:v>Olive per olio</c:v>
                </c:pt>
                <c:pt idx="4">
                  <c:v>Frumento duro</c:v>
                </c:pt>
              </c:strCache>
            </c:strRef>
          </c:cat>
          <c:val>
            <c:numRef>
              <c:f>F.21!$D$25:$D$29</c:f>
              <c:numCache>
                <c:formatCode>General</c:formatCode>
                <c:ptCount val="5"/>
                <c:pt idx="0">
                  <c:v>3.9</c:v>
                </c:pt>
                <c:pt idx="1">
                  <c:v>5.0999999999999996</c:v>
                </c:pt>
                <c:pt idx="2">
                  <c:v>8.1999999999999993</c:v>
                </c:pt>
                <c:pt idx="3">
                  <c:v>9.9</c:v>
                </c:pt>
                <c:pt idx="4">
                  <c:v>20.5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147739008"/>
        <c:axId val="147740544"/>
      </c:barChart>
      <c:catAx>
        <c:axId val="147739008"/>
        <c:scaling>
          <c:orientation val="minMax"/>
        </c:scaling>
        <c:delete val="0"/>
        <c:axPos val="l"/>
        <c:majorTickMark val="none"/>
        <c:minorTickMark val="none"/>
        <c:tickLblPos val="nextTo"/>
        <c:crossAx val="147740544"/>
        <c:crosses val="autoZero"/>
        <c:auto val="1"/>
        <c:lblAlgn val="ctr"/>
        <c:lblOffset val="100"/>
        <c:noMultiLvlLbl val="0"/>
      </c:catAx>
      <c:valAx>
        <c:axId val="1477405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73900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it-IT"/>
    </a:p>
  </c:txPr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0"/>
            </a:pPr>
            <a:r>
              <a:rPr lang="it-IT" sz="700" b="0"/>
              <a:t>Unità agricole - Centro aziendale</a:t>
            </a:r>
          </a:p>
        </c:rich>
      </c:tx>
      <c:layout>
        <c:manualLayout>
          <c:xMode val="edge"/>
          <c:yMode val="edge"/>
          <c:x val="0.29015022286785036"/>
          <c:y val="5.3333333333333349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494643600711671"/>
          <c:y val="0.1485261942257218"/>
          <c:w val="0.53024402355111011"/>
          <c:h val="0.62780892388451448"/>
        </c:manualLayout>
      </c:layout>
      <c:radarChart>
        <c:radarStyle val="marker"/>
        <c:varyColors val="0"/>
        <c:ser>
          <c:idx val="0"/>
          <c:order val="0"/>
          <c:tx>
            <c:strRef>
              <c:f>F.23!$B$2</c:f>
              <c:strCache>
                <c:ptCount val="1"/>
                <c:pt idx="0">
                  <c:v>Seminativi</c:v>
                </c:pt>
              </c:strCache>
            </c:strRef>
          </c:tx>
          <c:spPr>
            <a:ln>
              <a:solidFill>
                <a:srgbClr val="1B8E9D"/>
              </a:solidFill>
            </a:ln>
          </c:spPr>
          <c:marker>
            <c:symbol val="none"/>
          </c:marker>
          <c:cat>
            <c:strRef>
              <c:f>F.23!$A$3:$A$11</c:f>
              <c:strCache>
                <c:ptCount val="9"/>
                <c:pt idx="0">
                  <c:v>Trapani</c:v>
                </c:pt>
                <c:pt idx="1">
                  <c:v>Palermo</c:v>
                </c:pt>
                <c:pt idx="2">
                  <c:v>Messina</c:v>
                </c:pt>
                <c:pt idx="3">
                  <c:v>Agrigento</c:v>
                </c:pt>
                <c:pt idx="4">
                  <c:v>Caltanissetta</c:v>
                </c:pt>
                <c:pt idx="5">
                  <c:v>Enna</c:v>
                </c:pt>
                <c:pt idx="6">
                  <c:v>Catania</c:v>
                </c:pt>
                <c:pt idx="7">
                  <c:v>Ragusa</c:v>
                </c:pt>
                <c:pt idx="8">
                  <c:v>Siracusa</c:v>
                </c:pt>
              </c:strCache>
            </c:strRef>
          </c:cat>
          <c:val>
            <c:numRef>
              <c:f>F.22!$B$3:$B$11</c:f>
              <c:numCache>
                <c:formatCode>#,##0</c:formatCode>
                <c:ptCount val="9"/>
                <c:pt idx="0">
                  <c:v>12991</c:v>
                </c:pt>
                <c:pt idx="1">
                  <c:v>19196</c:v>
                </c:pt>
                <c:pt idx="2">
                  <c:v>3697</c:v>
                </c:pt>
                <c:pt idx="3">
                  <c:v>16683</c:v>
                </c:pt>
                <c:pt idx="4">
                  <c:v>12512</c:v>
                </c:pt>
                <c:pt idx="5">
                  <c:v>10810</c:v>
                </c:pt>
                <c:pt idx="6">
                  <c:v>9024</c:v>
                </c:pt>
                <c:pt idx="7">
                  <c:v>8741</c:v>
                </c:pt>
                <c:pt idx="8">
                  <c:v>5524</c:v>
                </c:pt>
              </c:numCache>
            </c:numRef>
          </c:val>
        </c:ser>
        <c:ser>
          <c:idx val="1"/>
          <c:order val="1"/>
          <c:tx>
            <c:strRef>
              <c:f>F.22!$C$2</c:f>
              <c:strCache>
                <c:ptCount val="1"/>
                <c:pt idx="0">
                  <c:v>Legnose agrarie</c:v>
                </c:pt>
              </c:strCache>
            </c:strRef>
          </c:tx>
          <c:marker>
            <c:symbol val="none"/>
          </c:marker>
          <c:val>
            <c:numRef>
              <c:f>F.22!$C$3:$C$11</c:f>
              <c:numCache>
                <c:formatCode>#,##0</c:formatCode>
                <c:ptCount val="9"/>
                <c:pt idx="0">
                  <c:v>26300</c:v>
                </c:pt>
                <c:pt idx="1">
                  <c:v>30999</c:v>
                </c:pt>
                <c:pt idx="2">
                  <c:v>23878</c:v>
                </c:pt>
                <c:pt idx="3">
                  <c:v>28668</c:v>
                </c:pt>
                <c:pt idx="4">
                  <c:v>11883</c:v>
                </c:pt>
                <c:pt idx="5">
                  <c:v>13144</c:v>
                </c:pt>
                <c:pt idx="6">
                  <c:v>24098</c:v>
                </c:pt>
                <c:pt idx="7">
                  <c:v>7573</c:v>
                </c:pt>
                <c:pt idx="8">
                  <c:v>12183</c:v>
                </c:pt>
              </c:numCache>
            </c:numRef>
          </c:val>
        </c:ser>
        <c:ser>
          <c:idx val="2"/>
          <c:order val="2"/>
          <c:tx>
            <c:strRef>
              <c:f>F.22!$D$2</c:f>
              <c:strCache>
                <c:ptCount val="1"/>
                <c:pt idx="0">
                  <c:v>Prati permanenti e pascoli</c:v>
                </c:pt>
              </c:strCache>
            </c:strRef>
          </c:tx>
          <c:spPr>
            <a:ln>
              <a:solidFill>
                <a:srgbClr val="4F6228"/>
              </a:solidFill>
            </a:ln>
          </c:spPr>
          <c:marker>
            <c:symbol val="none"/>
          </c:marker>
          <c:val>
            <c:numRef>
              <c:f>F.22!$D$3:$D$11</c:f>
              <c:numCache>
                <c:formatCode>#,##0</c:formatCode>
                <c:ptCount val="9"/>
                <c:pt idx="0">
                  <c:v>2174</c:v>
                </c:pt>
                <c:pt idx="1">
                  <c:v>7803</c:v>
                </c:pt>
                <c:pt idx="2">
                  <c:v>6385</c:v>
                </c:pt>
                <c:pt idx="3">
                  <c:v>3023</c:v>
                </c:pt>
                <c:pt idx="4">
                  <c:v>1524</c:v>
                </c:pt>
                <c:pt idx="5">
                  <c:v>4423</c:v>
                </c:pt>
                <c:pt idx="6">
                  <c:v>2045</c:v>
                </c:pt>
                <c:pt idx="7">
                  <c:v>1774</c:v>
                </c:pt>
                <c:pt idx="8">
                  <c:v>2257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657280"/>
        <c:axId val="146658816"/>
      </c:radarChart>
      <c:catAx>
        <c:axId val="14665728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700"/>
            </a:pPr>
            <a:endParaRPr lang="it-IT"/>
          </a:p>
        </c:txPr>
        <c:crossAx val="146658816"/>
        <c:crosses val="autoZero"/>
        <c:auto val="1"/>
        <c:lblAlgn val="ctr"/>
        <c:lblOffset val="100"/>
        <c:noMultiLvlLbl val="0"/>
      </c:catAx>
      <c:valAx>
        <c:axId val="146658816"/>
        <c:scaling>
          <c:orientation val="minMax"/>
          <c:max val="40000"/>
        </c:scaling>
        <c:delete val="0"/>
        <c:axPos val="l"/>
        <c:majorGridlines/>
        <c:numFmt formatCode="#,##0" sourceLinked="1"/>
        <c:majorTickMark val="none"/>
        <c:minorTickMark val="none"/>
        <c:tickLblPos val="nextTo"/>
        <c:txPr>
          <a:bodyPr/>
          <a:lstStyle/>
          <a:p>
            <a:pPr>
              <a:defRPr sz="600"/>
            </a:pPr>
            <a:endParaRPr lang="it-IT"/>
          </a:p>
        </c:txPr>
        <c:crossAx val="1466572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9.0090090090090089E-3"/>
          <c:y val="0.71432818897637795"/>
          <c:w val="0.43715081222955238"/>
          <c:h val="0.24787863517060368"/>
        </c:manualLayout>
      </c:layout>
      <c:overlay val="0"/>
      <c:txPr>
        <a:bodyPr/>
        <a:lstStyle/>
        <a:p>
          <a:pPr>
            <a:defRPr sz="700"/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1.xml"/><Relationship Id="rId1" Type="http://schemas.openxmlformats.org/officeDocument/2006/relationships/chart" Target="../charts/chart6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3.xml"/><Relationship Id="rId1" Type="http://schemas.openxmlformats.org/officeDocument/2006/relationships/chart" Target="../charts/chart62.xml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1.xml"/><Relationship Id="rId13" Type="http://schemas.openxmlformats.org/officeDocument/2006/relationships/chart" Target="../charts/chart76.xml"/><Relationship Id="rId18" Type="http://schemas.openxmlformats.org/officeDocument/2006/relationships/chart" Target="../charts/chart81.xml"/><Relationship Id="rId3" Type="http://schemas.openxmlformats.org/officeDocument/2006/relationships/chart" Target="../charts/chart66.xml"/><Relationship Id="rId7" Type="http://schemas.openxmlformats.org/officeDocument/2006/relationships/chart" Target="../charts/chart70.xml"/><Relationship Id="rId12" Type="http://schemas.openxmlformats.org/officeDocument/2006/relationships/chart" Target="../charts/chart75.xml"/><Relationship Id="rId17" Type="http://schemas.openxmlformats.org/officeDocument/2006/relationships/chart" Target="../charts/chart80.xml"/><Relationship Id="rId2" Type="http://schemas.openxmlformats.org/officeDocument/2006/relationships/chart" Target="../charts/chart65.xml"/><Relationship Id="rId16" Type="http://schemas.openxmlformats.org/officeDocument/2006/relationships/chart" Target="../charts/chart79.xml"/><Relationship Id="rId1" Type="http://schemas.openxmlformats.org/officeDocument/2006/relationships/chart" Target="../charts/chart64.xml"/><Relationship Id="rId6" Type="http://schemas.openxmlformats.org/officeDocument/2006/relationships/chart" Target="../charts/chart69.xml"/><Relationship Id="rId11" Type="http://schemas.openxmlformats.org/officeDocument/2006/relationships/chart" Target="../charts/chart74.xml"/><Relationship Id="rId5" Type="http://schemas.openxmlformats.org/officeDocument/2006/relationships/chart" Target="../charts/chart68.xml"/><Relationship Id="rId15" Type="http://schemas.openxmlformats.org/officeDocument/2006/relationships/chart" Target="../charts/chart78.xml"/><Relationship Id="rId10" Type="http://schemas.openxmlformats.org/officeDocument/2006/relationships/chart" Target="../charts/chart73.xml"/><Relationship Id="rId4" Type="http://schemas.openxmlformats.org/officeDocument/2006/relationships/chart" Target="../charts/chart67.xml"/><Relationship Id="rId9" Type="http://schemas.openxmlformats.org/officeDocument/2006/relationships/chart" Target="../charts/chart72.xml"/><Relationship Id="rId14" Type="http://schemas.openxmlformats.org/officeDocument/2006/relationships/chart" Target="../charts/chart7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2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4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5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6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8.xml"/></Relationships>
</file>

<file path=xl/drawings/_rels/drawing2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6.xml"/><Relationship Id="rId3" Type="http://schemas.openxmlformats.org/officeDocument/2006/relationships/chart" Target="../charts/chart91.xml"/><Relationship Id="rId7" Type="http://schemas.openxmlformats.org/officeDocument/2006/relationships/chart" Target="../charts/chart95.xml"/><Relationship Id="rId2" Type="http://schemas.openxmlformats.org/officeDocument/2006/relationships/chart" Target="../charts/chart90.xml"/><Relationship Id="rId1" Type="http://schemas.openxmlformats.org/officeDocument/2006/relationships/chart" Target="../charts/chart89.xml"/><Relationship Id="rId6" Type="http://schemas.openxmlformats.org/officeDocument/2006/relationships/chart" Target="../charts/chart94.xml"/><Relationship Id="rId5" Type="http://schemas.openxmlformats.org/officeDocument/2006/relationships/chart" Target="../charts/chart93.xml"/><Relationship Id="rId10" Type="http://schemas.openxmlformats.org/officeDocument/2006/relationships/chart" Target="../charts/chart98.xml"/><Relationship Id="rId4" Type="http://schemas.openxmlformats.org/officeDocument/2006/relationships/chart" Target="../charts/chart92.xml"/><Relationship Id="rId9" Type="http://schemas.openxmlformats.org/officeDocument/2006/relationships/chart" Target="../charts/chart97.xml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0.xml"/><Relationship Id="rId1" Type="http://schemas.openxmlformats.org/officeDocument/2006/relationships/chart" Target="../charts/chart99.xml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2.xml"/><Relationship Id="rId1" Type="http://schemas.openxmlformats.org/officeDocument/2006/relationships/chart" Target="../charts/chart10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13" Type="http://schemas.openxmlformats.org/officeDocument/2006/relationships/chart" Target="../charts/chart19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12" Type="http://schemas.openxmlformats.org/officeDocument/2006/relationships/chart" Target="../charts/chart18.xml"/><Relationship Id="rId2" Type="http://schemas.openxmlformats.org/officeDocument/2006/relationships/chart" Target="../charts/chart8.xml"/><Relationship Id="rId16" Type="http://schemas.openxmlformats.org/officeDocument/2006/relationships/chart" Target="../charts/chart22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11" Type="http://schemas.openxmlformats.org/officeDocument/2006/relationships/chart" Target="../charts/chart17.xml"/><Relationship Id="rId5" Type="http://schemas.openxmlformats.org/officeDocument/2006/relationships/chart" Target="../charts/chart11.xml"/><Relationship Id="rId15" Type="http://schemas.openxmlformats.org/officeDocument/2006/relationships/chart" Target="../charts/chart21.xml"/><Relationship Id="rId10" Type="http://schemas.openxmlformats.org/officeDocument/2006/relationships/chart" Target="../charts/chart16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Relationship Id="rId14" Type="http://schemas.openxmlformats.org/officeDocument/2006/relationships/chart" Target="../charts/chart20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0.xml"/><Relationship Id="rId13" Type="http://schemas.openxmlformats.org/officeDocument/2006/relationships/chart" Target="../charts/chart35.xml"/><Relationship Id="rId18" Type="http://schemas.openxmlformats.org/officeDocument/2006/relationships/chart" Target="../charts/chart40.xml"/><Relationship Id="rId3" Type="http://schemas.openxmlformats.org/officeDocument/2006/relationships/chart" Target="../charts/chart25.xml"/><Relationship Id="rId7" Type="http://schemas.openxmlformats.org/officeDocument/2006/relationships/chart" Target="../charts/chart29.xml"/><Relationship Id="rId12" Type="http://schemas.openxmlformats.org/officeDocument/2006/relationships/chart" Target="../charts/chart34.xml"/><Relationship Id="rId17" Type="http://schemas.openxmlformats.org/officeDocument/2006/relationships/chart" Target="../charts/chart39.xml"/><Relationship Id="rId2" Type="http://schemas.openxmlformats.org/officeDocument/2006/relationships/chart" Target="../charts/chart24.xml"/><Relationship Id="rId16" Type="http://schemas.openxmlformats.org/officeDocument/2006/relationships/chart" Target="../charts/chart38.xml"/><Relationship Id="rId1" Type="http://schemas.openxmlformats.org/officeDocument/2006/relationships/chart" Target="../charts/chart23.xml"/><Relationship Id="rId6" Type="http://schemas.openxmlformats.org/officeDocument/2006/relationships/chart" Target="../charts/chart28.xml"/><Relationship Id="rId11" Type="http://schemas.openxmlformats.org/officeDocument/2006/relationships/chart" Target="../charts/chart33.xml"/><Relationship Id="rId5" Type="http://schemas.openxmlformats.org/officeDocument/2006/relationships/chart" Target="../charts/chart27.xml"/><Relationship Id="rId15" Type="http://schemas.openxmlformats.org/officeDocument/2006/relationships/chart" Target="../charts/chart37.xml"/><Relationship Id="rId10" Type="http://schemas.openxmlformats.org/officeDocument/2006/relationships/chart" Target="../charts/chart32.xml"/><Relationship Id="rId4" Type="http://schemas.openxmlformats.org/officeDocument/2006/relationships/chart" Target="../charts/chart26.xml"/><Relationship Id="rId9" Type="http://schemas.openxmlformats.org/officeDocument/2006/relationships/chart" Target="../charts/chart31.xml"/><Relationship Id="rId14" Type="http://schemas.openxmlformats.org/officeDocument/2006/relationships/chart" Target="../charts/chart36.xml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chart" Target="../charts/chart48.xml"/><Relationship Id="rId13" Type="http://schemas.openxmlformats.org/officeDocument/2006/relationships/chart" Target="../charts/chart53.xml"/><Relationship Id="rId18" Type="http://schemas.openxmlformats.org/officeDocument/2006/relationships/chart" Target="../charts/chart58.xml"/><Relationship Id="rId3" Type="http://schemas.openxmlformats.org/officeDocument/2006/relationships/chart" Target="../charts/chart43.xml"/><Relationship Id="rId7" Type="http://schemas.openxmlformats.org/officeDocument/2006/relationships/chart" Target="../charts/chart47.xml"/><Relationship Id="rId12" Type="http://schemas.openxmlformats.org/officeDocument/2006/relationships/chart" Target="../charts/chart52.xml"/><Relationship Id="rId17" Type="http://schemas.openxmlformats.org/officeDocument/2006/relationships/chart" Target="../charts/chart57.xml"/><Relationship Id="rId2" Type="http://schemas.openxmlformats.org/officeDocument/2006/relationships/chart" Target="../charts/chart42.xml"/><Relationship Id="rId16" Type="http://schemas.openxmlformats.org/officeDocument/2006/relationships/chart" Target="../charts/chart56.xml"/><Relationship Id="rId1" Type="http://schemas.openxmlformats.org/officeDocument/2006/relationships/chart" Target="../charts/chart41.xml"/><Relationship Id="rId6" Type="http://schemas.openxmlformats.org/officeDocument/2006/relationships/chart" Target="../charts/chart46.xml"/><Relationship Id="rId11" Type="http://schemas.openxmlformats.org/officeDocument/2006/relationships/chart" Target="../charts/chart51.xml"/><Relationship Id="rId5" Type="http://schemas.openxmlformats.org/officeDocument/2006/relationships/chart" Target="../charts/chart45.xml"/><Relationship Id="rId15" Type="http://schemas.openxmlformats.org/officeDocument/2006/relationships/chart" Target="../charts/chart55.xml"/><Relationship Id="rId10" Type="http://schemas.openxmlformats.org/officeDocument/2006/relationships/chart" Target="../charts/chart50.xml"/><Relationship Id="rId4" Type="http://schemas.openxmlformats.org/officeDocument/2006/relationships/chart" Target="../charts/chart44.xml"/><Relationship Id="rId9" Type="http://schemas.openxmlformats.org/officeDocument/2006/relationships/chart" Target="../charts/chart49.xml"/><Relationship Id="rId14" Type="http://schemas.openxmlformats.org/officeDocument/2006/relationships/chart" Target="../charts/chart5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0</xdr:row>
      <xdr:rowOff>212481</xdr:rowOff>
    </xdr:from>
    <xdr:to>
      <xdr:col>10</xdr:col>
      <xdr:colOff>215347</xdr:colOff>
      <xdr:row>11</xdr:row>
      <xdr:rowOff>0</xdr:rowOff>
    </xdr:to>
    <xdr:graphicFrame macro="">
      <xdr:nvGraphicFramePr>
        <xdr:cNvPr id="3057892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115034</xdr:colOff>
      <xdr:row>0</xdr:row>
      <xdr:rowOff>263037</xdr:rowOff>
    </xdr:from>
    <xdr:to>
      <xdr:col>4</xdr:col>
      <xdr:colOff>139212</xdr:colOff>
      <xdr:row>11</xdr:row>
      <xdr:rowOff>63011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123824</xdr:colOff>
      <xdr:row>34</xdr:row>
      <xdr:rowOff>142875</xdr:rowOff>
    </xdr:from>
    <xdr:to>
      <xdr:col>13</xdr:col>
      <xdr:colOff>571499</xdr:colOff>
      <xdr:row>50</xdr:row>
      <xdr:rowOff>142875</xdr:rowOff>
    </xdr:to>
    <xdr:graphicFrame macro="">
      <xdr:nvGraphicFramePr>
        <xdr:cNvPr id="30110768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4</xdr:row>
      <xdr:rowOff>76200</xdr:rowOff>
    </xdr:from>
    <xdr:to>
      <xdr:col>16</xdr:col>
      <xdr:colOff>76199</xdr:colOff>
      <xdr:row>15</xdr:row>
      <xdr:rowOff>19050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104775</xdr:colOff>
      <xdr:row>15</xdr:row>
      <xdr:rowOff>76200</xdr:rowOff>
    </xdr:from>
    <xdr:to>
      <xdr:col>16</xdr:col>
      <xdr:colOff>238125</xdr:colOff>
      <xdr:row>26</xdr:row>
      <xdr:rowOff>76200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247652</xdr:colOff>
      <xdr:row>26</xdr:row>
      <xdr:rowOff>57150</xdr:rowOff>
    </xdr:from>
    <xdr:to>
      <xdr:col>7</xdr:col>
      <xdr:colOff>381001</xdr:colOff>
      <xdr:row>37</xdr:row>
      <xdr:rowOff>123826</xdr:rowOff>
    </xdr:to>
    <xdr:graphicFrame macro="">
      <xdr:nvGraphicFramePr>
        <xdr:cNvPr id="31840375" name="Grafico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7</xdr:col>
      <xdr:colOff>257174</xdr:colOff>
      <xdr:row>25</xdr:row>
      <xdr:rowOff>171452</xdr:rowOff>
    </xdr:from>
    <xdr:to>
      <xdr:col>12</xdr:col>
      <xdr:colOff>38099</xdr:colOff>
      <xdr:row>37</xdr:row>
      <xdr:rowOff>123826</xdr:rowOff>
    </xdr:to>
    <xdr:graphicFrame macro="">
      <xdr:nvGraphicFramePr>
        <xdr:cNvPr id="31840376" name="Grafico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20</xdr:row>
      <xdr:rowOff>0</xdr:rowOff>
    </xdr:from>
    <xdr:to>
      <xdr:col>9</xdr:col>
      <xdr:colOff>28575</xdr:colOff>
      <xdr:row>20</xdr:row>
      <xdr:rowOff>0</xdr:rowOff>
    </xdr:to>
    <xdr:graphicFrame macro="">
      <xdr:nvGraphicFramePr>
        <xdr:cNvPr id="30640091" name="Gra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20</xdr:row>
      <xdr:rowOff>0</xdr:rowOff>
    </xdr:from>
    <xdr:to>
      <xdr:col>9</xdr:col>
      <xdr:colOff>295275</xdr:colOff>
      <xdr:row>20</xdr:row>
      <xdr:rowOff>0</xdr:rowOff>
    </xdr:to>
    <xdr:graphicFrame macro="">
      <xdr:nvGraphicFramePr>
        <xdr:cNvPr id="30640092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20</xdr:row>
      <xdr:rowOff>0</xdr:rowOff>
    </xdr:from>
    <xdr:to>
      <xdr:col>9</xdr:col>
      <xdr:colOff>0</xdr:colOff>
      <xdr:row>20</xdr:row>
      <xdr:rowOff>0</xdr:rowOff>
    </xdr:to>
    <xdr:grpSp>
      <xdr:nvGrpSpPr>
        <xdr:cNvPr id="30640093" name="Gruppo 35"/>
        <xdr:cNvGrpSpPr>
          <a:grpSpLocks/>
        </xdr:cNvGrpSpPr>
      </xdr:nvGrpSpPr>
      <xdr:grpSpPr bwMode="auto">
        <a:xfrm>
          <a:off x="457200" y="2678206"/>
          <a:ext cx="4686300" cy="0"/>
          <a:chOff x="469900" y="18383250"/>
          <a:chExt cx="5380990" cy="1802130"/>
        </a:xfrm>
      </xdr:grpSpPr>
      <xdr:graphicFrame macro="">
        <xdr:nvGraphicFramePr>
          <xdr:cNvPr id="30640110" name="Grafico 30"/>
          <xdr:cNvGraphicFramePr>
            <a:graphicFrameLocks/>
          </xdr:cNvGraphicFramePr>
        </xdr:nvGraphicFramePr>
        <xdr:xfrm>
          <a:off x="469900" y="18383250"/>
          <a:ext cx="2700020" cy="18021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30640111" name="Grafico 31"/>
          <xdr:cNvGraphicFramePr>
            <a:graphicFrameLocks/>
          </xdr:cNvGraphicFramePr>
        </xdr:nvGraphicFramePr>
        <xdr:xfrm>
          <a:off x="3150870" y="18383250"/>
          <a:ext cx="2700020" cy="18021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0</xdr:col>
      <xdr:colOff>28575</xdr:colOff>
      <xdr:row>20</xdr:row>
      <xdr:rowOff>0</xdr:rowOff>
    </xdr:from>
    <xdr:to>
      <xdr:col>10</xdr:col>
      <xdr:colOff>466725</xdr:colOff>
      <xdr:row>20</xdr:row>
      <xdr:rowOff>0</xdr:rowOff>
    </xdr:to>
    <xdr:grpSp>
      <xdr:nvGrpSpPr>
        <xdr:cNvPr id="30640094" name="Gruppo 25"/>
        <xdr:cNvGrpSpPr>
          <a:grpSpLocks/>
        </xdr:cNvGrpSpPr>
      </xdr:nvGrpSpPr>
      <xdr:grpSpPr bwMode="auto">
        <a:xfrm>
          <a:off x="28575" y="2678206"/>
          <a:ext cx="6153150" cy="0"/>
          <a:chOff x="30475" y="29332783"/>
          <a:chExt cx="6107982" cy="1878267"/>
        </a:xfrm>
      </xdr:grpSpPr>
      <xdr:graphicFrame macro="">
        <xdr:nvGraphicFramePr>
          <xdr:cNvPr id="30640108" name="Grafico 18"/>
          <xdr:cNvGraphicFramePr>
            <a:graphicFrameLocks/>
          </xdr:cNvGraphicFramePr>
        </xdr:nvGraphicFramePr>
        <xdr:xfrm>
          <a:off x="30475" y="29332783"/>
          <a:ext cx="3600000" cy="18782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30640109" name="Grafico 20"/>
          <xdr:cNvGraphicFramePr>
            <a:graphicFrameLocks/>
          </xdr:cNvGraphicFramePr>
        </xdr:nvGraphicFramePr>
        <xdr:xfrm>
          <a:off x="2538457" y="29332788"/>
          <a:ext cx="3600000" cy="18782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0</xdr:col>
      <xdr:colOff>0</xdr:colOff>
      <xdr:row>20</xdr:row>
      <xdr:rowOff>0</xdr:rowOff>
    </xdr:from>
    <xdr:to>
      <xdr:col>10</xdr:col>
      <xdr:colOff>409575</xdr:colOff>
      <xdr:row>20</xdr:row>
      <xdr:rowOff>0</xdr:rowOff>
    </xdr:to>
    <xdr:grpSp>
      <xdr:nvGrpSpPr>
        <xdr:cNvPr id="30640095" name="Gruppo 24"/>
        <xdr:cNvGrpSpPr>
          <a:grpSpLocks/>
        </xdr:cNvGrpSpPr>
      </xdr:nvGrpSpPr>
      <xdr:grpSpPr bwMode="auto">
        <a:xfrm>
          <a:off x="0" y="2678206"/>
          <a:ext cx="6124575" cy="0"/>
          <a:chOff x="0" y="30905450"/>
          <a:chExt cx="6834591" cy="2166352"/>
        </a:xfrm>
      </xdr:grpSpPr>
      <xdr:graphicFrame macro="">
        <xdr:nvGraphicFramePr>
          <xdr:cNvPr id="30640106" name="Grafico 18"/>
          <xdr:cNvGraphicFramePr>
            <a:graphicFrameLocks/>
          </xdr:cNvGraphicFramePr>
        </xdr:nvGraphicFramePr>
        <xdr:xfrm>
          <a:off x="0" y="30905450"/>
          <a:ext cx="4320000" cy="21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30640107" name="Grafico 20"/>
          <xdr:cNvGraphicFramePr>
            <a:graphicFrameLocks/>
          </xdr:cNvGraphicFramePr>
        </xdr:nvGraphicFramePr>
        <xdr:xfrm>
          <a:off x="2514591" y="30911803"/>
          <a:ext cx="4320000" cy="21599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</xdr:grpSp>
    <xdr:clientData/>
  </xdr:twoCellAnchor>
  <xdr:twoCellAnchor>
    <xdr:from>
      <xdr:col>1</xdr:col>
      <xdr:colOff>28575</xdr:colOff>
      <xdr:row>20</xdr:row>
      <xdr:rowOff>0</xdr:rowOff>
    </xdr:from>
    <xdr:to>
      <xdr:col>9</xdr:col>
      <xdr:colOff>47625</xdr:colOff>
      <xdr:row>20</xdr:row>
      <xdr:rowOff>0</xdr:rowOff>
    </xdr:to>
    <xdr:graphicFrame macro="">
      <xdr:nvGraphicFramePr>
        <xdr:cNvPr id="30640096" name="Gra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19050</xdr:colOff>
      <xdr:row>20</xdr:row>
      <xdr:rowOff>0</xdr:rowOff>
    </xdr:from>
    <xdr:to>
      <xdr:col>9</xdr:col>
      <xdr:colOff>38100</xdr:colOff>
      <xdr:row>20</xdr:row>
      <xdr:rowOff>0</xdr:rowOff>
    </xdr:to>
    <xdr:graphicFrame macro="">
      <xdr:nvGraphicFramePr>
        <xdr:cNvPr id="30640097" name="Gra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9</xdr:col>
      <xdr:colOff>19050</xdr:colOff>
      <xdr:row>20</xdr:row>
      <xdr:rowOff>0</xdr:rowOff>
    </xdr:to>
    <xdr:graphicFrame macro="">
      <xdr:nvGraphicFramePr>
        <xdr:cNvPr id="30640098" name="Gra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28575</xdr:colOff>
      <xdr:row>20</xdr:row>
      <xdr:rowOff>0</xdr:rowOff>
    </xdr:from>
    <xdr:to>
      <xdr:col>9</xdr:col>
      <xdr:colOff>28575</xdr:colOff>
      <xdr:row>20</xdr:row>
      <xdr:rowOff>0</xdr:rowOff>
    </xdr:to>
    <xdr:graphicFrame macro="">
      <xdr:nvGraphicFramePr>
        <xdr:cNvPr id="30640099" name="Gra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20</xdr:row>
      <xdr:rowOff>0</xdr:rowOff>
    </xdr:from>
    <xdr:to>
      <xdr:col>7</xdr:col>
      <xdr:colOff>276225</xdr:colOff>
      <xdr:row>20</xdr:row>
      <xdr:rowOff>0</xdr:rowOff>
    </xdr:to>
    <xdr:graphicFrame macro="">
      <xdr:nvGraphicFramePr>
        <xdr:cNvPr id="30640100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6</xdr:col>
      <xdr:colOff>447675</xdr:colOff>
      <xdr:row>20</xdr:row>
      <xdr:rowOff>0</xdr:rowOff>
    </xdr:to>
    <xdr:graphicFrame macro="">
      <xdr:nvGraphicFramePr>
        <xdr:cNvPr id="30640101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28575</xdr:colOff>
      <xdr:row>20</xdr:row>
      <xdr:rowOff>0</xdr:rowOff>
    </xdr:from>
    <xdr:to>
      <xdr:col>5</xdr:col>
      <xdr:colOff>428625</xdr:colOff>
      <xdr:row>20</xdr:row>
      <xdr:rowOff>0</xdr:rowOff>
    </xdr:to>
    <xdr:graphicFrame macro="">
      <xdr:nvGraphicFramePr>
        <xdr:cNvPr id="30640102" name="Gra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190500</xdr:colOff>
      <xdr:row>20</xdr:row>
      <xdr:rowOff>0</xdr:rowOff>
    </xdr:to>
    <xdr:graphicFrame macro="">
      <xdr:nvGraphicFramePr>
        <xdr:cNvPr id="30640103" name="Gra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291133</xdr:colOff>
      <xdr:row>13</xdr:row>
      <xdr:rowOff>49695</xdr:rowOff>
    </xdr:from>
    <xdr:to>
      <xdr:col>6</xdr:col>
      <xdr:colOff>28540</xdr:colOff>
      <xdr:row>28</xdr:row>
      <xdr:rowOff>57977</xdr:rowOff>
    </xdr:to>
    <xdr:graphicFrame macro="">
      <xdr:nvGraphicFramePr>
        <xdr:cNvPr id="30640104" name="Grafico 1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240611</xdr:colOff>
      <xdr:row>13</xdr:row>
      <xdr:rowOff>66261</xdr:rowOff>
    </xdr:from>
    <xdr:to>
      <xdr:col>10</xdr:col>
      <xdr:colOff>422414</xdr:colOff>
      <xdr:row>28</xdr:row>
      <xdr:rowOff>59177</xdr:rowOff>
    </xdr:to>
    <xdr:graphicFrame macro="">
      <xdr:nvGraphicFramePr>
        <xdr:cNvPr id="30640105" name="Grafico 1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104774</xdr:colOff>
      <xdr:row>2</xdr:row>
      <xdr:rowOff>28575</xdr:rowOff>
    </xdr:from>
    <xdr:to>
      <xdr:col>10</xdr:col>
      <xdr:colOff>333375</xdr:colOff>
      <xdr:row>16</xdr:row>
      <xdr:rowOff>38101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200026</xdr:colOff>
      <xdr:row>2</xdr:row>
      <xdr:rowOff>104775</xdr:rowOff>
    </xdr:from>
    <xdr:to>
      <xdr:col>10</xdr:col>
      <xdr:colOff>495300</xdr:colOff>
      <xdr:row>17</xdr:row>
      <xdr:rowOff>28575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2</xdr:row>
      <xdr:rowOff>76200</xdr:rowOff>
    </xdr:from>
    <xdr:to>
      <xdr:col>14</xdr:col>
      <xdr:colOff>200025</xdr:colOff>
      <xdr:row>19</xdr:row>
      <xdr:rowOff>133350</xdr:rowOff>
    </xdr:to>
    <xdr:graphicFrame macro="">
      <xdr:nvGraphicFramePr>
        <xdr:cNvPr id="24235455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2</xdr:row>
      <xdr:rowOff>1</xdr:rowOff>
    </xdr:from>
    <xdr:to>
      <xdr:col>6</xdr:col>
      <xdr:colOff>476250</xdr:colOff>
      <xdr:row>15</xdr:row>
      <xdr:rowOff>180975</xdr:rowOff>
    </xdr:to>
    <xdr:graphicFrame macro="">
      <xdr:nvGraphicFramePr>
        <xdr:cNvPr id="3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</xdr:row>
      <xdr:rowOff>9525</xdr:rowOff>
    </xdr:from>
    <xdr:to>
      <xdr:col>10</xdr:col>
      <xdr:colOff>371475</xdr:colOff>
      <xdr:row>15</xdr:row>
      <xdr:rowOff>28575</xdr:rowOff>
    </xdr:to>
    <xdr:graphicFrame macro="">
      <xdr:nvGraphicFramePr>
        <xdr:cNvPr id="28409931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2</xdr:row>
      <xdr:rowOff>28575</xdr:rowOff>
    </xdr:from>
    <xdr:to>
      <xdr:col>8</xdr:col>
      <xdr:colOff>542926</xdr:colOff>
      <xdr:row>12</xdr:row>
      <xdr:rowOff>47625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876300</xdr:colOff>
      <xdr:row>0</xdr:row>
      <xdr:rowOff>295275</xdr:rowOff>
    </xdr:from>
    <xdr:to>
      <xdr:col>10</xdr:col>
      <xdr:colOff>123825</xdr:colOff>
      <xdr:row>12</xdr:row>
      <xdr:rowOff>19049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123826</xdr:colOff>
      <xdr:row>1</xdr:row>
      <xdr:rowOff>66675</xdr:rowOff>
    </xdr:from>
    <xdr:to>
      <xdr:col>4</xdr:col>
      <xdr:colOff>666751</xdr:colOff>
      <xdr:row>12</xdr:row>
      <xdr:rowOff>76201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2</xdr:row>
      <xdr:rowOff>28575</xdr:rowOff>
    </xdr:from>
    <xdr:to>
      <xdr:col>7</xdr:col>
      <xdr:colOff>0</xdr:colOff>
      <xdr:row>14</xdr:row>
      <xdr:rowOff>161925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1952625</xdr:colOff>
      <xdr:row>29</xdr:row>
      <xdr:rowOff>66676</xdr:rowOff>
    </xdr:from>
    <xdr:to>
      <xdr:col>8</xdr:col>
      <xdr:colOff>581025</xdr:colOff>
      <xdr:row>42</xdr:row>
      <xdr:rowOff>85724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561975</xdr:colOff>
      <xdr:row>42</xdr:row>
      <xdr:rowOff>117613</xdr:rowOff>
    </xdr:from>
    <xdr:to>
      <xdr:col>5</xdr:col>
      <xdr:colOff>1952625</xdr:colOff>
      <xdr:row>55</xdr:row>
      <xdr:rowOff>110989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1962150</xdr:colOff>
      <xdr:row>55</xdr:row>
      <xdr:rowOff>142877</xdr:rowOff>
    </xdr:from>
    <xdr:to>
      <xdr:col>8</xdr:col>
      <xdr:colOff>590550</xdr:colOff>
      <xdr:row>68</xdr:row>
      <xdr:rowOff>161925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552450</xdr:colOff>
      <xdr:row>55</xdr:row>
      <xdr:rowOff>142877</xdr:rowOff>
    </xdr:from>
    <xdr:to>
      <xdr:col>5</xdr:col>
      <xdr:colOff>1943100</xdr:colOff>
      <xdr:row>68</xdr:row>
      <xdr:rowOff>161925</xdr:rowOff>
    </xdr:to>
    <xdr:graphicFrame macro="">
      <xdr:nvGraphicFramePr>
        <xdr:cNvPr id="5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1962150</xdr:colOff>
      <xdr:row>82</xdr:row>
      <xdr:rowOff>38102</xdr:rowOff>
    </xdr:from>
    <xdr:to>
      <xdr:col>8</xdr:col>
      <xdr:colOff>590550</xdr:colOff>
      <xdr:row>95</xdr:row>
      <xdr:rowOff>57150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552450</xdr:colOff>
      <xdr:row>82</xdr:row>
      <xdr:rowOff>28577</xdr:rowOff>
    </xdr:from>
    <xdr:to>
      <xdr:col>5</xdr:col>
      <xdr:colOff>1943100</xdr:colOff>
      <xdr:row>95</xdr:row>
      <xdr:rowOff>47625</xdr:rowOff>
    </xdr:to>
    <xdr:graphicFrame macro="">
      <xdr:nvGraphicFramePr>
        <xdr:cNvPr id="8" name="Grafico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1971675</xdr:colOff>
      <xdr:row>42</xdr:row>
      <xdr:rowOff>114300</xdr:rowOff>
    </xdr:from>
    <xdr:to>
      <xdr:col>8</xdr:col>
      <xdr:colOff>600075</xdr:colOff>
      <xdr:row>55</xdr:row>
      <xdr:rowOff>114300</xdr:rowOff>
    </xdr:to>
    <xdr:graphicFrame macro="">
      <xdr:nvGraphicFramePr>
        <xdr:cNvPr id="9" name="Gra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552450</xdr:colOff>
      <xdr:row>68</xdr:row>
      <xdr:rowOff>180977</xdr:rowOff>
    </xdr:from>
    <xdr:to>
      <xdr:col>5</xdr:col>
      <xdr:colOff>1943100</xdr:colOff>
      <xdr:row>82</xdr:row>
      <xdr:rowOff>9525</xdr:rowOff>
    </xdr:to>
    <xdr:graphicFrame macro="">
      <xdr:nvGraphicFramePr>
        <xdr:cNvPr id="10" name="Grafico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1962150</xdr:colOff>
      <xdr:row>68</xdr:row>
      <xdr:rowOff>180977</xdr:rowOff>
    </xdr:from>
    <xdr:to>
      <xdr:col>8</xdr:col>
      <xdr:colOff>590550</xdr:colOff>
      <xdr:row>82</xdr:row>
      <xdr:rowOff>9525</xdr:rowOff>
    </xdr:to>
    <xdr:graphicFrame macro="">
      <xdr:nvGraphicFramePr>
        <xdr:cNvPr id="11" name="Grafico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581025</xdr:colOff>
      <xdr:row>29</xdr:row>
      <xdr:rowOff>76200</xdr:rowOff>
    </xdr:from>
    <xdr:to>
      <xdr:col>5</xdr:col>
      <xdr:colOff>1971675</xdr:colOff>
      <xdr:row>42</xdr:row>
      <xdr:rowOff>95248</xdr:rowOff>
    </xdr:to>
    <xdr:graphicFrame macro="">
      <xdr:nvGraphicFramePr>
        <xdr:cNvPr id="12" name="Grafico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209550</xdr:colOff>
      <xdr:row>15</xdr:row>
      <xdr:rowOff>38100</xdr:rowOff>
    </xdr:from>
    <xdr:to>
      <xdr:col>15</xdr:col>
      <xdr:colOff>333375</xdr:colOff>
      <xdr:row>27</xdr:row>
      <xdr:rowOff>47625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242887</xdr:colOff>
      <xdr:row>15</xdr:row>
      <xdr:rowOff>47625</xdr:rowOff>
    </xdr:from>
    <xdr:to>
      <xdr:col>10</xdr:col>
      <xdr:colOff>339327</xdr:colOff>
      <xdr:row>27</xdr:row>
      <xdr:rowOff>5953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457200</xdr:colOff>
      <xdr:row>17</xdr:row>
      <xdr:rowOff>76201</xdr:rowOff>
    </xdr:from>
    <xdr:to>
      <xdr:col>7</xdr:col>
      <xdr:colOff>333375</xdr:colOff>
      <xdr:row>30</xdr:row>
      <xdr:rowOff>123825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142875</xdr:colOff>
      <xdr:row>17</xdr:row>
      <xdr:rowOff>142874</xdr:rowOff>
    </xdr:from>
    <xdr:to>
      <xdr:col>12</xdr:col>
      <xdr:colOff>161925</xdr:colOff>
      <xdr:row>30</xdr:row>
      <xdr:rowOff>142875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491469</xdr:colOff>
      <xdr:row>10</xdr:row>
      <xdr:rowOff>171451</xdr:rowOff>
    </xdr:from>
    <xdr:to>
      <xdr:col>10</xdr:col>
      <xdr:colOff>419100</xdr:colOff>
      <xdr:row>26</xdr:row>
      <xdr:rowOff>47625</xdr:rowOff>
    </xdr:to>
    <xdr:pic>
      <xdr:nvPicPr>
        <xdr:cNvPr id="1025" name="Immagine 19" descr="Agricoltura Var% Aziende agricole 2010-20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20269" y="2076451"/>
          <a:ext cx="4194831" cy="29241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161926</xdr:colOff>
      <xdr:row>4</xdr:row>
      <xdr:rowOff>171450</xdr:rowOff>
    </xdr:from>
    <xdr:to>
      <xdr:col>12</xdr:col>
      <xdr:colOff>404394</xdr:colOff>
      <xdr:row>21</xdr:row>
      <xdr:rowOff>123825</xdr:rowOff>
    </xdr:to>
    <xdr:pic>
      <xdr:nvPicPr>
        <xdr:cNvPr id="2049" name="Immagine 21" descr="Agricoltura Var 0X1.DA1C20P-50ziende agricole 2010-2000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09926" y="933450"/>
          <a:ext cx="4509668" cy="319087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959127</xdr:colOff>
      <xdr:row>2</xdr:row>
      <xdr:rowOff>34786</xdr:rowOff>
    </xdr:from>
    <xdr:to>
      <xdr:col>7</xdr:col>
      <xdr:colOff>273326</xdr:colOff>
      <xdr:row>16</xdr:row>
      <xdr:rowOff>99391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238126</xdr:colOff>
      <xdr:row>22</xdr:row>
      <xdr:rowOff>85724</xdr:rowOff>
    </xdr:from>
    <xdr:to>
      <xdr:col>14</xdr:col>
      <xdr:colOff>38100</xdr:colOff>
      <xdr:row>36</xdr:row>
      <xdr:rowOff>152399</xdr:rowOff>
    </xdr:to>
    <xdr:graphicFrame macro="">
      <xdr:nvGraphicFramePr>
        <xdr:cNvPr id="18634948" name="Gra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24</xdr:row>
      <xdr:rowOff>0</xdr:rowOff>
    </xdr:from>
    <xdr:to>
      <xdr:col>8</xdr:col>
      <xdr:colOff>28575</xdr:colOff>
      <xdr:row>24</xdr:row>
      <xdr:rowOff>0</xdr:rowOff>
    </xdr:to>
    <xdr:graphicFrame macro="">
      <xdr:nvGraphicFramePr>
        <xdr:cNvPr id="34136423" name="Gra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19050</xdr:rowOff>
    </xdr:from>
    <xdr:to>
      <xdr:col>11</xdr:col>
      <xdr:colOff>95250</xdr:colOff>
      <xdr:row>26</xdr:row>
      <xdr:rowOff>95250</xdr:rowOff>
    </xdr:to>
    <xdr:graphicFrame macro="">
      <xdr:nvGraphicFramePr>
        <xdr:cNvPr id="34136424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619125</xdr:colOff>
      <xdr:row>24</xdr:row>
      <xdr:rowOff>0</xdr:rowOff>
    </xdr:to>
    <xdr:grpSp>
      <xdr:nvGrpSpPr>
        <xdr:cNvPr id="34136425" name="Gruppo 35"/>
        <xdr:cNvGrpSpPr>
          <a:grpSpLocks/>
        </xdr:cNvGrpSpPr>
      </xdr:nvGrpSpPr>
      <xdr:grpSpPr bwMode="auto">
        <a:xfrm>
          <a:off x="0" y="2971800"/>
          <a:ext cx="5153025" cy="0"/>
          <a:chOff x="469900" y="18383250"/>
          <a:chExt cx="5380990" cy="1802130"/>
        </a:xfrm>
      </xdr:grpSpPr>
      <xdr:graphicFrame macro="">
        <xdr:nvGraphicFramePr>
          <xdr:cNvPr id="34136440" name="Grafico 30"/>
          <xdr:cNvGraphicFramePr>
            <a:graphicFrameLocks/>
          </xdr:cNvGraphicFramePr>
        </xdr:nvGraphicFramePr>
        <xdr:xfrm>
          <a:off x="469900" y="18383250"/>
          <a:ext cx="2700020" cy="18021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34136441" name="Grafico 31"/>
          <xdr:cNvGraphicFramePr>
            <a:graphicFrameLocks/>
          </xdr:cNvGraphicFramePr>
        </xdr:nvGraphicFramePr>
        <xdr:xfrm>
          <a:off x="3150870" y="18383250"/>
          <a:ext cx="2700020" cy="18021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0</xdr:col>
      <xdr:colOff>0</xdr:colOff>
      <xdr:row>24</xdr:row>
      <xdr:rowOff>0</xdr:rowOff>
    </xdr:from>
    <xdr:to>
      <xdr:col>9</xdr:col>
      <xdr:colOff>466725</xdr:colOff>
      <xdr:row>24</xdr:row>
      <xdr:rowOff>0</xdr:rowOff>
    </xdr:to>
    <xdr:grpSp>
      <xdr:nvGrpSpPr>
        <xdr:cNvPr id="34136426" name="Gruppo 25"/>
        <xdr:cNvGrpSpPr>
          <a:grpSpLocks/>
        </xdr:cNvGrpSpPr>
      </xdr:nvGrpSpPr>
      <xdr:grpSpPr bwMode="auto">
        <a:xfrm>
          <a:off x="0" y="2971800"/>
          <a:ext cx="6153150" cy="0"/>
          <a:chOff x="30475" y="29332783"/>
          <a:chExt cx="6107982" cy="1878267"/>
        </a:xfrm>
      </xdr:grpSpPr>
      <xdr:graphicFrame macro="">
        <xdr:nvGraphicFramePr>
          <xdr:cNvPr id="34136438" name="Grafico 18"/>
          <xdr:cNvGraphicFramePr>
            <a:graphicFrameLocks/>
          </xdr:cNvGraphicFramePr>
        </xdr:nvGraphicFramePr>
        <xdr:xfrm>
          <a:off x="30475" y="29332783"/>
          <a:ext cx="3600000" cy="18782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34136439" name="Grafico 20"/>
          <xdr:cNvGraphicFramePr>
            <a:graphicFrameLocks/>
          </xdr:cNvGraphicFramePr>
        </xdr:nvGraphicFramePr>
        <xdr:xfrm>
          <a:off x="2538457" y="29332788"/>
          <a:ext cx="3600000" cy="18782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0</xdr:col>
      <xdr:colOff>0</xdr:colOff>
      <xdr:row>24</xdr:row>
      <xdr:rowOff>0</xdr:rowOff>
    </xdr:from>
    <xdr:to>
      <xdr:col>9</xdr:col>
      <xdr:colOff>409575</xdr:colOff>
      <xdr:row>24</xdr:row>
      <xdr:rowOff>0</xdr:rowOff>
    </xdr:to>
    <xdr:grpSp>
      <xdr:nvGrpSpPr>
        <xdr:cNvPr id="34136427" name="Gruppo 24"/>
        <xdr:cNvGrpSpPr>
          <a:grpSpLocks/>
        </xdr:cNvGrpSpPr>
      </xdr:nvGrpSpPr>
      <xdr:grpSpPr bwMode="auto">
        <a:xfrm>
          <a:off x="0" y="2971800"/>
          <a:ext cx="6096000" cy="0"/>
          <a:chOff x="0" y="30905450"/>
          <a:chExt cx="6834591" cy="2166352"/>
        </a:xfrm>
      </xdr:grpSpPr>
      <xdr:graphicFrame macro="">
        <xdr:nvGraphicFramePr>
          <xdr:cNvPr id="34136436" name="Grafico 18"/>
          <xdr:cNvGraphicFramePr>
            <a:graphicFrameLocks/>
          </xdr:cNvGraphicFramePr>
        </xdr:nvGraphicFramePr>
        <xdr:xfrm>
          <a:off x="0" y="30905450"/>
          <a:ext cx="4320000" cy="21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34136437" name="Grafico 20"/>
          <xdr:cNvGraphicFramePr>
            <a:graphicFrameLocks/>
          </xdr:cNvGraphicFramePr>
        </xdr:nvGraphicFramePr>
        <xdr:xfrm>
          <a:off x="2514591" y="30911803"/>
          <a:ext cx="4320000" cy="21599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</xdr:grpSp>
    <xdr:clientData/>
  </xdr:twoCellAnchor>
  <xdr:twoCellAnchor>
    <xdr:from>
      <xdr:col>0</xdr:col>
      <xdr:colOff>28575</xdr:colOff>
      <xdr:row>24</xdr:row>
      <xdr:rowOff>0</xdr:rowOff>
    </xdr:from>
    <xdr:to>
      <xdr:col>8</xdr:col>
      <xdr:colOff>47625</xdr:colOff>
      <xdr:row>24</xdr:row>
      <xdr:rowOff>0</xdr:rowOff>
    </xdr:to>
    <xdr:graphicFrame macro="">
      <xdr:nvGraphicFramePr>
        <xdr:cNvPr id="34136428" name="Gra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19050</xdr:colOff>
      <xdr:row>24</xdr:row>
      <xdr:rowOff>0</xdr:rowOff>
    </xdr:from>
    <xdr:to>
      <xdr:col>8</xdr:col>
      <xdr:colOff>38100</xdr:colOff>
      <xdr:row>24</xdr:row>
      <xdr:rowOff>0</xdr:rowOff>
    </xdr:to>
    <xdr:graphicFrame macro="">
      <xdr:nvGraphicFramePr>
        <xdr:cNvPr id="34136429" name="Gra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8</xdr:col>
      <xdr:colOff>19050</xdr:colOff>
      <xdr:row>24</xdr:row>
      <xdr:rowOff>0</xdr:rowOff>
    </xdr:to>
    <xdr:graphicFrame macro="">
      <xdr:nvGraphicFramePr>
        <xdr:cNvPr id="34136430" name="Gra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28575</xdr:colOff>
      <xdr:row>24</xdr:row>
      <xdr:rowOff>0</xdr:rowOff>
    </xdr:from>
    <xdr:to>
      <xdr:col>8</xdr:col>
      <xdr:colOff>28575</xdr:colOff>
      <xdr:row>24</xdr:row>
      <xdr:rowOff>0</xdr:rowOff>
    </xdr:to>
    <xdr:graphicFrame macro="">
      <xdr:nvGraphicFramePr>
        <xdr:cNvPr id="34136431" name="Gra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6</xdr:col>
      <xdr:colOff>276225</xdr:colOff>
      <xdr:row>24</xdr:row>
      <xdr:rowOff>0</xdr:rowOff>
    </xdr:to>
    <xdr:graphicFrame macro="">
      <xdr:nvGraphicFramePr>
        <xdr:cNvPr id="34136432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5</xdr:col>
      <xdr:colOff>447675</xdr:colOff>
      <xdr:row>24</xdr:row>
      <xdr:rowOff>0</xdr:rowOff>
    </xdr:to>
    <xdr:graphicFrame macro="">
      <xdr:nvGraphicFramePr>
        <xdr:cNvPr id="34136433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4</xdr:col>
      <xdr:colOff>428625</xdr:colOff>
      <xdr:row>24</xdr:row>
      <xdr:rowOff>0</xdr:rowOff>
    </xdr:to>
    <xdr:graphicFrame macro="">
      <xdr:nvGraphicFramePr>
        <xdr:cNvPr id="34136434" name="Gra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190500</xdr:colOff>
      <xdr:row>24</xdr:row>
      <xdr:rowOff>0</xdr:rowOff>
    </xdr:to>
    <xdr:graphicFrame macro="">
      <xdr:nvGraphicFramePr>
        <xdr:cNvPr id="34136435" name="Gra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22</xdr:row>
      <xdr:rowOff>0</xdr:rowOff>
    </xdr:from>
    <xdr:to>
      <xdr:col>9</xdr:col>
      <xdr:colOff>28575</xdr:colOff>
      <xdr:row>22</xdr:row>
      <xdr:rowOff>0</xdr:rowOff>
    </xdr:to>
    <xdr:graphicFrame macro="">
      <xdr:nvGraphicFramePr>
        <xdr:cNvPr id="34135137" name="Gra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22</xdr:row>
      <xdr:rowOff>0</xdr:rowOff>
    </xdr:from>
    <xdr:to>
      <xdr:col>9</xdr:col>
      <xdr:colOff>295275</xdr:colOff>
      <xdr:row>22</xdr:row>
      <xdr:rowOff>0</xdr:rowOff>
    </xdr:to>
    <xdr:graphicFrame macro="">
      <xdr:nvGraphicFramePr>
        <xdr:cNvPr id="34135138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22</xdr:row>
      <xdr:rowOff>0</xdr:rowOff>
    </xdr:from>
    <xdr:to>
      <xdr:col>9</xdr:col>
      <xdr:colOff>0</xdr:colOff>
      <xdr:row>22</xdr:row>
      <xdr:rowOff>0</xdr:rowOff>
    </xdr:to>
    <xdr:grpSp>
      <xdr:nvGrpSpPr>
        <xdr:cNvPr id="34135139" name="Gruppo 35"/>
        <xdr:cNvGrpSpPr>
          <a:grpSpLocks/>
        </xdr:cNvGrpSpPr>
      </xdr:nvGrpSpPr>
      <xdr:grpSpPr bwMode="auto">
        <a:xfrm>
          <a:off x="457200" y="2807804"/>
          <a:ext cx="4686300" cy="0"/>
          <a:chOff x="469900" y="18383250"/>
          <a:chExt cx="5380990" cy="1802130"/>
        </a:xfrm>
      </xdr:grpSpPr>
      <xdr:graphicFrame macro="">
        <xdr:nvGraphicFramePr>
          <xdr:cNvPr id="34135156" name="Grafico 30"/>
          <xdr:cNvGraphicFramePr>
            <a:graphicFrameLocks/>
          </xdr:cNvGraphicFramePr>
        </xdr:nvGraphicFramePr>
        <xdr:xfrm>
          <a:off x="469900" y="18383250"/>
          <a:ext cx="2700020" cy="18021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34135157" name="Grafico 31"/>
          <xdr:cNvGraphicFramePr>
            <a:graphicFrameLocks/>
          </xdr:cNvGraphicFramePr>
        </xdr:nvGraphicFramePr>
        <xdr:xfrm>
          <a:off x="3150870" y="18383250"/>
          <a:ext cx="2700020" cy="18021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0</xdr:col>
      <xdr:colOff>28575</xdr:colOff>
      <xdr:row>22</xdr:row>
      <xdr:rowOff>0</xdr:rowOff>
    </xdr:from>
    <xdr:to>
      <xdr:col>10</xdr:col>
      <xdr:colOff>466725</xdr:colOff>
      <xdr:row>22</xdr:row>
      <xdr:rowOff>0</xdr:rowOff>
    </xdr:to>
    <xdr:grpSp>
      <xdr:nvGrpSpPr>
        <xdr:cNvPr id="34135140" name="Gruppo 25"/>
        <xdr:cNvGrpSpPr>
          <a:grpSpLocks/>
        </xdr:cNvGrpSpPr>
      </xdr:nvGrpSpPr>
      <xdr:grpSpPr bwMode="auto">
        <a:xfrm>
          <a:off x="28575" y="2807804"/>
          <a:ext cx="6153150" cy="0"/>
          <a:chOff x="30475" y="29332783"/>
          <a:chExt cx="6107982" cy="1878267"/>
        </a:xfrm>
      </xdr:grpSpPr>
      <xdr:graphicFrame macro="">
        <xdr:nvGraphicFramePr>
          <xdr:cNvPr id="34135154" name="Grafico 18"/>
          <xdr:cNvGraphicFramePr>
            <a:graphicFrameLocks/>
          </xdr:cNvGraphicFramePr>
        </xdr:nvGraphicFramePr>
        <xdr:xfrm>
          <a:off x="30475" y="29332783"/>
          <a:ext cx="3600000" cy="18782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34135155" name="Grafico 20"/>
          <xdr:cNvGraphicFramePr>
            <a:graphicFrameLocks/>
          </xdr:cNvGraphicFramePr>
        </xdr:nvGraphicFramePr>
        <xdr:xfrm>
          <a:off x="2538457" y="29332788"/>
          <a:ext cx="3600000" cy="18782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409575</xdr:colOff>
      <xdr:row>22</xdr:row>
      <xdr:rowOff>0</xdr:rowOff>
    </xdr:to>
    <xdr:grpSp>
      <xdr:nvGrpSpPr>
        <xdr:cNvPr id="34135141" name="Gruppo 24"/>
        <xdr:cNvGrpSpPr>
          <a:grpSpLocks/>
        </xdr:cNvGrpSpPr>
      </xdr:nvGrpSpPr>
      <xdr:grpSpPr bwMode="auto">
        <a:xfrm>
          <a:off x="0" y="2807804"/>
          <a:ext cx="6124575" cy="0"/>
          <a:chOff x="0" y="30905450"/>
          <a:chExt cx="6834591" cy="2166352"/>
        </a:xfrm>
      </xdr:grpSpPr>
      <xdr:graphicFrame macro="">
        <xdr:nvGraphicFramePr>
          <xdr:cNvPr id="34135152" name="Grafico 18"/>
          <xdr:cNvGraphicFramePr>
            <a:graphicFrameLocks/>
          </xdr:cNvGraphicFramePr>
        </xdr:nvGraphicFramePr>
        <xdr:xfrm>
          <a:off x="0" y="30905450"/>
          <a:ext cx="4320000" cy="21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34135153" name="Grafico 20"/>
          <xdr:cNvGraphicFramePr>
            <a:graphicFrameLocks/>
          </xdr:cNvGraphicFramePr>
        </xdr:nvGraphicFramePr>
        <xdr:xfrm>
          <a:off x="2514591" y="30911803"/>
          <a:ext cx="4320000" cy="21599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</xdr:grpSp>
    <xdr:clientData/>
  </xdr:twoCellAnchor>
  <xdr:twoCellAnchor>
    <xdr:from>
      <xdr:col>1</xdr:col>
      <xdr:colOff>28575</xdr:colOff>
      <xdr:row>22</xdr:row>
      <xdr:rowOff>0</xdr:rowOff>
    </xdr:from>
    <xdr:to>
      <xdr:col>9</xdr:col>
      <xdr:colOff>47625</xdr:colOff>
      <xdr:row>22</xdr:row>
      <xdr:rowOff>0</xdr:rowOff>
    </xdr:to>
    <xdr:graphicFrame macro="">
      <xdr:nvGraphicFramePr>
        <xdr:cNvPr id="34135142" name="Gra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19050</xdr:colOff>
      <xdr:row>22</xdr:row>
      <xdr:rowOff>0</xdr:rowOff>
    </xdr:from>
    <xdr:to>
      <xdr:col>9</xdr:col>
      <xdr:colOff>38100</xdr:colOff>
      <xdr:row>22</xdr:row>
      <xdr:rowOff>0</xdr:rowOff>
    </xdr:to>
    <xdr:graphicFrame macro="">
      <xdr:nvGraphicFramePr>
        <xdr:cNvPr id="34135143" name="Gra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22</xdr:row>
      <xdr:rowOff>0</xdr:rowOff>
    </xdr:from>
    <xdr:to>
      <xdr:col>9</xdr:col>
      <xdr:colOff>19050</xdr:colOff>
      <xdr:row>22</xdr:row>
      <xdr:rowOff>0</xdr:rowOff>
    </xdr:to>
    <xdr:graphicFrame macro="">
      <xdr:nvGraphicFramePr>
        <xdr:cNvPr id="34135144" name="Gra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28575</xdr:colOff>
      <xdr:row>22</xdr:row>
      <xdr:rowOff>0</xdr:rowOff>
    </xdr:from>
    <xdr:to>
      <xdr:col>9</xdr:col>
      <xdr:colOff>28575</xdr:colOff>
      <xdr:row>22</xdr:row>
      <xdr:rowOff>0</xdr:rowOff>
    </xdr:to>
    <xdr:graphicFrame macro="">
      <xdr:nvGraphicFramePr>
        <xdr:cNvPr id="34135145" name="Gra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22</xdr:row>
      <xdr:rowOff>0</xdr:rowOff>
    </xdr:from>
    <xdr:to>
      <xdr:col>7</xdr:col>
      <xdr:colOff>276225</xdr:colOff>
      <xdr:row>22</xdr:row>
      <xdr:rowOff>0</xdr:rowOff>
    </xdr:to>
    <xdr:graphicFrame macro="">
      <xdr:nvGraphicFramePr>
        <xdr:cNvPr id="34135146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6</xdr:col>
      <xdr:colOff>447675</xdr:colOff>
      <xdr:row>22</xdr:row>
      <xdr:rowOff>0</xdr:rowOff>
    </xdr:to>
    <xdr:graphicFrame macro="">
      <xdr:nvGraphicFramePr>
        <xdr:cNvPr id="34135147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28575</xdr:colOff>
      <xdr:row>22</xdr:row>
      <xdr:rowOff>0</xdr:rowOff>
    </xdr:from>
    <xdr:to>
      <xdr:col>5</xdr:col>
      <xdr:colOff>428625</xdr:colOff>
      <xdr:row>22</xdr:row>
      <xdr:rowOff>0</xdr:rowOff>
    </xdr:to>
    <xdr:graphicFrame macro="">
      <xdr:nvGraphicFramePr>
        <xdr:cNvPr id="34135148" name="Gra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8</xdr:col>
      <xdr:colOff>190500</xdr:colOff>
      <xdr:row>22</xdr:row>
      <xdr:rowOff>0</xdr:rowOff>
    </xdr:to>
    <xdr:graphicFrame macro="">
      <xdr:nvGraphicFramePr>
        <xdr:cNvPr id="34135149" name="Gra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9525</xdr:colOff>
      <xdr:row>2</xdr:row>
      <xdr:rowOff>0</xdr:rowOff>
    </xdr:from>
    <xdr:to>
      <xdr:col>3</xdr:col>
      <xdr:colOff>536258</xdr:colOff>
      <xdr:row>15</xdr:row>
      <xdr:rowOff>114300</xdr:rowOff>
    </xdr:to>
    <xdr:graphicFrame macro="">
      <xdr:nvGraphicFramePr>
        <xdr:cNvPr id="34135150" name="Grafico 1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</xdr:col>
      <xdr:colOff>180975</xdr:colOff>
      <xdr:row>2</xdr:row>
      <xdr:rowOff>104775</xdr:rowOff>
    </xdr:from>
    <xdr:to>
      <xdr:col>8</xdr:col>
      <xdr:colOff>171450</xdr:colOff>
      <xdr:row>16</xdr:row>
      <xdr:rowOff>91972</xdr:rowOff>
    </xdr:to>
    <xdr:graphicFrame macro="">
      <xdr:nvGraphicFramePr>
        <xdr:cNvPr id="34135151" name="Grafico 1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22</xdr:row>
      <xdr:rowOff>0</xdr:rowOff>
    </xdr:from>
    <xdr:to>
      <xdr:col>9</xdr:col>
      <xdr:colOff>28575</xdr:colOff>
      <xdr:row>22</xdr:row>
      <xdr:rowOff>0</xdr:rowOff>
    </xdr:to>
    <xdr:graphicFrame macro="">
      <xdr:nvGraphicFramePr>
        <xdr:cNvPr id="34159653" name="Gra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22</xdr:row>
      <xdr:rowOff>0</xdr:rowOff>
    </xdr:from>
    <xdr:to>
      <xdr:col>9</xdr:col>
      <xdr:colOff>295275</xdr:colOff>
      <xdr:row>22</xdr:row>
      <xdr:rowOff>0</xdr:rowOff>
    </xdr:to>
    <xdr:graphicFrame macro="">
      <xdr:nvGraphicFramePr>
        <xdr:cNvPr id="34159654" name="Gra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22</xdr:row>
      <xdr:rowOff>0</xdr:rowOff>
    </xdr:from>
    <xdr:to>
      <xdr:col>9</xdr:col>
      <xdr:colOff>0</xdr:colOff>
      <xdr:row>22</xdr:row>
      <xdr:rowOff>0</xdr:rowOff>
    </xdr:to>
    <xdr:grpSp>
      <xdr:nvGrpSpPr>
        <xdr:cNvPr id="34159655" name="Gruppo 35"/>
        <xdr:cNvGrpSpPr>
          <a:grpSpLocks/>
        </xdr:cNvGrpSpPr>
      </xdr:nvGrpSpPr>
      <xdr:grpSpPr bwMode="auto">
        <a:xfrm>
          <a:off x="457200" y="2800350"/>
          <a:ext cx="4686300" cy="0"/>
          <a:chOff x="469900" y="18383250"/>
          <a:chExt cx="5380990" cy="1802130"/>
        </a:xfrm>
      </xdr:grpSpPr>
      <xdr:graphicFrame macro="">
        <xdr:nvGraphicFramePr>
          <xdr:cNvPr id="34159672" name="Grafico 30"/>
          <xdr:cNvGraphicFramePr>
            <a:graphicFrameLocks/>
          </xdr:cNvGraphicFramePr>
        </xdr:nvGraphicFramePr>
        <xdr:xfrm>
          <a:off x="469900" y="18383250"/>
          <a:ext cx="2700020" cy="18021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graphicFrame macro="">
        <xdr:nvGraphicFramePr>
          <xdr:cNvPr id="34159673" name="Grafico 31"/>
          <xdr:cNvGraphicFramePr>
            <a:graphicFrameLocks/>
          </xdr:cNvGraphicFramePr>
        </xdr:nvGraphicFramePr>
        <xdr:xfrm>
          <a:off x="3150870" y="18383250"/>
          <a:ext cx="2700020" cy="180213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4"/>
          </a:graphicData>
        </a:graphic>
      </xdr:graphicFrame>
    </xdr:grpSp>
    <xdr:clientData/>
  </xdr:twoCellAnchor>
  <xdr:twoCellAnchor>
    <xdr:from>
      <xdr:col>0</xdr:col>
      <xdr:colOff>28575</xdr:colOff>
      <xdr:row>22</xdr:row>
      <xdr:rowOff>0</xdr:rowOff>
    </xdr:from>
    <xdr:to>
      <xdr:col>10</xdr:col>
      <xdr:colOff>466725</xdr:colOff>
      <xdr:row>22</xdr:row>
      <xdr:rowOff>0</xdr:rowOff>
    </xdr:to>
    <xdr:grpSp>
      <xdr:nvGrpSpPr>
        <xdr:cNvPr id="34159656" name="Gruppo 25"/>
        <xdr:cNvGrpSpPr>
          <a:grpSpLocks/>
        </xdr:cNvGrpSpPr>
      </xdr:nvGrpSpPr>
      <xdr:grpSpPr bwMode="auto">
        <a:xfrm>
          <a:off x="28575" y="2800350"/>
          <a:ext cx="6153150" cy="0"/>
          <a:chOff x="30475" y="29332783"/>
          <a:chExt cx="6107982" cy="1878267"/>
        </a:xfrm>
      </xdr:grpSpPr>
      <xdr:graphicFrame macro="">
        <xdr:nvGraphicFramePr>
          <xdr:cNvPr id="34159670" name="Grafico 18"/>
          <xdr:cNvGraphicFramePr>
            <a:graphicFrameLocks/>
          </xdr:cNvGraphicFramePr>
        </xdr:nvGraphicFramePr>
        <xdr:xfrm>
          <a:off x="30475" y="29332783"/>
          <a:ext cx="3600000" cy="18782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5"/>
          </a:graphicData>
        </a:graphic>
      </xdr:graphicFrame>
      <xdr:graphicFrame macro="">
        <xdr:nvGraphicFramePr>
          <xdr:cNvPr id="34159671" name="Grafico 20"/>
          <xdr:cNvGraphicFramePr>
            <a:graphicFrameLocks/>
          </xdr:cNvGraphicFramePr>
        </xdr:nvGraphicFramePr>
        <xdr:xfrm>
          <a:off x="2538457" y="29332788"/>
          <a:ext cx="3600000" cy="187826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6"/>
          </a:graphicData>
        </a:graphic>
      </xdr:graphicFrame>
    </xdr:grpSp>
    <xdr:clientData/>
  </xdr:twoCellAnchor>
  <xdr:twoCellAnchor>
    <xdr:from>
      <xdr:col>0</xdr:col>
      <xdr:colOff>0</xdr:colOff>
      <xdr:row>22</xdr:row>
      <xdr:rowOff>0</xdr:rowOff>
    </xdr:from>
    <xdr:to>
      <xdr:col>10</xdr:col>
      <xdr:colOff>409575</xdr:colOff>
      <xdr:row>22</xdr:row>
      <xdr:rowOff>0</xdr:rowOff>
    </xdr:to>
    <xdr:grpSp>
      <xdr:nvGrpSpPr>
        <xdr:cNvPr id="34159657" name="Gruppo 24"/>
        <xdr:cNvGrpSpPr>
          <a:grpSpLocks/>
        </xdr:cNvGrpSpPr>
      </xdr:nvGrpSpPr>
      <xdr:grpSpPr bwMode="auto">
        <a:xfrm>
          <a:off x="0" y="2800350"/>
          <a:ext cx="6124575" cy="0"/>
          <a:chOff x="0" y="30905450"/>
          <a:chExt cx="6834591" cy="2166352"/>
        </a:xfrm>
      </xdr:grpSpPr>
      <xdr:graphicFrame macro="">
        <xdr:nvGraphicFramePr>
          <xdr:cNvPr id="34159668" name="Grafico 18"/>
          <xdr:cNvGraphicFramePr>
            <a:graphicFrameLocks/>
          </xdr:cNvGraphicFramePr>
        </xdr:nvGraphicFramePr>
        <xdr:xfrm>
          <a:off x="0" y="30905450"/>
          <a:ext cx="4320000" cy="21600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7"/>
          </a:graphicData>
        </a:graphic>
      </xdr:graphicFrame>
      <xdr:graphicFrame macro="">
        <xdr:nvGraphicFramePr>
          <xdr:cNvPr id="34159669" name="Grafico 20"/>
          <xdr:cNvGraphicFramePr>
            <a:graphicFrameLocks/>
          </xdr:cNvGraphicFramePr>
        </xdr:nvGraphicFramePr>
        <xdr:xfrm>
          <a:off x="2514591" y="30911803"/>
          <a:ext cx="4320000" cy="21599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8"/>
          </a:graphicData>
        </a:graphic>
      </xdr:graphicFrame>
    </xdr:grpSp>
    <xdr:clientData/>
  </xdr:twoCellAnchor>
  <xdr:twoCellAnchor>
    <xdr:from>
      <xdr:col>1</xdr:col>
      <xdr:colOff>28575</xdr:colOff>
      <xdr:row>22</xdr:row>
      <xdr:rowOff>0</xdr:rowOff>
    </xdr:from>
    <xdr:to>
      <xdr:col>9</xdr:col>
      <xdr:colOff>47625</xdr:colOff>
      <xdr:row>22</xdr:row>
      <xdr:rowOff>0</xdr:rowOff>
    </xdr:to>
    <xdr:graphicFrame macro="">
      <xdr:nvGraphicFramePr>
        <xdr:cNvPr id="34159658" name="Gra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19050</xdr:colOff>
      <xdr:row>22</xdr:row>
      <xdr:rowOff>0</xdr:rowOff>
    </xdr:from>
    <xdr:to>
      <xdr:col>9</xdr:col>
      <xdr:colOff>38100</xdr:colOff>
      <xdr:row>22</xdr:row>
      <xdr:rowOff>0</xdr:rowOff>
    </xdr:to>
    <xdr:graphicFrame macro="">
      <xdr:nvGraphicFramePr>
        <xdr:cNvPr id="34159659" name="Gra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22</xdr:row>
      <xdr:rowOff>0</xdr:rowOff>
    </xdr:from>
    <xdr:to>
      <xdr:col>9</xdr:col>
      <xdr:colOff>19050</xdr:colOff>
      <xdr:row>22</xdr:row>
      <xdr:rowOff>0</xdr:rowOff>
    </xdr:to>
    <xdr:graphicFrame macro="">
      <xdr:nvGraphicFramePr>
        <xdr:cNvPr id="34159660" name="Gra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28575</xdr:colOff>
      <xdr:row>22</xdr:row>
      <xdr:rowOff>0</xdr:rowOff>
    </xdr:from>
    <xdr:to>
      <xdr:col>9</xdr:col>
      <xdr:colOff>28575</xdr:colOff>
      <xdr:row>22</xdr:row>
      <xdr:rowOff>0</xdr:rowOff>
    </xdr:to>
    <xdr:graphicFrame macro="">
      <xdr:nvGraphicFramePr>
        <xdr:cNvPr id="34159661" name="Gra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0</xdr:colOff>
      <xdr:row>22</xdr:row>
      <xdr:rowOff>0</xdr:rowOff>
    </xdr:from>
    <xdr:to>
      <xdr:col>7</xdr:col>
      <xdr:colOff>276225</xdr:colOff>
      <xdr:row>22</xdr:row>
      <xdr:rowOff>0</xdr:rowOff>
    </xdr:to>
    <xdr:graphicFrame macro="">
      <xdr:nvGraphicFramePr>
        <xdr:cNvPr id="34159662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6</xdr:col>
      <xdr:colOff>447675</xdr:colOff>
      <xdr:row>22</xdr:row>
      <xdr:rowOff>0</xdr:rowOff>
    </xdr:to>
    <xdr:graphicFrame macro="">
      <xdr:nvGraphicFramePr>
        <xdr:cNvPr id="34159663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28575</xdr:colOff>
      <xdr:row>22</xdr:row>
      <xdr:rowOff>0</xdr:rowOff>
    </xdr:from>
    <xdr:to>
      <xdr:col>5</xdr:col>
      <xdr:colOff>428625</xdr:colOff>
      <xdr:row>22</xdr:row>
      <xdr:rowOff>0</xdr:rowOff>
    </xdr:to>
    <xdr:graphicFrame macro="">
      <xdr:nvGraphicFramePr>
        <xdr:cNvPr id="34159664" name="Gra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8</xdr:col>
      <xdr:colOff>190500</xdr:colOff>
      <xdr:row>22</xdr:row>
      <xdr:rowOff>0</xdr:rowOff>
    </xdr:to>
    <xdr:graphicFrame macro="">
      <xdr:nvGraphicFramePr>
        <xdr:cNvPr id="34159665" name="Gra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92869</xdr:colOff>
      <xdr:row>2</xdr:row>
      <xdr:rowOff>17862</xdr:rowOff>
    </xdr:from>
    <xdr:to>
      <xdr:col>4</xdr:col>
      <xdr:colOff>114300</xdr:colOff>
      <xdr:row>16</xdr:row>
      <xdr:rowOff>12418</xdr:rowOff>
    </xdr:to>
    <xdr:graphicFrame macro="">
      <xdr:nvGraphicFramePr>
        <xdr:cNvPr id="34159666" name="Grafico 1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</xdr:col>
      <xdr:colOff>47626</xdr:colOff>
      <xdr:row>2</xdr:row>
      <xdr:rowOff>47627</xdr:rowOff>
    </xdr:from>
    <xdr:to>
      <xdr:col>8</xdr:col>
      <xdr:colOff>9526</xdr:colOff>
      <xdr:row>16</xdr:row>
      <xdr:rowOff>29647</xdr:rowOff>
    </xdr:to>
    <xdr:graphicFrame macro="">
      <xdr:nvGraphicFramePr>
        <xdr:cNvPr id="34159667" name="Grafico 1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7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28"/>
  <sheetViews>
    <sheetView zoomScale="130" zoomScaleNormal="130" workbookViewId="0">
      <selection activeCell="F14" sqref="F14"/>
    </sheetView>
  </sheetViews>
  <sheetFormatPr defaultColWidth="9" defaultRowHeight="15" x14ac:dyDescent="0.25"/>
  <cols>
    <col min="1" max="1" width="13.7109375" style="13" customWidth="1"/>
    <col min="2" max="28" width="9" style="13" customWidth="1"/>
    <col min="29" max="31" width="9" style="28" customWidth="1"/>
    <col min="32" max="16384" width="9" style="13"/>
  </cols>
  <sheetData>
    <row r="1" spans="1:31" ht="29.25" customHeight="1" x14ac:dyDescent="0.25">
      <c r="A1" s="194" t="s">
        <v>155</v>
      </c>
      <c r="B1" s="194"/>
      <c r="C1" s="194"/>
      <c r="D1" s="194"/>
      <c r="E1" s="194"/>
      <c r="F1" s="194"/>
      <c r="G1" s="194"/>
      <c r="H1" s="194"/>
      <c r="I1" s="194"/>
      <c r="AC1" s="27"/>
      <c r="AD1" s="4" t="s">
        <v>33</v>
      </c>
      <c r="AE1" s="4" t="s">
        <v>32</v>
      </c>
    </row>
    <row r="2" spans="1:31" s="26" customFormat="1" ht="6" customHeight="1" x14ac:dyDescent="0.25"/>
    <row r="3" spans="1:31" x14ac:dyDescent="0.25">
      <c r="AC3" s="5">
        <v>2001</v>
      </c>
      <c r="AD3" s="6">
        <v>0</v>
      </c>
      <c r="AE3" s="6">
        <v>0</v>
      </c>
    </row>
    <row r="4" spans="1:31" x14ac:dyDescent="0.25">
      <c r="AC4" s="5">
        <v>2002</v>
      </c>
      <c r="AD4" s="6">
        <v>-1.6347237880496124</v>
      </c>
      <c r="AE4" s="6">
        <v>-8.3333333333333428</v>
      </c>
    </row>
    <row r="5" spans="1:31" x14ac:dyDescent="0.25">
      <c r="AC5" s="5">
        <v>2003</v>
      </c>
      <c r="AD5" s="6">
        <v>-7.5112739571589628</v>
      </c>
      <c r="AE5" s="6">
        <v>-15.350877192982466</v>
      </c>
    </row>
    <row r="6" spans="1:31" x14ac:dyDescent="0.25">
      <c r="AC6" s="5">
        <v>2004</v>
      </c>
      <c r="AD6" s="6">
        <v>-13.726042841037199</v>
      </c>
      <c r="AE6" s="6">
        <v>-18.859649122807014</v>
      </c>
    </row>
    <row r="7" spans="1:31" x14ac:dyDescent="0.25">
      <c r="AC7" s="5">
        <v>2005</v>
      </c>
      <c r="AD7" s="6">
        <v>-18.010146561443065</v>
      </c>
      <c r="AE7" s="6">
        <v>-34.210526315789465</v>
      </c>
    </row>
    <row r="8" spans="1:31" x14ac:dyDescent="0.25">
      <c r="AC8" s="5">
        <v>2006</v>
      </c>
      <c r="AD8" s="6">
        <v>-20.109921082299891</v>
      </c>
      <c r="AE8" s="6">
        <v>-25</v>
      </c>
    </row>
    <row r="9" spans="1:31" x14ac:dyDescent="0.25">
      <c r="AC9" s="5">
        <v>2007</v>
      </c>
      <c r="AD9" s="6">
        <v>-27.691657271702368</v>
      </c>
      <c r="AE9" s="6">
        <v>-35.526315789473685</v>
      </c>
    </row>
    <row r="10" spans="1:31" x14ac:dyDescent="0.25">
      <c r="AC10" s="5">
        <v>2008</v>
      </c>
      <c r="AD10" s="6">
        <v>-33.41319052987599</v>
      </c>
      <c r="AE10" s="6">
        <v>-42.105263157894733</v>
      </c>
    </row>
    <row r="11" spans="1:31" x14ac:dyDescent="0.25">
      <c r="AC11" s="5">
        <v>2009</v>
      </c>
      <c r="AD11" s="6">
        <v>-40.29030439684329</v>
      </c>
      <c r="AE11" s="6">
        <v>-48.684210526315788</v>
      </c>
    </row>
    <row r="12" spans="1:31" x14ac:dyDescent="0.25">
      <c r="AC12" s="5">
        <v>2010</v>
      </c>
      <c r="AD12" s="6">
        <v>-42.361894024802702</v>
      </c>
      <c r="AE12" s="6">
        <v>-52.192982456140349</v>
      </c>
    </row>
    <row r="25" spans="1:10" x14ac:dyDescent="0.25">
      <c r="A25" s="195"/>
      <c r="B25" s="196"/>
      <c r="C25" s="64">
        <v>1982</v>
      </c>
      <c r="D25" s="64">
        <v>1990</v>
      </c>
      <c r="E25" s="64">
        <v>2000</v>
      </c>
      <c r="F25" s="64">
        <v>2010</v>
      </c>
      <c r="G25" s="64">
        <v>1982</v>
      </c>
      <c r="H25" s="64">
        <v>1990</v>
      </c>
      <c r="I25" s="64">
        <v>2000</v>
      </c>
      <c r="J25" s="64">
        <v>2010</v>
      </c>
    </row>
    <row r="26" spans="1:10" x14ac:dyDescent="0.25">
      <c r="A26" s="192" t="s">
        <v>65</v>
      </c>
      <c r="B26" s="193"/>
      <c r="C26" s="65">
        <v>428263</v>
      </c>
      <c r="D26" s="65">
        <v>393188</v>
      </c>
      <c r="E26" s="65">
        <v>349036</v>
      </c>
      <c r="F26" s="65">
        <v>219677</v>
      </c>
      <c r="G26" s="124">
        <v>100</v>
      </c>
      <c r="H26" s="124">
        <f>+D26/C26*100</f>
        <v>91.809939219591698</v>
      </c>
      <c r="I26" s="124">
        <f>+E26/C26*100</f>
        <v>81.500386444778101</v>
      </c>
      <c r="J26" s="124">
        <f>+F26/C26*100</f>
        <v>51.294881883328699</v>
      </c>
    </row>
    <row r="27" spans="1:10" x14ac:dyDescent="0.25">
      <c r="A27" s="192" t="s">
        <v>62</v>
      </c>
      <c r="B27" s="193"/>
      <c r="C27" s="63">
        <v>546033</v>
      </c>
      <c r="D27" s="63">
        <v>508621</v>
      </c>
      <c r="E27" s="63">
        <v>456478</v>
      </c>
      <c r="F27" s="63">
        <v>280489</v>
      </c>
      <c r="G27" s="124">
        <v>100</v>
      </c>
      <c r="H27" s="124">
        <f t="shared" ref="H27:H28" si="0">+D27/C27*100</f>
        <v>93.148399455710546</v>
      </c>
      <c r="I27" s="124">
        <f t="shared" ref="I27:I28" si="1">+E27/C27*100</f>
        <v>83.59897661862928</v>
      </c>
      <c r="J27" s="124">
        <f t="shared" ref="J27:J28" si="2">+F27/C27*100</f>
        <v>51.368507031626301</v>
      </c>
    </row>
    <row r="28" spans="1:10" x14ac:dyDescent="0.25">
      <c r="A28" s="192" t="s">
        <v>33</v>
      </c>
      <c r="B28" s="193"/>
      <c r="C28" s="62">
        <v>3133118</v>
      </c>
      <c r="D28" s="62">
        <v>2848136</v>
      </c>
      <c r="E28" s="62">
        <v>2396274</v>
      </c>
      <c r="F28" s="62">
        <v>1620884</v>
      </c>
      <c r="G28" s="124">
        <v>100</v>
      </c>
      <c r="H28" s="124">
        <f t="shared" si="0"/>
        <v>90.904204693216144</v>
      </c>
      <c r="I28" s="124">
        <f t="shared" si="1"/>
        <v>76.482085896541392</v>
      </c>
      <c r="J28" s="124">
        <f t="shared" si="2"/>
        <v>51.733895754963591</v>
      </c>
    </row>
  </sheetData>
  <mergeCells count="5">
    <mergeCell ref="A27:B27"/>
    <mergeCell ref="A28:B28"/>
    <mergeCell ref="A1:I1"/>
    <mergeCell ref="A25:B25"/>
    <mergeCell ref="A26:B26"/>
  </mergeCells>
  <phoneticPr fontId="9" type="noConversion"/>
  <pageMargins left="0.75" right="0.75" top="1" bottom="1" header="0.5" footer="0.5"/>
  <pageSetup paperSize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34"/>
  <sheetViews>
    <sheetView topLeftCell="A37" workbookViewId="0">
      <selection activeCell="A33" sqref="A33:L33"/>
    </sheetView>
  </sheetViews>
  <sheetFormatPr defaultRowHeight="15" x14ac:dyDescent="0.25"/>
  <cols>
    <col min="3" max="3" width="9.5703125" bestFit="1" customWidth="1"/>
    <col min="5" max="5" width="3.140625" customWidth="1"/>
    <col min="9" max="9" width="6.5703125" customWidth="1"/>
  </cols>
  <sheetData>
    <row r="1" spans="1:12" x14ac:dyDescent="0.25">
      <c r="A1" s="24" t="s">
        <v>0</v>
      </c>
      <c r="B1" s="23"/>
      <c r="C1" s="23"/>
      <c r="D1" s="23"/>
      <c r="E1" s="23"/>
      <c r="F1" s="23"/>
      <c r="G1" s="23"/>
      <c r="H1" s="23"/>
    </row>
    <row r="2" spans="1:12" x14ac:dyDescent="0.25">
      <c r="A2" s="13"/>
      <c r="B2" s="14"/>
      <c r="C2" s="14"/>
      <c r="D2" s="14"/>
      <c r="E2" s="72"/>
      <c r="F2" s="13"/>
      <c r="G2" s="13"/>
      <c r="H2" s="13"/>
    </row>
    <row r="3" spans="1:12" x14ac:dyDescent="0.25">
      <c r="E3" s="73"/>
      <c r="I3" s="73"/>
    </row>
    <row r="4" spans="1:12" x14ac:dyDescent="0.25">
      <c r="A4" s="198" t="s">
        <v>29</v>
      </c>
      <c r="B4" s="199" t="s">
        <v>3</v>
      </c>
      <c r="C4" s="199"/>
      <c r="D4" s="199"/>
      <c r="E4" s="56"/>
      <c r="F4" s="199" t="s">
        <v>4</v>
      </c>
      <c r="G4" s="199"/>
      <c r="H4" s="199"/>
      <c r="J4" s="199" t="s">
        <v>5</v>
      </c>
      <c r="K4" s="199"/>
      <c r="L4" s="199"/>
    </row>
    <row r="5" spans="1:12" x14ac:dyDescent="0.25">
      <c r="A5" s="198"/>
      <c r="B5" s="53" t="s">
        <v>1</v>
      </c>
      <c r="C5" s="53" t="s">
        <v>2</v>
      </c>
      <c r="D5" s="57" t="s">
        <v>31</v>
      </c>
      <c r="E5" s="57"/>
      <c r="F5" s="53" t="s">
        <v>1</v>
      </c>
      <c r="G5" s="53" t="s">
        <v>2</v>
      </c>
      <c r="H5" s="57" t="s">
        <v>31</v>
      </c>
      <c r="I5" s="73"/>
      <c r="J5" s="53" t="s">
        <v>1</v>
      </c>
      <c r="K5" s="53" t="s">
        <v>2</v>
      </c>
      <c r="L5" s="57" t="s">
        <v>31</v>
      </c>
    </row>
    <row r="6" spans="1:12" x14ac:dyDescent="0.25">
      <c r="A6" s="17" t="s">
        <v>52</v>
      </c>
      <c r="B6" s="66">
        <v>31605</v>
      </c>
      <c r="C6" s="66">
        <v>20450</v>
      </c>
      <c r="D6" s="66">
        <f>+C6+B6</f>
        <v>52055</v>
      </c>
      <c r="E6" s="18"/>
      <c r="F6" s="66">
        <v>13827</v>
      </c>
      <c r="G6" s="66">
        <v>1125</v>
      </c>
      <c r="H6" s="70">
        <f>+G6+F6</f>
        <v>14952</v>
      </c>
      <c r="I6" s="73"/>
      <c r="J6" s="66">
        <v>67.801871446266802</v>
      </c>
      <c r="K6" s="66">
        <v>32.198128553733191</v>
      </c>
      <c r="L6" s="70">
        <f>+K6+J6</f>
        <v>100</v>
      </c>
    </row>
    <row r="7" spans="1:12" x14ac:dyDescent="0.25">
      <c r="A7" s="17" t="s">
        <v>53</v>
      </c>
      <c r="B7" s="66">
        <v>40347</v>
      </c>
      <c r="C7" s="66">
        <v>23277</v>
      </c>
      <c r="D7" s="66">
        <f t="shared" ref="D7:D16" si="0">+C7+B7</f>
        <v>63624</v>
      </c>
      <c r="E7" s="18"/>
      <c r="F7" s="66">
        <v>8011</v>
      </c>
      <c r="G7" s="66">
        <v>1080</v>
      </c>
      <c r="H7" s="70">
        <f t="shared" ref="H7:H16" si="1">+G7+F7</f>
        <v>9091</v>
      </c>
      <c r="I7" s="73"/>
      <c r="J7" s="66">
        <v>66.50347246097779</v>
      </c>
      <c r="K7" s="66">
        <v>33.49652753902221</v>
      </c>
      <c r="L7" s="70">
        <f t="shared" ref="L7:L16" si="2">+K7+J7</f>
        <v>100</v>
      </c>
    </row>
    <row r="8" spans="1:12" x14ac:dyDescent="0.25">
      <c r="A8" s="17" t="s">
        <v>54</v>
      </c>
      <c r="B8" s="66">
        <v>26146</v>
      </c>
      <c r="C8" s="66">
        <v>19820</v>
      </c>
      <c r="D8" s="66">
        <f t="shared" si="0"/>
        <v>45966</v>
      </c>
      <c r="E8" s="18"/>
      <c r="F8" s="66">
        <v>7447</v>
      </c>
      <c r="G8" s="66">
        <v>5073</v>
      </c>
      <c r="H8" s="70">
        <f t="shared" si="1"/>
        <v>12520</v>
      </c>
      <c r="I8" s="73"/>
      <c r="J8" s="66">
        <v>57.437677392880346</v>
      </c>
      <c r="K8" s="66">
        <v>42.562322607119654</v>
      </c>
      <c r="L8" s="70">
        <f t="shared" si="2"/>
        <v>100</v>
      </c>
    </row>
    <row r="9" spans="1:12" x14ac:dyDescent="0.25">
      <c r="A9" s="17" t="s">
        <v>55</v>
      </c>
      <c r="B9" s="66">
        <v>35319</v>
      </c>
      <c r="C9" s="66">
        <v>22836</v>
      </c>
      <c r="D9" s="66">
        <f t="shared" si="0"/>
        <v>58155</v>
      </c>
      <c r="E9" s="18"/>
      <c r="F9" s="66">
        <v>11615</v>
      </c>
      <c r="G9" s="66">
        <v>753</v>
      </c>
      <c r="H9" s="70">
        <f t="shared" si="1"/>
        <v>12368</v>
      </c>
      <c r="I9" s="73"/>
      <c r="J9" s="66">
        <v>66.551337861406907</v>
      </c>
      <c r="K9" s="66">
        <v>33.448662138593086</v>
      </c>
      <c r="L9" s="70">
        <f t="shared" si="2"/>
        <v>100</v>
      </c>
    </row>
    <row r="10" spans="1:12" x14ac:dyDescent="0.25">
      <c r="A10" s="17" t="s">
        <v>56</v>
      </c>
      <c r="B10" s="66">
        <v>17320</v>
      </c>
      <c r="C10" s="66">
        <v>10431</v>
      </c>
      <c r="D10" s="66">
        <f t="shared" si="0"/>
        <v>27751</v>
      </c>
      <c r="E10" s="18"/>
      <c r="F10" s="66">
        <v>6162</v>
      </c>
      <c r="G10" s="66">
        <v>516</v>
      </c>
      <c r="H10" s="70">
        <f t="shared" si="1"/>
        <v>6678</v>
      </c>
      <c r="I10" s="73"/>
      <c r="J10" s="66">
        <v>68.204130239042669</v>
      </c>
      <c r="K10" s="66">
        <v>31.795869760957334</v>
      </c>
      <c r="L10" s="70">
        <f t="shared" si="2"/>
        <v>100</v>
      </c>
    </row>
    <row r="11" spans="1:12" x14ac:dyDescent="0.25">
      <c r="A11" s="17" t="s">
        <v>57</v>
      </c>
      <c r="B11" s="66">
        <v>16126</v>
      </c>
      <c r="C11" s="66">
        <v>9112</v>
      </c>
      <c r="D11" s="66">
        <f t="shared" si="0"/>
        <v>25238</v>
      </c>
      <c r="E11" s="18"/>
      <c r="F11" s="66">
        <v>3987</v>
      </c>
      <c r="G11" s="66">
        <v>287</v>
      </c>
      <c r="H11" s="70">
        <f t="shared" si="1"/>
        <v>4274</v>
      </c>
      <c r="I11" s="73"/>
      <c r="J11" s="66">
        <v>68.151938194632692</v>
      </c>
      <c r="K11" s="66">
        <v>31.848061805367305</v>
      </c>
      <c r="L11" s="70">
        <f t="shared" si="2"/>
        <v>100</v>
      </c>
    </row>
    <row r="12" spans="1:12" x14ac:dyDescent="0.25">
      <c r="A12" s="17" t="s">
        <v>58</v>
      </c>
      <c r="B12" s="66">
        <v>31516</v>
      </c>
      <c r="C12" s="66">
        <v>16887</v>
      </c>
      <c r="D12" s="66">
        <f t="shared" si="0"/>
        <v>48403</v>
      </c>
      <c r="E12" s="18"/>
      <c r="F12" s="66">
        <v>16776</v>
      </c>
      <c r="G12" s="66">
        <v>1916</v>
      </c>
      <c r="H12" s="70">
        <f t="shared" si="1"/>
        <v>18692</v>
      </c>
      <c r="I12" s="73"/>
      <c r="J12" s="66">
        <v>71.975557045979571</v>
      </c>
      <c r="K12" s="66">
        <v>28.024442954020419</v>
      </c>
      <c r="L12" s="70">
        <f t="shared" si="2"/>
        <v>99.999999999999986</v>
      </c>
    </row>
    <row r="13" spans="1:12" x14ac:dyDescent="0.25">
      <c r="A13" s="17" t="s">
        <v>61</v>
      </c>
      <c r="B13" s="66">
        <v>13470</v>
      </c>
      <c r="C13" s="66">
        <v>7326</v>
      </c>
      <c r="D13" s="66">
        <f t="shared" si="0"/>
        <v>20796</v>
      </c>
      <c r="E13" s="18"/>
      <c r="F13" s="66">
        <v>13380</v>
      </c>
      <c r="G13" s="66">
        <v>4050</v>
      </c>
      <c r="H13" s="70">
        <f t="shared" si="1"/>
        <v>17430</v>
      </c>
      <c r="I13" s="73"/>
      <c r="J13" s="66">
        <v>70.240150682781348</v>
      </c>
      <c r="K13" s="66">
        <v>29.759849317218645</v>
      </c>
      <c r="L13" s="70">
        <f t="shared" si="2"/>
        <v>100</v>
      </c>
    </row>
    <row r="14" spans="1:12" x14ac:dyDescent="0.25">
      <c r="A14" s="17" t="s">
        <v>59</v>
      </c>
      <c r="B14" s="66">
        <v>14519</v>
      </c>
      <c r="C14" s="66">
        <v>7186</v>
      </c>
      <c r="D14" s="66">
        <f t="shared" si="0"/>
        <v>21705</v>
      </c>
      <c r="E14" s="18"/>
      <c r="F14" s="66">
        <v>8196</v>
      </c>
      <c r="G14" s="66">
        <v>1047</v>
      </c>
      <c r="H14" s="70">
        <f t="shared" si="1"/>
        <v>9243</v>
      </c>
      <c r="I14" s="73"/>
      <c r="J14" s="66">
        <v>73.39731161949075</v>
      </c>
      <c r="K14" s="66">
        <v>26.602688380509242</v>
      </c>
      <c r="L14" s="70">
        <f t="shared" si="2"/>
        <v>100</v>
      </c>
    </row>
    <row r="15" spans="1:12" ht="15.75" thickBot="1" x14ac:dyDescent="0.3">
      <c r="A15" s="58" t="s">
        <v>60</v>
      </c>
      <c r="B15" s="68">
        <f>SUM(B6:B14)</f>
        <v>226368</v>
      </c>
      <c r="C15" s="68">
        <f>SUM(C6:C14)</f>
        <v>137325</v>
      </c>
      <c r="D15" s="68">
        <f t="shared" si="0"/>
        <v>363693</v>
      </c>
      <c r="E15" s="68"/>
      <c r="F15" s="68">
        <f>SUM(F6:F14)</f>
        <v>89401</v>
      </c>
      <c r="G15" s="68">
        <f>SUM(G6:G14)</f>
        <v>15847</v>
      </c>
      <c r="H15" s="68">
        <f t="shared" si="1"/>
        <v>105248</v>
      </c>
      <c r="I15" s="68"/>
      <c r="J15" s="68">
        <v>67.3</v>
      </c>
      <c r="K15" s="68">
        <v>32.700000000000003</v>
      </c>
      <c r="L15" s="68">
        <f t="shared" si="2"/>
        <v>100</v>
      </c>
    </row>
    <row r="16" spans="1:12" ht="16.5" thickTop="1" thickBot="1" x14ac:dyDescent="0.3">
      <c r="A16" s="61" t="s">
        <v>33</v>
      </c>
      <c r="B16" s="68">
        <v>1784148</v>
      </c>
      <c r="C16" s="68">
        <v>1148503</v>
      </c>
      <c r="D16" s="68">
        <f t="shared" si="0"/>
        <v>2932651</v>
      </c>
      <c r="E16" s="68"/>
      <c r="F16" s="68">
        <v>601024</v>
      </c>
      <c r="G16" s="68">
        <v>257678</v>
      </c>
      <c r="H16" s="68">
        <f t="shared" si="1"/>
        <v>858702</v>
      </c>
      <c r="I16" s="68"/>
      <c r="J16" s="68">
        <v>62.9</v>
      </c>
      <c r="K16" s="68">
        <v>37.1</v>
      </c>
      <c r="L16" s="68">
        <f t="shared" si="2"/>
        <v>100</v>
      </c>
    </row>
    <row r="17" spans="1:12" ht="15.75" thickTop="1" x14ac:dyDescent="0.25"/>
    <row r="19" spans="1:12" x14ac:dyDescent="0.25">
      <c r="A19" s="198" t="s">
        <v>29</v>
      </c>
      <c r="B19" s="199" t="s">
        <v>3</v>
      </c>
      <c r="C19" s="199"/>
      <c r="D19" s="199"/>
      <c r="E19" s="56"/>
      <c r="F19" s="199" t="s">
        <v>4</v>
      </c>
      <c r="G19" s="199"/>
      <c r="H19" s="199"/>
      <c r="J19" s="199" t="s">
        <v>5</v>
      </c>
      <c r="K19" s="199"/>
      <c r="L19" s="199"/>
    </row>
    <row r="20" spans="1:12" x14ac:dyDescent="0.25">
      <c r="A20" s="198"/>
      <c r="B20" s="53" t="s">
        <v>1</v>
      </c>
      <c r="C20" s="53" t="s">
        <v>2</v>
      </c>
      <c r="D20" s="57" t="s">
        <v>31</v>
      </c>
      <c r="E20" s="57"/>
      <c r="F20" s="53" t="s">
        <v>1</v>
      </c>
      <c r="G20" s="53" t="s">
        <v>2</v>
      </c>
      <c r="H20" s="57" t="s">
        <v>31</v>
      </c>
      <c r="I20" s="73"/>
      <c r="J20" s="53" t="s">
        <v>1</v>
      </c>
      <c r="K20" s="53" t="s">
        <v>2</v>
      </c>
      <c r="L20" s="57" t="s">
        <v>31</v>
      </c>
    </row>
    <row r="21" spans="1:12" x14ac:dyDescent="0.25">
      <c r="A21" s="17" t="s">
        <v>52</v>
      </c>
      <c r="B21" s="66">
        <f t="shared" ref="B21:B30" si="3">+B6/D6*100</f>
        <v>60.714628758044377</v>
      </c>
      <c r="C21" s="66">
        <f t="shared" ref="C21:C30" si="4">+C6/D6*100</f>
        <v>39.285371241955623</v>
      </c>
      <c r="D21" s="66">
        <f>+C21+B21</f>
        <v>100</v>
      </c>
      <c r="E21" s="18"/>
      <c r="F21" s="66">
        <f t="shared" ref="F21:F30" si="5">+F6/H6*100</f>
        <v>92.475922953451033</v>
      </c>
      <c r="G21" s="66">
        <f t="shared" ref="G21:G30" si="6">+G6/H6*100</f>
        <v>7.5240770465489559</v>
      </c>
      <c r="H21" s="70">
        <f>+G21+F21</f>
        <v>99.999999999999986</v>
      </c>
      <c r="I21" s="73"/>
      <c r="J21" s="66">
        <v>67.801871446266802</v>
      </c>
      <c r="K21" s="66">
        <v>32.198128553733191</v>
      </c>
      <c r="L21" s="70">
        <f>+K21+J21</f>
        <v>100</v>
      </c>
    </row>
    <row r="22" spans="1:12" x14ac:dyDescent="0.25">
      <c r="A22" s="17" t="s">
        <v>53</v>
      </c>
      <c r="B22" s="66">
        <f t="shared" si="3"/>
        <v>63.414749151263671</v>
      </c>
      <c r="C22" s="66">
        <f t="shared" si="4"/>
        <v>36.585250848736329</v>
      </c>
      <c r="D22" s="66">
        <f t="shared" ref="D22:D29" si="7">+C22+B22</f>
        <v>100</v>
      </c>
      <c r="E22" s="18"/>
      <c r="F22" s="66">
        <f t="shared" si="5"/>
        <v>88.120118798812001</v>
      </c>
      <c r="G22" s="66">
        <f t="shared" si="6"/>
        <v>11.879881201187988</v>
      </c>
      <c r="H22" s="70">
        <f t="shared" ref="H22:H31" si="8">+G22+F22</f>
        <v>99.999999999999986</v>
      </c>
      <c r="I22" s="73"/>
      <c r="J22" s="66">
        <v>66.50347246097779</v>
      </c>
      <c r="K22" s="66">
        <v>33.49652753902221</v>
      </c>
      <c r="L22" s="70">
        <f t="shared" ref="L22:L31" si="9">+K22+J22</f>
        <v>100</v>
      </c>
    </row>
    <row r="23" spans="1:12" x14ac:dyDescent="0.25">
      <c r="A23" s="17" t="s">
        <v>54</v>
      </c>
      <c r="B23" s="66">
        <f t="shared" si="3"/>
        <v>56.88117304094331</v>
      </c>
      <c r="C23" s="66">
        <f t="shared" si="4"/>
        <v>43.118826959056697</v>
      </c>
      <c r="D23" s="66">
        <f t="shared" si="7"/>
        <v>100</v>
      </c>
      <c r="E23" s="18"/>
      <c r="F23" s="66">
        <f t="shared" si="5"/>
        <v>59.480830670926522</v>
      </c>
      <c r="G23" s="66">
        <f t="shared" si="6"/>
        <v>40.519169329073485</v>
      </c>
      <c r="H23" s="70">
        <f t="shared" si="8"/>
        <v>100</v>
      </c>
      <c r="I23" s="73"/>
      <c r="J23" s="66">
        <v>57.437677392880346</v>
      </c>
      <c r="K23" s="66">
        <v>42.562322607119654</v>
      </c>
      <c r="L23" s="70">
        <f t="shared" si="9"/>
        <v>100</v>
      </c>
    </row>
    <row r="24" spans="1:12" x14ac:dyDescent="0.25">
      <c r="A24" s="17" t="s">
        <v>55</v>
      </c>
      <c r="B24" s="66">
        <f t="shared" si="3"/>
        <v>60.732525148310543</v>
      </c>
      <c r="C24" s="66">
        <f t="shared" si="4"/>
        <v>39.26747485168945</v>
      </c>
      <c r="D24" s="66">
        <f t="shared" si="7"/>
        <v>100</v>
      </c>
      <c r="E24" s="18"/>
      <c r="F24" s="66">
        <f t="shared" si="5"/>
        <v>93.911707632600255</v>
      </c>
      <c r="G24" s="66">
        <f t="shared" si="6"/>
        <v>6.0882923673997409</v>
      </c>
      <c r="H24" s="70">
        <f t="shared" si="8"/>
        <v>100</v>
      </c>
      <c r="I24" s="73"/>
      <c r="J24" s="66">
        <v>66.551337861406907</v>
      </c>
      <c r="K24" s="66">
        <v>33.448662138593086</v>
      </c>
      <c r="L24" s="70">
        <f t="shared" si="9"/>
        <v>100</v>
      </c>
    </row>
    <row r="25" spans="1:12" x14ac:dyDescent="0.25">
      <c r="A25" s="17" t="s">
        <v>56</v>
      </c>
      <c r="B25" s="66">
        <f t="shared" si="3"/>
        <v>62.41216532737559</v>
      </c>
      <c r="C25" s="66">
        <f t="shared" si="4"/>
        <v>37.58783467262441</v>
      </c>
      <c r="D25" s="66">
        <f t="shared" si="7"/>
        <v>100</v>
      </c>
      <c r="E25" s="18"/>
      <c r="F25" s="66">
        <f t="shared" si="5"/>
        <v>92.273135669362077</v>
      </c>
      <c r="G25" s="66">
        <f t="shared" si="6"/>
        <v>7.7268643306379152</v>
      </c>
      <c r="H25" s="70">
        <f t="shared" si="8"/>
        <v>99.999999999999986</v>
      </c>
      <c r="I25" s="73"/>
      <c r="J25" s="66">
        <v>68.204130239042669</v>
      </c>
      <c r="K25" s="66">
        <v>31.795869760957334</v>
      </c>
      <c r="L25" s="70">
        <f t="shared" si="9"/>
        <v>100</v>
      </c>
    </row>
    <row r="26" spans="1:12" x14ac:dyDescent="0.25">
      <c r="A26" s="17" t="s">
        <v>57</v>
      </c>
      <c r="B26" s="66">
        <f t="shared" si="3"/>
        <v>63.895712814010622</v>
      </c>
      <c r="C26" s="66">
        <f t="shared" si="4"/>
        <v>36.104287185989378</v>
      </c>
      <c r="D26" s="66">
        <f t="shared" si="7"/>
        <v>100</v>
      </c>
      <c r="E26" s="18"/>
      <c r="F26" s="66">
        <f t="shared" si="5"/>
        <v>93.284978942442677</v>
      </c>
      <c r="G26" s="66">
        <f t="shared" si="6"/>
        <v>6.7150210575573226</v>
      </c>
      <c r="H26" s="70">
        <f t="shared" si="8"/>
        <v>100</v>
      </c>
      <c r="I26" s="73"/>
      <c r="J26" s="66">
        <v>68.151938194632692</v>
      </c>
      <c r="K26" s="66">
        <v>31.848061805367305</v>
      </c>
      <c r="L26" s="70">
        <f t="shared" si="9"/>
        <v>100</v>
      </c>
    </row>
    <row r="27" spans="1:12" x14ac:dyDescent="0.25">
      <c r="A27" s="17" t="s">
        <v>58</v>
      </c>
      <c r="B27" s="66">
        <f t="shared" si="3"/>
        <v>65.11166663223355</v>
      </c>
      <c r="C27" s="66">
        <f t="shared" si="4"/>
        <v>34.888333367766464</v>
      </c>
      <c r="D27" s="66">
        <f t="shared" si="7"/>
        <v>100.00000000000001</v>
      </c>
      <c r="E27" s="18"/>
      <c r="F27" s="66">
        <f t="shared" si="5"/>
        <v>89.749625508238822</v>
      </c>
      <c r="G27" s="66">
        <f t="shared" si="6"/>
        <v>10.250374491761182</v>
      </c>
      <c r="H27" s="70">
        <f t="shared" si="8"/>
        <v>100</v>
      </c>
      <c r="I27" s="73"/>
      <c r="J27" s="66">
        <v>71.975557045979571</v>
      </c>
      <c r="K27" s="66">
        <v>28.024442954020419</v>
      </c>
      <c r="L27" s="70">
        <f t="shared" si="9"/>
        <v>99.999999999999986</v>
      </c>
    </row>
    <row r="28" spans="1:12" x14ac:dyDescent="0.25">
      <c r="A28" s="17" t="s">
        <v>165</v>
      </c>
      <c r="B28" s="66">
        <f t="shared" si="3"/>
        <v>64.772071552221576</v>
      </c>
      <c r="C28" s="66">
        <f t="shared" si="4"/>
        <v>35.227928447778417</v>
      </c>
      <c r="D28" s="66">
        <f t="shared" si="7"/>
        <v>100</v>
      </c>
      <c r="E28" s="18"/>
      <c r="F28" s="66">
        <f t="shared" si="5"/>
        <v>76.764199655765921</v>
      </c>
      <c r="G28" s="66">
        <f t="shared" si="6"/>
        <v>23.235800344234079</v>
      </c>
      <c r="H28" s="70">
        <f t="shared" si="8"/>
        <v>100</v>
      </c>
      <c r="I28" s="73"/>
      <c r="J28" s="66">
        <v>70.240150682781348</v>
      </c>
      <c r="K28" s="66">
        <v>29.759849317218645</v>
      </c>
      <c r="L28" s="70">
        <f t="shared" si="9"/>
        <v>100</v>
      </c>
    </row>
    <row r="29" spans="1:12" x14ac:dyDescent="0.25">
      <c r="A29" s="17" t="s">
        <v>59</v>
      </c>
      <c r="B29" s="66">
        <f t="shared" si="3"/>
        <v>66.892421101128775</v>
      </c>
      <c r="C29" s="66">
        <f t="shared" si="4"/>
        <v>33.107578898871225</v>
      </c>
      <c r="D29" s="66">
        <f t="shared" si="7"/>
        <v>100</v>
      </c>
      <c r="E29" s="18"/>
      <c r="F29" s="66">
        <f t="shared" si="5"/>
        <v>88.672508925673483</v>
      </c>
      <c r="G29" s="66">
        <f t="shared" si="6"/>
        <v>11.327491074326518</v>
      </c>
      <c r="H29" s="70">
        <f t="shared" si="8"/>
        <v>100</v>
      </c>
      <c r="I29" s="73"/>
      <c r="J29" s="66">
        <v>73.39731161949075</v>
      </c>
      <c r="K29" s="66">
        <v>26.602688380509242</v>
      </c>
      <c r="L29" s="70">
        <f t="shared" si="9"/>
        <v>100</v>
      </c>
    </row>
    <row r="30" spans="1:12" ht="15.75" thickBot="1" x14ac:dyDescent="0.3">
      <c r="A30" s="58" t="s">
        <v>60</v>
      </c>
      <c r="B30" s="68">
        <f t="shared" si="3"/>
        <v>62.241505885458338</v>
      </c>
      <c r="C30" s="68">
        <f t="shared" si="4"/>
        <v>37.758494114541655</v>
      </c>
      <c r="D30" s="68">
        <f>+C30+B30</f>
        <v>100</v>
      </c>
      <c r="E30" s="68"/>
      <c r="F30" s="68">
        <f t="shared" si="5"/>
        <v>84.943181818181827</v>
      </c>
      <c r="G30" s="68">
        <f t="shared" si="6"/>
        <v>15.056818181818182</v>
      </c>
      <c r="H30" s="68">
        <f t="shared" si="8"/>
        <v>100.00000000000001</v>
      </c>
      <c r="I30" s="68"/>
      <c r="J30" s="68">
        <v>67.3</v>
      </c>
      <c r="K30" s="68">
        <v>32.700000000000003</v>
      </c>
      <c r="L30" s="68">
        <f t="shared" si="9"/>
        <v>100</v>
      </c>
    </row>
    <row r="31" spans="1:12" ht="16.5" thickTop="1" thickBot="1" x14ac:dyDescent="0.3">
      <c r="A31" s="61" t="s">
        <v>33</v>
      </c>
      <c r="B31" s="68">
        <f>+B16/D16*100</f>
        <v>60.837378876654604</v>
      </c>
      <c r="C31" s="68">
        <f>+C16/D16*100</f>
        <v>39.162621123345396</v>
      </c>
      <c r="D31" s="68">
        <f>+C31+B31</f>
        <v>100</v>
      </c>
      <c r="E31" s="68"/>
      <c r="F31" s="68">
        <f>+F16/H16*100</f>
        <v>69.99215094409935</v>
      </c>
      <c r="G31" s="68">
        <f>+G16/H16*100</f>
        <v>30.00784905590065</v>
      </c>
      <c r="H31" s="68">
        <f t="shared" si="8"/>
        <v>100</v>
      </c>
      <c r="I31" s="68"/>
      <c r="J31" s="68">
        <v>62.9</v>
      </c>
      <c r="K31" s="68">
        <v>37.1</v>
      </c>
      <c r="L31" s="68">
        <f t="shared" si="9"/>
        <v>100</v>
      </c>
    </row>
    <row r="32" spans="1:12" ht="15.75" thickTop="1" x14ac:dyDescent="0.25"/>
    <row r="33" spans="1:12" x14ac:dyDescent="0.25">
      <c r="A33" s="201" t="s">
        <v>247</v>
      </c>
      <c r="B33" s="202"/>
      <c r="C33" s="202"/>
      <c r="D33" s="202"/>
      <c r="E33" s="202"/>
      <c r="F33" s="202"/>
      <c r="G33" s="202"/>
      <c r="H33" s="202"/>
      <c r="I33" s="202"/>
      <c r="J33" s="202"/>
      <c r="K33" s="202"/>
      <c r="L33" s="202"/>
    </row>
    <row r="34" spans="1:12" x14ac:dyDescent="0.25">
      <c r="A34" s="98"/>
    </row>
  </sheetData>
  <mergeCells count="9">
    <mergeCell ref="A33:L33"/>
    <mergeCell ref="A4:A5"/>
    <mergeCell ref="B4:D4"/>
    <mergeCell ref="F4:H4"/>
    <mergeCell ref="J4:L4"/>
    <mergeCell ref="A19:A20"/>
    <mergeCell ref="B19:D19"/>
    <mergeCell ref="F19:H19"/>
    <mergeCell ref="J19:L19"/>
  </mergeCells>
  <phoneticPr fontId="9" type="noConversion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56"/>
  <sheetViews>
    <sheetView workbookViewId="0">
      <selection activeCell="S19" sqref="S19"/>
    </sheetView>
  </sheetViews>
  <sheetFormatPr defaultRowHeight="15" x14ac:dyDescent="0.25"/>
  <cols>
    <col min="6" max="6" width="8" bestFit="1" customWidth="1"/>
    <col min="7" max="7" width="9.7109375" bestFit="1" customWidth="1"/>
    <col min="8" max="9" width="9.28515625" bestFit="1" customWidth="1"/>
    <col min="10" max="10" width="9.7109375" bestFit="1" customWidth="1"/>
  </cols>
  <sheetData>
    <row r="1" spans="1:24" x14ac:dyDescent="0.25">
      <c r="A1" s="203" t="s">
        <v>29</v>
      </c>
      <c r="B1" s="204" t="s">
        <v>263</v>
      </c>
      <c r="C1" s="204"/>
      <c r="D1" s="204"/>
      <c r="E1" s="166"/>
      <c r="F1" s="103"/>
      <c r="G1" s="206" t="s">
        <v>268</v>
      </c>
      <c r="H1" s="206"/>
      <c r="I1" s="206"/>
      <c r="M1" s="201" t="s">
        <v>286</v>
      </c>
      <c r="N1" s="202"/>
      <c r="O1" s="202"/>
      <c r="P1" s="202"/>
      <c r="Q1" s="202"/>
      <c r="R1" s="202"/>
      <c r="S1" s="202"/>
      <c r="T1" s="202"/>
      <c r="U1" s="202"/>
      <c r="V1" s="202"/>
      <c r="W1" s="202"/>
      <c r="X1" s="202"/>
    </row>
    <row r="2" spans="1:24" x14ac:dyDescent="0.25">
      <c r="A2" s="203"/>
      <c r="B2" s="165" t="s">
        <v>1</v>
      </c>
      <c r="C2" s="165" t="s">
        <v>2</v>
      </c>
      <c r="D2" s="167" t="s">
        <v>31</v>
      </c>
      <c r="E2" s="167"/>
      <c r="F2" s="165"/>
      <c r="G2" s="165" t="s">
        <v>1</v>
      </c>
      <c r="H2" s="165" t="s">
        <v>2</v>
      </c>
      <c r="I2" s="167" t="s">
        <v>31</v>
      </c>
    </row>
    <row r="3" spans="1:24" x14ac:dyDescent="0.25">
      <c r="A3" s="17" t="s">
        <v>52</v>
      </c>
      <c r="B3" s="172">
        <v>20214</v>
      </c>
      <c r="C3" s="19">
        <v>9096</v>
      </c>
      <c r="D3" s="19">
        <f>+C3+B3</f>
        <v>29310</v>
      </c>
      <c r="E3" s="173"/>
      <c r="G3" s="66">
        <f t="shared" ref="G3:G11" si="0">+B3/D3*100</f>
        <v>68.966223132036859</v>
      </c>
      <c r="H3" s="66">
        <f t="shared" ref="H3:H11" si="1">+C3/D3*100</f>
        <v>31.033776867963152</v>
      </c>
      <c r="I3" s="66">
        <f>+H3+G3</f>
        <v>100.00000000000001</v>
      </c>
    </row>
    <row r="4" spans="1:24" x14ac:dyDescent="0.25">
      <c r="A4" s="17" t="s">
        <v>53</v>
      </c>
      <c r="B4" s="172">
        <v>27134</v>
      </c>
      <c r="C4" s="19">
        <v>11753</v>
      </c>
      <c r="D4" s="19">
        <f t="shared" ref="D4:D11" si="2">+C4+B4</f>
        <v>38887</v>
      </c>
      <c r="E4" s="173"/>
      <c r="G4" s="66">
        <f t="shared" si="0"/>
        <v>69.776532002983004</v>
      </c>
      <c r="H4" s="66">
        <f t="shared" si="1"/>
        <v>30.223467997017</v>
      </c>
      <c r="I4" s="66">
        <f t="shared" ref="I4:I11" si="3">+H4+G4</f>
        <v>100</v>
      </c>
    </row>
    <row r="5" spans="1:24" x14ac:dyDescent="0.25">
      <c r="A5" s="17" t="s">
        <v>54</v>
      </c>
      <c r="B5" s="172">
        <v>16762</v>
      </c>
      <c r="C5" s="19">
        <v>9404</v>
      </c>
      <c r="D5" s="19">
        <f t="shared" si="2"/>
        <v>26166</v>
      </c>
      <c r="E5" s="173"/>
      <c r="G5" s="66">
        <f t="shared" si="0"/>
        <v>64.060230833906601</v>
      </c>
      <c r="H5" s="66">
        <f t="shared" si="1"/>
        <v>35.939769166093406</v>
      </c>
      <c r="I5" s="66">
        <f t="shared" si="3"/>
        <v>100</v>
      </c>
    </row>
    <row r="6" spans="1:24" x14ac:dyDescent="0.25">
      <c r="A6" s="17" t="s">
        <v>55</v>
      </c>
      <c r="B6" s="172">
        <v>22874</v>
      </c>
      <c r="C6" s="19">
        <v>10954</v>
      </c>
      <c r="D6" s="19">
        <f t="shared" si="2"/>
        <v>33828</v>
      </c>
      <c r="E6" s="173"/>
      <c r="G6" s="66">
        <f t="shared" si="0"/>
        <v>67.618540853730636</v>
      </c>
      <c r="H6" s="66">
        <f t="shared" si="1"/>
        <v>32.381459146269364</v>
      </c>
      <c r="I6" s="66">
        <f t="shared" si="3"/>
        <v>100</v>
      </c>
    </row>
    <row r="7" spans="1:24" x14ac:dyDescent="0.25">
      <c r="A7" s="17" t="s">
        <v>56</v>
      </c>
      <c r="B7" s="172">
        <v>12396</v>
      </c>
      <c r="C7" s="19">
        <v>5721</v>
      </c>
      <c r="D7" s="19">
        <f t="shared" si="2"/>
        <v>18117</v>
      </c>
      <c r="E7" s="173"/>
      <c r="G7" s="66">
        <f t="shared" si="0"/>
        <v>68.421924159629071</v>
      </c>
      <c r="H7" s="66">
        <f t="shared" si="1"/>
        <v>31.578075840370921</v>
      </c>
      <c r="I7" s="66">
        <f t="shared" si="3"/>
        <v>100</v>
      </c>
    </row>
    <row r="8" spans="1:24" x14ac:dyDescent="0.25">
      <c r="A8" s="17" t="s">
        <v>57</v>
      </c>
      <c r="B8" s="172">
        <v>12035</v>
      </c>
      <c r="C8" s="19">
        <v>5301</v>
      </c>
      <c r="D8" s="19">
        <f t="shared" si="2"/>
        <v>17336</v>
      </c>
      <c r="E8" s="173"/>
      <c r="G8" s="66">
        <f t="shared" si="0"/>
        <v>69.422011998154133</v>
      </c>
      <c r="H8" s="66">
        <f t="shared" si="1"/>
        <v>30.577988001845867</v>
      </c>
      <c r="I8" s="66">
        <f t="shared" si="3"/>
        <v>100</v>
      </c>
    </row>
    <row r="9" spans="1:24" x14ac:dyDescent="0.25">
      <c r="A9" s="17" t="s">
        <v>58</v>
      </c>
      <c r="B9" s="172">
        <v>21149</v>
      </c>
      <c r="C9" s="19">
        <v>7441</v>
      </c>
      <c r="D9" s="19">
        <f t="shared" si="2"/>
        <v>28590</v>
      </c>
      <c r="E9" s="173"/>
      <c r="G9" s="66">
        <f t="shared" si="0"/>
        <v>73.973417278768807</v>
      </c>
      <c r="H9" s="66">
        <f t="shared" si="1"/>
        <v>26.0265827212312</v>
      </c>
      <c r="I9" s="66">
        <f t="shared" si="3"/>
        <v>100</v>
      </c>
    </row>
    <row r="10" spans="1:24" x14ac:dyDescent="0.25">
      <c r="A10" s="17" t="s">
        <v>61</v>
      </c>
      <c r="B10" s="172">
        <v>9284</v>
      </c>
      <c r="C10" s="19">
        <v>3486</v>
      </c>
      <c r="D10" s="19">
        <f t="shared" si="2"/>
        <v>12770</v>
      </c>
      <c r="E10" s="173"/>
      <c r="G10" s="66">
        <f t="shared" si="0"/>
        <v>72.701644479248245</v>
      </c>
      <c r="H10" s="66">
        <f t="shared" si="1"/>
        <v>27.298355520751759</v>
      </c>
      <c r="I10" s="66">
        <f t="shared" si="3"/>
        <v>100</v>
      </c>
    </row>
    <row r="11" spans="1:24" x14ac:dyDescent="0.25">
      <c r="A11" s="17" t="s">
        <v>59</v>
      </c>
      <c r="B11" s="172">
        <v>10861</v>
      </c>
      <c r="C11" s="19">
        <v>3812</v>
      </c>
      <c r="D11" s="19">
        <f t="shared" si="2"/>
        <v>14673</v>
      </c>
      <c r="E11" s="173"/>
      <c r="G11" s="66">
        <f t="shared" si="0"/>
        <v>74.020309411844892</v>
      </c>
      <c r="H11" s="66">
        <f t="shared" si="1"/>
        <v>25.979690588155112</v>
      </c>
      <c r="I11" s="66">
        <f t="shared" si="3"/>
        <v>100</v>
      </c>
    </row>
    <row r="12" spans="1:24" ht="15.75" thickBot="1" x14ac:dyDescent="0.3">
      <c r="A12" s="58" t="s">
        <v>60</v>
      </c>
      <c r="B12" s="59">
        <f>SUM(B3:B11)</f>
        <v>152709</v>
      </c>
      <c r="C12" s="59">
        <f>SUM(C3:C11)</f>
        <v>66968</v>
      </c>
      <c r="D12" s="59">
        <f>+C12+B12</f>
        <v>219677</v>
      </c>
      <c r="E12" s="59"/>
      <c r="F12" s="59"/>
      <c r="G12" s="68">
        <f t="shared" ref="G12:G13" si="4">+B12/D12*100</f>
        <v>69.515242833796904</v>
      </c>
      <c r="H12" s="68">
        <f t="shared" ref="H12:H13" si="5">+C12/D12*100</f>
        <v>30.484757166203106</v>
      </c>
      <c r="I12" s="68">
        <f t="shared" ref="I12:I13" si="6">+H12+G12</f>
        <v>100.00000000000001</v>
      </c>
    </row>
    <row r="13" spans="1:24" ht="16.5" thickTop="1" thickBot="1" x14ac:dyDescent="0.3">
      <c r="A13" s="61" t="s">
        <v>33</v>
      </c>
      <c r="B13" s="59">
        <v>1123027</v>
      </c>
      <c r="C13" s="59">
        <v>497847</v>
      </c>
      <c r="D13" s="59">
        <f>+C13+B13</f>
        <v>1620874</v>
      </c>
      <c r="E13" s="59"/>
      <c r="F13" s="59"/>
      <c r="G13" s="68">
        <f t="shared" si="4"/>
        <v>69.285274487714659</v>
      </c>
      <c r="H13" s="68">
        <f t="shared" si="5"/>
        <v>30.714725512285344</v>
      </c>
      <c r="I13" s="68">
        <f t="shared" si="6"/>
        <v>100</v>
      </c>
    </row>
    <row r="14" spans="1:24" ht="15.75" thickTop="1" x14ac:dyDescent="0.25">
      <c r="E14" s="73"/>
      <c r="F14" s="73"/>
      <c r="G14" s="73"/>
      <c r="H14" s="73"/>
      <c r="I14" s="73"/>
      <c r="J14" s="73"/>
    </row>
    <row r="15" spans="1:24" x14ac:dyDescent="0.25">
      <c r="A15" s="203" t="s">
        <v>29</v>
      </c>
      <c r="B15" s="204" t="s">
        <v>263</v>
      </c>
      <c r="C15" s="204"/>
      <c r="D15" s="204"/>
      <c r="E15" s="167"/>
      <c r="F15" s="103"/>
      <c r="G15" s="205" t="s">
        <v>268</v>
      </c>
      <c r="H15" s="205"/>
      <c r="I15" s="205"/>
      <c r="J15" s="205"/>
    </row>
    <row r="16" spans="1:24" x14ac:dyDescent="0.25">
      <c r="A16" s="203"/>
      <c r="B16" s="165" t="s">
        <v>267</v>
      </c>
      <c r="C16" s="165" t="s">
        <v>264</v>
      </c>
      <c r="D16" s="167" t="s">
        <v>265</v>
      </c>
      <c r="E16" s="167" t="s">
        <v>266</v>
      </c>
      <c r="F16" s="168" t="s">
        <v>285</v>
      </c>
      <c r="G16" s="165" t="s">
        <v>267</v>
      </c>
      <c r="H16" s="165" t="s">
        <v>264</v>
      </c>
      <c r="I16" s="167" t="s">
        <v>265</v>
      </c>
      <c r="J16" s="167" t="s">
        <v>266</v>
      </c>
    </row>
    <row r="17" spans="1:11" x14ac:dyDescent="0.25">
      <c r="A17" s="17" t="s">
        <v>52</v>
      </c>
      <c r="B17" s="172">
        <v>3124</v>
      </c>
      <c r="C17" s="19">
        <v>5336</v>
      </c>
      <c r="D17" s="19">
        <v>9978</v>
      </c>
      <c r="E17" s="19">
        <v>10872</v>
      </c>
      <c r="F17" s="19">
        <f>+E17+D17+C17+B17</f>
        <v>29310</v>
      </c>
      <c r="G17" s="66">
        <f>+B17/D3*100</f>
        <v>10.658478335039236</v>
      </c>
      <c r="H17" s="66">
        <f>+C17/D3*100</f>
        <v>18.205390651654728</v>
      </c>
      <c r="I17" s="66">
        <f>+D17/D3*100</f>
        <v>34.042988741044013</v>
      </c>
      <c r="J17" s="66">
        <f>+E17/D3*100</f>
        <v>37.093142272262028</v>
      </c>
      <c r="K17" s="139"/>
    </row>
    <row r="18" spans="1:11" x14ac:dyDescent="0.25">
      <c r="A18" s="17" t="s">
        <v>53</v>
      </c>
      <c r="B18" s="172">
        <v>4544</v>
      </c>
      <c r="C18" s="19">
        <v>6251</v>
      </c>
      <c r="D18" s="19">
        <v>12534</v>
      </c>
      <c r="E18" s="19">
        <v>15558</v>
      </c>
      <c r="F18" s="19">
        <f t="shared" ref="F18:F27" si="7">+E18+D18+C18+B18</f>
        <v>38887</v>
      </c>
      <c r="G18" s="66">
        <f t="shared" ref="G18:G25" si="8">+B18/D4*100</f>
        <v>11.685138992465347</v>
      </c>
      <c r="H18" s="66">
        <f t="shared" ref="H18:H25" si="9">+C18/D4*100</f>
        <v>16.074780775066216</v>
      </c>
      <c r="I18" s="66">
        <f t="shared" ref="I18:I25" si="10">+D18/D4*100</f>
        <v>32.231851261346975</v>
      </c>
      <c r="J18" s="66">
        <f t="shared" ref="J18:J25" si="11">+E18/D4*100</f>
        <v>40.008228971121454</v>
      </c>
    </row>
    <row r="19" spans="1:11" x14ac:dyDescent="0.25">
      <c r="A19" s="17" t="s">
        <v>54</v>
      </c>
      <c r="B19" s="172">
        <v>2390</v>
      </c>
      <c r="C19" s="19">
        <v>3805</v>
      </c>
      <c r="D19" s="19">
        <v>8766</v>
      </c>
      <c r="E19" s="19">
        <v>11205</v>
      </c>
      <c r="F19" s="19">
        <f t="shared" si="7"/>
        <v>26166</v>
      </c>
      <c r="G19" s="66">
        <f t="shared" si="8"/>
        <v>9.1339906749216535</v>
      </c>
      <c r="H19" s="66">
        <f t="shared" si="9"/>
        <v>14.541771764885731</v>
      </c>
      <c r="I19" s="66">
        <f t="shared" si="10"/>
        <v>33.501490483833983</v>
      </c>
      <c r="J19" s="66">
        <f t="shared" si="11"/>
        <v>42.822747076358638</v>
      </c>
    </row>
    <row r="20" spans="1:11" x14ac:dyDescent="0.25">
      <c r="A20" s="17" t="s">
        <v>55</v>
      </c>
      <c r="B20" s="172">
        <v>3844</v>
      </c>
      <c r="C20" s="19">
        <v>5858</v>
      </c>
      <c r="D20" s="19">
        <v>10939</v>
      </c>
      <c r="E20" s="19">
        <v>13187</v>
      </c>
      <c r="F20" s="19">
        <f t="shared" si="7"/>
        <v>33828</v>
      </c>
      <c r="G20" s="66">
        <f t="shared" si="8"/>
        <v>11.363367624453117</v>
      </c>
      <c r="H20" s="66">
        <f t="shared" si="9"/>
        <v>17.317015490126522</v>
      </c>
      <c r="I20" s="66">
        <f t="shared" si="10"/>
        <v>32.337117181033463</v>
      </c>
      <c r="J20" s="66">
        <f t="shared" si="11"/>
        <v>38.982499704386896</v>
      </c>
    </row>
    <row r="21" spans="1:11" x14ac:dyDescent="0.25">
      <c r="A21" s="17" t="s">
        <v>56</v>
      </c>
      <c r="B21" s="172">
        <v>1928</v>
      </c>
      <c r="C21" s="19">
        <v>2764</v>
      </c>
      <c r="D21" s="19">
        <v>5659</v>
      </c>
      <c r="E21" s="19">
        <v>7766</v>
      </c>
      <c r="F21" s="19">
        <f t="shared" si="7"/>
        <v>18117</v>
      </c>
      <c r="G21" s="66">
        <f t="shared" si="8"/>
        <v>10.64193851079097</v>
      </c>
      <c r="H21" s="66">
        <f t="shared" si="9"/>
        <v>15.256389026880829</v>
      </c>
      <c r="I21" s="66">
        <f t="shared" si="10"/>
        <v>31.235855826019758</v>
      </c>
      <c r="J21" s="66">
        <f t="shared" si="11"/>
        <v>42.865816636308438</v>
      </c>
    </row>
    <row r="22" spans="1:11" x14ac:dyDescent="0.25">
      <c r="A22" s="17" t="s">
        <v>57</v>
      </c>
      <c r="B22" s="172">
        <v>2848</v>
      </c>
      <c r="C22" s="19">
        <v>2898</v>
      </c>
      <c r="D22" s="19">
        <v>5264</v>
      </c>
      <c r="E22" s="19">
        <v>6326</v>
      </c>
      <c r="F22" s="19">
        <f t="shared" si="7"/>
        <v>17336</v>
      </c>
      <c r="G22" s="174">
        <f t="shared" si="8"/>
        <v>16.428241808952468</v>
      </c>
      <c r="H22" s="66">
        <f t="shared" si="9"/>
        <v>16.716658975542224</v>
      </c>
      <c r="I22" s="66">
        <f t="shared" si="10"/>
        <v>30.36455929856945</v>
      </c>
      <c r="J22" s="66">
        <f t="shared" si="11"/>
        <v>36.490539916935852</v>
      </c>
    </row>
    <row r="23" spans="1:11" x14ac:dyDescent="0.25">
      <c r="A23" s="17" t="s">
        <v>58</v>
      </c>
      <c r="B23" s="172">
        <v>3670</v>
      </c>
      <c r="C23" s="19">
        <v>4721</v>
      </c>
      <c r="D23" s="19">
        <v>9502</v>
      </c>
      <c r="E23" s="19">
        <v>10697</v>
      </c>
      <c r="F23" s="19">
        <f t="shared" si="7"/>
        <v>28590</v>
      </c>
      <c r="G23" s="66">
        <f t="shared" si="8"/>
        <v>12.836656173487231</v>
      </c>
      <c r="H23" s="66">
        <f t="shared" si="9"/>
        <v>16.512766701643933</v>
      </c>
      <c r="I23" s="66">
        <f t="shared" si="10"/>
        <v>33.235396991955227</v>
      </c>
      <c r="J23" s="66">
        <f t="shared" si="11"/>
        <v>37.415180132913605</v>
      </c>
    </row>
    <row r="24" spans="1:11" x14ac:dyDescent="0.25">
      <c r="A24" s="17" t="s">
        <v>61</v>
      </c>
      <c r="B24" s="172">
        <v>2130</v>
      </c>
      <c r="C24" s="19">
        <v>2579</v>
      </c>
      <c r="D24" s="19">
        <v>3971</v>
      </c>
      <c r="E24" s="19">
        <v>4090</v>
      </c>
      <c r="F24" s="19">
        <f t="shared" si="7"/>
        <v>12770</v>
      </c>
      <c r="G24" s="66">
        <f t="shared" si="8"/>
        <v>16.679718089271731</v>
      </c>
      <c r="H24" s="174">
        <f t="shared" si="9"/>
        <v>20.195771339075961</v>
      </c>
      <c r="I24" s="66">
        <f t="shared" si="10"/>
        <v>31.09631949882537</v>
      </c>
      <c r="J24" s="66">
        <f t="shared" si="11"/>
        <v>32.028191072826942</v>
      </c>
    </row>
    <row r="25" spans="1:11" x14ac:dyDescent="0.25">
      <c r="A25" s="17" t="s">
        <v>59</v>
      </c>
      <c r="B25" s="172">
        <v>1917</v>
      </c>
      <c r="C25" s="19">
        <v>2463</v>
      </c>
      <c r="D25" s="19">
        <v>4843</v>
      </c>
      <c r="E25" s="19">
        <v>5450</v>
      </c>
      <c r="F25" s="19">
        <f t="shared" si="7"/>
        <v>14673</v>
      </c>
      <c r="G25" s="66">
        <f t="shared" si="8"/>
        <v>13.064812921692907</v>
      </c>
      <c r="H25" s="66">
        <f t="shared" si="9"/>
        <v>16.785933346963809</v>
      </c>
      <c r="I25" s="66">
        <f t="shared" si="10"/>
        <v>33.006201867375452</v>
      </c>
      <c r="J25" s="66">
        <f t="shared" si="11"/>
        <v>37.143051863967827</v>
      </c>
    </row>
    <row r="26" spans="1:11" ht="15.75" thickBot="1" x14ac:dyDescent="0.3">
      <c r="A26" s="58" t="s">
        <v>60</v>
      </c>
      <c r="B26" s="59">
        <f>SUM(B17:B25)</f>
        <v>26395</v>
      </c>
      <c r="C26" s="59">
        <f t="shared" ref="C26:E26" si="12">SUM(C17:C25)</f>
        <v>36675</v>
      </c>
      <c r="D26" s="59">
        <f t="shared" si="12"/>
        <v>71456</v>
      </c>
      <c r="E26" s="59">
        <f t="shared" si="12"/>
        <v>85151</v>
      </c>
      <c r="F26" s="59">
        <f t="shared" si="7"/>
        <v>219677</v>
      </c>
      <c r="G26" s="68">
        <f t="shared" ref="G26" si="13">+B26/D12*100</f>
        <v>12.015368017589461</v>
      </c>
      <c r="H26" s="68">
        <f t="shared" ref="H26" si="14">+C26/D12*100</f>
        <v>16.694965790683593</v>
      </c>
      <c r="I26" s="68">
        <f t="shared" ref="I26" si="15">+D26/D12*100</f>
        <v>32.527756660915799</v>
      </c>
      <c r="J26" s="68">
        <f t="shared" ref="J26" si="16">+E26/D12*100</f>
        <v>38.761909530811145</v>
      </c>
    </row>
    <row r="27" spans="1:11" ht="16.5" thickTop="1" thickBot="1" x14ac:dyDescent="0.3">
      <c r="A27" s="61" t="s">
        <v>33</v>
      </c>
      <c r="B27" s="59">
        <v>161716</v>
      </c>
      <c r="C27" s="59">
        <v>285354</v>
      </c>
      <c r="D27" s="59">
        <v>570428</v>
      </c>
      <c r="E27" s="59">
        <v>603386</v>
      </c>
      <c r="F27" s="59">
        <f t="shared" si="7"/>
        <v>1620884</v>
      </c>
      <c r="G27" s="68">
        <f t="shared" ref="G27" si="17">+B27/D13*100</f>
        <v>9.9770864360832494</v>
      </c>
      <c r="H27" s="68">
        <f t="shared" ref="H27" si="18">+C27/D13*100</f>
        <v>17.604946467152907</v>
      </c>
      <c r="I27" s="68">
        <f t="shared" ref="I27" si="19">+D27/D13*100</f>
        <v>35.192618303458509</v>
      </c>
      <c r="J27" s="68">
        <f t="shared" ref="J27" si="20">+E27/D13*100</f>
        <v>37.225965744407027</v>
      </c>
    </row>
    <row r="28" spans="1:11" ht="15.75" thickTop="1" x14ac:dyDescent="0.25"/>
    <row r="29" spans="1:11" x14ac:dyDescent="0.25">
      <c r="A29" s="203" t="s">
        <v>29</v>
      </c>
      <c r="B29" s="204" t="s">
        <v>269</v>
      </c>
      <c r="C29" s="204"/>
      <c r="D29" s="204"/>
      <c r="E29" s="167"/>
      <c r="F29" s="103"/>
      <c r="G29" s="205" t="s">
        <v>268</v>
      </c>
      <c r="H29" s="205"/>
      <c r="I29" s="205"/>
      <c r="J29" s="205"/>
    </row>
    <row r="30" spans="1:11" x14ac:dyDescent="0.25">
      <c r="A30" s="203"/>
      <c r="B30" s="165" t="s">
        <v>267</v>
      </c>
      <c r="C30" s="165" t="s">
        <v>264</v>
      </c>
      <c r="D30" s="167" t="s">
        <v>265</v>
      </c>
      <c r="E30" s="167" t="s">
        <v>266</v>
      </c>
      <c r="F30" s="168" t="s">
        <v>285</v>
      </c>
      <c r="G30" s="165" t="s">
        <v>267</v>
      </c>
      <c r="H30" s="165" t="s">
        <v>264</v>
      </c>
      <c r="I30" s="167" t="s">
        <v>265</v>
      </c>
      <c r="J30" s="167" t="s">
        <v>266</v>
      </c>
    </row>
    <row r="31" spans="1:11" x14ac:dyDescent="0.25">
      <c r="A31" s="17" t="s">
        <v>52</v>
      </c>
      <c r="B31" s="172">
        <v>2191</v>
      </c>
      <c r="C31" s="19">
        <v>3465</v>
      </c>
      <c r="D31" s="19">
        <v>6754</v>
      </c>
      <c r="E31" s="19">
        <v>7804</v>
      </c>
      <c r="F31" s="19">
        <f>+E31+D31+C31+B31</f>
        <v>20214</v>
      </c>
      <c r="G31" s="66">
        <f>+B31/F31*100</f>
        <v>10.839022459681409</v>
      </c>
      <c r="H31" s="66">
        <f>+C31/F31*100</f>
        <v>17.141585040071238</v>
      </c>
      <c r="I31" s="174">
        <f>+D31/F31*100</f>
        <v>33.412486395567434</v>
      </c>
      <c r="J31" s="66">
        <f>+E31/F31*100</f>
        <v>38.606906104679922</v>
      </c>
    </row>
    <row r="32" spans="1:11" x14ac:dyDescent="0.25">
      <c r="A32" s="17" t="s">
        <v>53</v>
      </c>
      <c r="B32" s="172">
        <v>3243</v>
      </c>
      <c r="C32" s="19">
        <v>4145</v>
      </c>
      <c r="D32" s="19">
        <v>8510</v>
      </c>
      <c r="E32" s="19">
        <v>11236</v>
      </c>
      <c r="F32" s="19">
        <f t="shared" ref="F32:F41" si="21">+E32+D32+C32+B32</f>
        <v>27134</v>
      </c>
      <c r="G32" s="66">
        <f t="shared" ref="G32:G41" si="22">+B32/F32*100</f>
        <v>11.951794796196653</v>
      </c>
      <c r="H32" s="66">
        <f t="shared" ref="H32:H41" si="23">+C32/F32*100</f>
        <v>15.276037443797449</v>
      </c>
      <c r="I32" s="66">
        <f t="shared" ref="I32:I41" si="24">+D32/F32*100</f>
        <v>31.362865777253628</v>
      </c>
      <c r="J32" s="66">
        <f t="shared" ref="J32:J41" si="25">+E32/F32*100</f>
        <v>41.409301982752268</v>
      </c>
    </row>
    <row r="33" spans="1:11" x14ac:dyDescent="0.25">
      <c r="A33" s="17" t="s">
        <v>54</v>
      </c>
      <c r="B33" s="172">
        <v>1678</v>
      </c>
      <c r="C33" s="19">
        <v>2557</v>
      </c>
      <c r="D33" s="19">
        <v>5479</v>
      </c>
      <c r="E33" s="19">
        <v>7048</v>
      </c>
      <c r="F33" s="19">
        <f t="shared" si="21"/>
        <v>16762</v>
      </c>
      <c r="G33" s="66">
        <f t="shared" si="22"/>
        <v>10.010738575349004</v>
      </c>
      <c r="H33" s="66">
        <f t="shared" si="23"/>
        <v>15.254742870779141</v>
      </c>
      <c r="I33" s="66">
        <f t="shared" si="24"/>
        <v>32.687030187328482</v>
      </c>
      <c r="J33" s="66">
        <f t="shared" si="25"/>
        <v>42.047488366543377</v>
      </c>
    </row>
    <row r="34" spans="1:11" x14ac:dyDescent="0.25">
      <c r="A34" s="17" t="s">
        <v>55</v>
      </c>
      <c r="B34" s="172">
        <v>2773</v>
      </c>
      <c r="C34" s="19">
        <v>3834</v>
      </c>
      <c r="D34" s="19">
        <v>7194</v>
      </c>
      <c r="E34" s="19">
        <v>9073</v>
      </c>
      <c r="F34" s="19">
        <f t="shared" si="21"/>
        <v>22874</v>
      </c>
      <c r="G34" s="66">
        <f t="shared" si="22"/>
        <v>12.122934335927253</v>
      </c>
      <c r="H34" s="66">
        <f t="shared" si="23"/>
        <v>16.761388475998949</v>
      </c>
      <c r="I34" s="66">
        <f t="shared" si="24"/>
        <v>31.450555215528546</v>
      </c>
      <c r="J34" s="66">
        <f t="shared" si="25"/>
        <v>39.665121972545251</v>
      </c>
    </row>
    <row r="35" spans="1:11" x14ac:dyDescent="0.25">
      <c r="A35" s="17" t="s">
        <v>56</v>
      </c>
      <c r="B35" s="172">
        <v>1372</v>
      </c>
      <c r="C35" s="19">
        <v>1842</v>
      </c>
      <c r="D35" s="19">
        <v>3868</v>
      </c>
      <c r="E35" s="19">
        <v>5314</v>
      </c>
      <c r="F35" s="19">
        <f t="shared" si="21"/>
        <v>12396</v>
      </c>
      <c r="G35" s="66">
        <f t="shared" si="22"/>
        <v>11.068086479509519</v>
      </c>
      <c r="H35" s="66">
        <f t="shared" si="23"/>
        <v>14.859632139399807</v>
      </c>
      <c r="I35" s="66">
        <f t="shared" si="24"/>
        <v>31.203614069054534</v>
      </c>
      <c r="J35" s="174">
        <f t="shared" si="25"/>
        <v>42.868667312036138</v>
      </c>
    </row>
    <row r="36" spans="1:11" x14ac:dyDescent="0.25">
      <c r="A36" s="17" t="s">
        <v>57</v>
      </c>
      <c r="B36" s="172">
        <v>1874</v>
      </c>
      <c r="C36" s="19">
        <v>1886</v>
      </c>
      <c r="D36" s="19">
        <v>3631</v>
      </c>
      <c r="E36" s="19">
        <v>4644</v>
      </c>
      <c r="F36" s="19">
        <f t="shared" si="21"/>
        <v>12035</v>
      </c>
      <c r="G36" s="174">
        <f t="shared" si="22"/>
        <v>15.571250519318655</v>
      </c>
      <c r="H36" s="66">
        <f t="shared" si="23"/>
        <v>15.670959700872455</v>
      </c>
      <c r="I36" s="66">
        <f t="shared" si="24"/>
        <v>30.170336518487744</v>
      </c>
      <c r="J36" s="66">
        <f t="shared" si="25"/>
        <v>38.587453261321144</v>
      </c>
    </row>
    <row r="37" spans="1:11" x14ac:dyDescent="0.25">
      <c r="A37" s="17" t="s">
        <v>58</v>
      </c>
      <c r="B37" s="172">
        <v>2644</v>
      </c>
      <c r="C37" s="19">
        <v>3464</v>
      </c>
      <c r="D37" s="19">
        <v>7046</v>
      </c>
      <c r="E37" s="19">
        <v>7995</v>
      </c>
      <c r="F37" s="19">
        <f t="shared" si="21"/>
        <v>21149</v>
      </c>
      <c r="G37" s="66">
        <f t="shared" si="22"/>
        <v>12.501773133481489</v>
      </c>
      <c r="H37" s="66">
        <f t="shared" si="23"/>
        <v>16.37902501300298</v>
      </c>
      <c r="I37" s="66">
        <f t="shared" si="24"/>
        <v>33.315996028180997</v>
      </c>
      <c r="J37" s="66">
        <f t="shared" si="25"/>
        <v>37.80320582533453</v>
      </c>
    </row>
    <row r="38" spans="1:11" x14ac:dyDescent="0.25">
      <c r="A38" s="17" t="s">
        <v>61</v>
      </c>
      <c r="B38" s="172">
        <v>1588</v>
      </c>
      <c r="C38" s="19">
        <v>1807</v>
      </c>
      <c r="D38" s="19">
        <v>2809</v>
      </c>
      <c r="E38" s="19">
        <v>3080</v>
      </c>
      <c r="F38" s="19">
        <f t="shared" si="21"/>
        <v>9284</v>
      </c>
      <c r="G38" s="66">
        <f t="shared" si="22"/>
        <v>17.104696251615685</v>
      </c>
      <c r="H38" s="174">
        <f t="shared" si="23"/>
        <v>19.463593278759156</v>
      </c>
      <c r="I38" s="66">
        <f t="shared" si="24"/>
        <v>30.256355019388192</v>
      </c>
      <c r="J38" s="66">
        <f t="shared" si="25"/>
        <v>33.175355450236964</v>
      </c>
    </row>
    <row r="39" spans="1:11" x14ac:dyDescent="0.25">
      <c r="A39" s="17" t="s">
        <v>59</v>
      </c>
      <c r="B39" s="172">
        <v>1432</v>
      </c>
      <c r="C39" s="19">
        <v>1751</v>
      </c>
      <c r="D39" s="19">
        <v>3615</v>
      </c>
      <c r="E39" s="19">
        <v>4063</v>
      </c>
      <c r="F39" s="19">
        <f t="shared" si="21"/>
        <v>10861</v>
      </c>
      <c r="G39" s="66">
        <f t="shared" si="22"/>
        <v>13.184789614216003</v>
      </c>
      <c r="H39" s="66">
        <f t="shared" si="23"/>
        <v>16.121904060399594</v>
      </c>
      <c r="I39" s="66">
        <f t="shared" si="24"/>
        <v>33.284227971641656</v>
      </c>
      <c r="J39" s="66">
        <f t="shared" si="25"/>
        <v>37.40907835374275</v>
      </c>
    </row>
    <row r="40" spans="1:11" ht="15.75" thickBot="1" x14ac:dyDescent="0.3">
      <c r="A40" s="58" t="s">
        <v>60</v>
      </c>
      <c r="B40" s="59">
        <f>SUM(B31:B39)</f>
        <v>18795</v>
      </c>
      <c r="C40" s="59">
        <f t="shared" ref="C40:E40" si="26">SUM(C31:C39)</f>
        <v>24751</v>
      </c>
      <c r="D40" s="59">
        <f t="shared" si="26"/>
        <v>48906</v>
      </c>
      <c r="E40" s="59">
        <f t="shared" si="26"/>
        <v>60257</v>
      </c>
      <c r="F40" s="59">
        <f t="shared" si="21"/>
        <v>152709</v>
      </c>
      <c r="G40" s="68">
        <f t="shared" si="22"/>
        <v>12.307722531088542</v>
      </c>
      <c r="H40" s="68">
        <f t="shared" si="23"/>
        <v>16.207951070336392</v>
      </c>
      <c r="I40" s="68">
        <f t="shared" si="24"/>
        <v>32.025617350647309</v>
      </c>
      <c r="J40" s="68">
        <f t="shared" si="25"/>
        <v>39.458709047927762</v>
      </c>
      <c r="K40">
        <f>+E40/D12*10</f>
        <v>2.742981741374837</v>
      </c>
    </row>
    <row r="41" spans="1:11" ht="16.5" thickTop="1" thickBot="1" x14ac:dyDescent="0.3">
      <c r="A41" s="61" t="s">
        <v>33</v>
      </c>
      <c r="B41" s="59">
        <v>117588</v>
      </c>
      <c r="C41" s="59">
        <v>193976</v>
      </c>
      <c r="D41" s="59">
        <v>386985</v>
      </c>
      <c r="E41" s="59">
        <v>424488</v>
      </c>
      <c r="F41" s="59">
        <f t="shared" si="21"/>
        <v>1123037</v>
      </c>
      <c r="G41" s="68">
        <f t="shared" si="22"/>
        <v>10.470536589622604</v>
      </c>
      <c r="H41" s="68">
        <f t="shared" si="23"/>
        <v>17.272449616530889</v>
      </c>
      <c r="I41" s="68">
        <f t="shared" si="24"/>
        <v>34.458793432451465</v>
      </c>
      <c r="J41" s="68">
        <f t="shared" si="25"/>
        <v>37.798220361395039</v>
      </c>
    </row>
    <row r="42" spans="1:11" ht="15.75" thickTop="1" x14ac:dyDescent="0.25"/>
    <row r="43" spans="1:11" x14ac:dyDescent="0.25">
      <c r="A43" s="203" t="s">
        <v>29</v>
      </c>
      <c r="B43" s="207" t="s">
        <v>270</v>
      </c>
      <c r="C43" s="207"/>
      <c r="D43" s="207"/>
      <c r="E43" s="167"/>
      <c r="F43" s="103"/>
      <c r="G43" s="205" t="s">
        <v>268</v>
      </c>
      <c r="H43" s="205"/>
      <c r="I43" s="205"/>
      <c r="J43" s="205"/>
    </row>
    <row r="44" spans="1:11" x14ac:dyDescent="0.25">
      <c r="A44" s="203"/>
      <c r="B44" s="165" t="s">
        <v>267</v>
      </c>
      <c r="C44" s="165" t="s">
        <v>264</v>
      </c>
      <c r="D44" s="167" t="s">
        <v>265</v>
      </c>
      <c r="E44" s="167" t="s">
        <v>266</v>
      </c>
      <c r="F44" s="168" t="s">
        <v>285</v>
      </c>
      <c r="G44" s="165" t="s">
        <v>267</v>
      </c>
      <c r="H44" s="165" t="s">
        <v>264</v>
      </c>
      <c r="I44" s="167" t="s">
        <v>265</v>
      </c>
      <c r="J44" s="167" t="s">
        <v>266</v>
      </c>
    </row>
    <row r="45" spans="1:11" x14ac:dyDescent="0.25">
      <c r="A45" s="17" t="s">
        <v>52</v>
      </c>
      <c r="B45" s="172">
        <v>933</v>
      </c>
      <c r="C45" s="19">
        <v>1871</v>
      </c>
      <c r="D45" s="19">
        <v>3224</v>
      </c>
      <c r="E45" s="19">
        <v>3068</v>
      </c>
      <c r="F45" s="19">
        <f>+E45+D45+C45+B45</f>
        <v>9096</v>
      </c>
      <c r="G45" s="66">
        <f>+B45/F45*100</f>
        <v>10.257255936675461</v>
      </c>
      <c r="H45" s="66">
        <f>+C45/F45*100</f>
        <v>20.569481090589271</v>
      </c>
      <c r="I45" s="174">
        <f>+D45/F45*100</f>
        <v>35.44415127528584</v>
      </c>
      <c r="J45" s="66">
        <f>+E45/F45*100</f>
        <v>33.729111697449426</v>
      </c>
    </row>
    <row r="46" spans="1:11" x14ac:dyDescent="0.25">
      <c r="A46" s="17" t="s">
        <v>53</v>
      </c>
      <c r="B46" s="172">
        <v>1301</v>
      </c>
      <c r="C46" s="19">
        <v>2106</v>
      </c>
      <c r="D46" s="19">
        <v>4024</v>
      </c>
      <c r="E46" s="19">
        <v>4322</v>
      </c>
      <c r="F46" s="19">
        <f t="shared" ref="F46:F55" si="27">+E46+D46+C46+B46</f>
        <v>11753</v>
      </c>
      <c r="G46" s="66">
        <f t="shared" ref="G46:G55" si="28">+B46/F46*100</f>
        <v>11.069514166595763</v>
      </c>
      <c r="H46" s="66">
        <f t="shared" ref="H46:H55" si="29">+C46/F46*100</f>
        <v>17.918829235088911</v>
      </c>
      <c r="I46" s="66">
        <f t="shared" ref="I46:I55" si="30">+D46/F46*100</f>
        <v>34.238066876542163</v>
      </c>
      <c r="J46" s="66">
        <f t="shared" ref="J46:J55" si="31">+E46/F46*100</f>
        <v>36.773589721773163</v>
      </c>
    </row>
    <row r="47" spans="1:11" x14ac:dyDescent="0.25">
      <c r="A47" s="17" t="s">
        <v>54</v>
      </c>
      <c r="B47" s="172">
        <v>712</v>
      </c>
      <c r="C47" s="19">
        <v>1248</v>
      </c>
      <c r="D47" s="19">
        <v>3287</v>
      </c>
      <c r="E47" s="19">
        <v>4157</v>
      </c>
      <c r="F47" s="19">
        <f t="shared" si="27"/>
        <v>9404</v>
      </c>
      <c r="G47" s="66">
        <f t="shared" si="28"/>
        <v>7.5712462781794985</v>
      </c>
      <c r="H47" s="66">
        <f t="shared" si="29"/>
        <v>13.270948532539345</v>
      </c>
      <c r="I47" s="66">
        <f t="shared" si="30"/>
        <v>34.953211399404509</v>
      </c>
      <c r="J47" s="174">
        <f t="shared" si="31"/>
        <v>44.204593789876654</v>
      </c>
    </row>
    <row r="48" spans="1:11" x14ac:dyDescent="0.25">
      <c r="A48" s="17" t="s">
        <v>55</v>
      </c>
      <c r="B48" s="172">
        <v>1071</v>
      </c>
      <c r="C48" s="19">
        <v>2024</v>
      </c>
      <c r="D48" s="19">
        <v>3745</v>
      </c>
      <c r="E48" s="19">
        <v>4114</v>
      </c>
      <c r="F48" s="19">
        <f t="shared" si="27"/>
        <v>10954</v>
      </c>
      <c r="G48" s="66">
        <f t="shared" si="28"/>
        <v>9.7772503195179841</v>
      </c>
      <c r="H48" s="66">
        <f t="shared" si="29"/>
        <v>18.477268577688516</v>
      </c>
      <c r="I48" s="66">
        <f t="shared" si="30"/>
        <v>34.188424319883147</v>
      </c>
      <c r="J48" s="66">
        <f t="shared" si="31"/>
        <v>37.557056782910351</v>
      </c>
    </row>
    <row r="49" spans="1:10" x14ac:dyDescent="0.25">
      <c r="A49" s="17" t="s">
        <v>56</v>
      </c>
      <c r="B49" s="172">
        <v>556</v>
      </c>
      <c r="C49" s="19">
        <v>922</v>
      </c>
      <c r="D49" s="19">
        <v>1791</v>
      </c>
      <c r="E49" s="19">
        <v>2452</v>
      </c>
      <c r="F49" s="19">
        <f t="shared" si="27"/>
        <v>5721</v>
      </c>
      <c r="G49" s="66">
        <f t="shared" si="28"/>
        <v>9.7185806677154343</v>
      </c>
      <c r="H49" s="66">
        <f t="shared" si="29"/>
        <v>16.116063625240344</v>
      </c>
      <c r="I49" s="66">
        <f t="shared" si="30"/>
        <v>31.305715783953854</v>
      </c>
      <c r="J49" s="66">
        <f t="shared" si="31"/>
        <v>42.85963992309037</v>
      </c>
    </row>
    <row r="50" spans="1:10" x14ac:dyDescent="0.25">
      <c r="A50" s="17" t="s">
        <v>57</v>
      </c>
      <c r="B50" s="172">
        <v>974</v>
      </c>
      <c r="C50" s="19">
        <v>1012</v>
      </c>
      <c r="D50" s="19">
        <v>1633</v>
      </c>
      <c r="E50" s="19">
        <v>1682</v>
      </c>
      <c r="F50" s="19">
        <f t="shared" si="27"/>
        <v>5301</v>
      </c>
      <c r="G50" s="66">
        <f t="shared" si="28"/>
        <v>18.373891718543671</v>
      </c>
      <c r="H50" s="66">
        <f t="shared" si="29"/>
        <v>19.090737596679872</v>
      </c>
      <c r="I50" s="66">
        <f t="shared" si="30"/>
        <v>30.805508394642523</v>
      </c>
      <c r="J50" s="66">
        <f t="shared" si="31"/>
        <v>31.729862290133937</v>
      </c>
    </row>
    <row r="51" spans="1:10" x14ac:dyDescent="0.25">
      <c r="A51" s="17" t="s">
        <v>58</v>
      </c>
      <c r="B51" s="172">
        <v>1026</v>
      </c>
      <c r="C51" s="19">
        <v>1257</v>
      </c>
      <c r="D51" s="19">
        <v>2456</v>
      </c>
      <c r="E51" s="19">
        <v>2702</v>
      </c>
      <c r="F51" s="19">
        <f t="shared" si="27"/>
        <v>7441</v>
      </c>
      <c r="G51" s="66">
        <f t="shared" si="28"/>
        <v>13.78846929176186</v>
      </c>
      <c r="H51" s="66">
        <f t="shared" si="29"/>
        <v>16.892890740491868</v>
      </c>
      <c r="I51" s="66">
        <f t="shared" si="30"/>
        <v>33.006316355328586</v>
      </c>
      <c r="J51" s="66">
        <f t="shared" si="31"/>
        <v>36.312323612417686</v>
      </c>
    </row>
    <row r="52" spans="1:10" x14ac:dyDescent="0.25">
      <c r="A52" s="17" t="s">
        <v>61</v>
      </c>
      <c r="B52" s="172">
        <v>542</v>
      </c>
      <c r="C52" s="19">
        <v>772</v>
      </c>
      <c r="D52" s="19">
        <v>1162</v>
      </c>
      <c r="E52" s="19">
        <v>1010</v>
      </c>
      <c r="F52" s="19">
        <f t="shared" si="27"/>
        <v>3486</v>
      </c>
      <c r="G52" s="174">
        <f t="shared" si="28"/>
        <v>15.547905909351693</v>
      </c>
      <c r="H52" s="174">
        <f t="shared" si="29"/>
        <v>22.145725760183591</v>
      </c>
      <c r="I52" s="66">
        <f t="shared" si="30"/>
        <v>33.333333333333329</v>
      </c>
      <c r="J52" s="66">
        <f t="shared" si="31"/>
        <v>28.973034997131382</v>
      </c>
    </row>
    <row r="53" spans="1:10" x14ac:dyDescent="0.25">
      <c r="A53" s="17" t="s">
        <v>59</v>
      </c>
      <c r="B53" s="172">
        <v>485</v>
      </c>
      <c r="C53" s="19">
        <v>712</v>
      </c>
      <c r="D53" s="19">
        <v>1228</v>
      </c>
      <c r="E53" s="19">
        <v>1387</v>
      </c>
      <c r="F53" s="19">
        <f t="shared" si="27"/>
        <v>3812</v>
      </c>
      <c r="G53" s="66">
        <f t="shared" si="28"/>
        <v>12.722980062959078</v>
      </c>
      <c r="H53" s="66">
        <f t="shared" si="29"/>
        <v>18.677859391395593</v>
      </c>
      <c r="I53" s="66">
        <f t="shared" si="30"/>
        <v>32.214060860440711</v>
      </c>
      <c r="J53" s="66">
        <f t="shared" si="31"/>
        <v>36.385099685204622</v>
      </c>
    </row>
    <row r="54" spans="1:10" ht="15.75" thickBot="1" x14ac:dyDescent="0.3">
      <c r="A54" s="58" t="s">
        <v>60</v>
      </c>
      <c r="B54" s="59">
        <f>SUM(B45:B53)</f>
        <v>7600</v>
      </c>
      <c r="C54" s="59">
        <f t="shared" ref="C54:E54" si="32">SUM(C45:C53)</f>
        <v>11924</v>
      </c>
      <c r="D54" s="59">
        <f t="shared" si="32"/>
        <v>22550</v>
      </c>
      <c r="E54" s="59">
        <f t="shared" si="32"/>
        <v>24894</v>
      </c>
      <c r="F54" s="59">
        <f t="shared" si="27"/>
        <v>66968</v>
      </c>
      <c r="G54" s="68">
        <f t="shared" si="28"/>
        <v>11.348703858559311</v>
      </c>
      <c r="H54" s="68">
        <f t="shared" si="29"/>
        <v>17.805519053876477</v>
      </c>
      <c r="I54" s="68">
        <f t="shared" si="30"/>
        <v>33.672798948751641</v>
      </c>
      <c r="J54" s="68">
        <f t="shared" si="31"/>
        <v>37.172978138812567</v>
      </c>
    </row>
    <row r="55" spans="1:10" ht="16.5" thickTop="1" thickBot="1" x14ac:dyDescent="0.3">
      <c r="A55" s="61" t="s">
        <v>33</v>
      </c>
      <c r="B55" s="59">
        <v>44128</v>
      </c>
      <c r="C55" s="59">
        <v>91378</v>
      </c>
      <c r="D55" s="59">
        <v>183443</v>
      </c>
      <c r="E55" s="59">
        <v>178898</v>
      </c>
      <c r="F55" s="59">
        <f t="shared" si="27"/>
        <v>497847</v>
      </c>
      <c r="G55" s="68">
        <f t="shared" si="28"/>
        <v>8.8637673823483922</v>
      </c>
      <c r="H55" s="68">
        <f t="shared" si="29"/>
        <v>18.35463505856217</v>
      </c>
      <c r="I55" s="68">
        <f t="shared" si="30"/>
        <v>36.847264320162623</v>
      </c>
      <c r="J55" s="68">
        <f t="shared" si="31"/>
        <v>35.934333238926818</v>
      </c>
    </row>
    <row r="56" spans="1:10" ht="15.75" thickTop="1" x14ac:dyDescent="0.25"/>
  </sheetData>
  <mergeCells count="13">
    <mergeCell ref="A29:A30"/>
    <mergeCell ref="B29:D29"/>
    <mergeCell ref="G29:J29"/>
    <mergeCell ref="A43:A44"/>
    <mergeCell ref="B43:D43"/>
    <mergeCell ref="G43:J43"/>
    <mergeCell ref="M1:X1"/>
    <mergeCell ref="A1:A2"/>
    <mergeCell ref="B1:D1"/>
    <mergeCell ref="A15:A16"/>
    <mergeCell ref="B15:D15"/>
    <mergeCell ref="G15:J15"/>
    <mergeCell ref="G1:I1"/>
  </mergeCells>
  <pageMargins left="0.7" right="0.7" top="0.75" bottom="0.75" header="0.3" footer="0.3"/>
  <pageSetup paperSize="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33"/>
  <sheetViews>
    <sheetView topLeftCell="A16" workbookViewId="0">
      <selection activeCell="B18" sqref="B18:K18"/>
    </sheetView>
  </sheetViews>
  <sheetFormatPr defaultRowHeight="15" x14ac:dyDescent="0.25"/>
  <cols>
    <col min="4" max="4" width="4.5703125" customWidth="1"/>
    <col min="5" max="6" width="10.85546875" customWidth="1"/>
    <col min="7" max="7" width="3.85546875" customWidth="1"/>
    <col min="8" max="9" width="11.5703125" customWidth="1"/>
    <col min="10" max="10" width="4.140625" customWidth="1"/>
    <col min="11" max="11" width="12.42578125" customWidth="1"/>
    <col min="15" max="15" width="11.85546875" customWidth="1"/>
  </cols>
  <sheetData>
    <row r="1" spans="1:19" ht="20.25" customHeight="1" thickBot="1" x14ac:dyDescent="0.3">
      <c r="A1" s="105"/>
      <c r="B1" s="106" t="s">
        <v>20</v>
      </c>
      <c r="C1" s="106" t="s">
        <v>21</v>
      </c>
      <c r="D1" s="106"/>
      <c r="E1" s="106" t="s">
        <v>20</v>
      </c>
      <c r="F1" s="106" t="s">
        <v>21</v>
      </c>
      <c r="G1" s="106"/>
      <c r="H1" s="106" t="s">
        <v>20</v>
      </c>
      <c r="I1" s="106" t="s">
        <v>21</v>
      </c>
      <c r="J1" s="106"/>
      <c r="K1" s="106" t="s">
        <v>20</v>
      </c>
      <c r="L1" s="106" t="s">
        <v>21</v>
      </c>
      <c r="M1" s="107"/>
      <c r="N1" s="211"/>
      <c r="O1" s="212"/>
      <c r="P1" s="208" t="s">
        <v>60</v>
      </c>
      <c r="Q1" s="209"/>
      <c r="R1" s="208" t="s">
        <v>23</v>
      </c>
      <c r="S1" s="210"/>
    </row>
    <row r="2" spans="1:19" ht="67.5" customHeight="1" thickBot="1" x14ac:dyDescent="0.3">
      <c r="A2" s="104"/>
      <c r="B2" s="204" t="s">
        <v>16</v>
      </c>
      <c r="C2" s="204"/>
      <c r="D2" s="99"/>
      <c r="E2" s="204" t="s">
        <v>17</v>
      </c>
      <c r="F2" s="204"/>
      <c r="G2" s="99"/>
      <c r="H2" s="204" t="s">
        <v>18</v>
      </c>
      <c r="I2" s="204"/>
      <c r="J2" s="99"/>
      <c r="K2" s="204" t="s">
        <v>19</v>
      </c>
      <c r="L2" s="204"/>
      <c r="M2" s="101"/>
      <c r="N2" s="213"/>
      <c r="O2" s="214"/>
      <c r="P2" s="110" t="s">
        <v>20</v>
      </c>
      <c r="Q2" s="111" t="s">
        <v>28</v>
      </c>
      <c r="R2" s="110" t="s">
        <v>20</v>
      </c>
      <c r="S2" s="111" t="s">
        <v>28</v>
      </c>
    </row>
    <row r="3" spans="1:19" ht="15.75" customHeight="1" thickBot="1" x14ac:dyDescent="0.3">
      <c r="A3" s="17" t="s">
        <v>52</v>
      </c>
      <c r="B3" s="66">
        <v>6.0546232313260946</v>
      </c>
      <c r="C3" s="66">
        <v>9.3715037841395183</v>
      </c>
      <c r="D3" s="66"/>
      <c r="E3" s="67">
        <v>6.20891161431702</v>
      </c>
      <c r="F3" s="67">
        <v>7.5237399561723883</v>
      </c>
      <c r="G3" s="67"/>
      <c r="H3" s="67">
        <v>6.0148715305897076</v>
      </c>
      <c r="I3" s="67">
        <v>9.5487005816093653</v>
      </c>
      <c r="J3" s="67"/>
      <c r="K3" s="70">
        <v>7.4074074074074066</v>
      </c>
      <c r="L3" s="70">
        <v>9.8765432098765427</v>
      </c>
      <c r="M3" s="108"/>
      <c r="N3" s="204" t="s">
        <v>24</v>
      </c>
      <c r="O3" s="204"/>
      <c r="P3" s="109">
        <v>5.5600819497069267</v>
      </c>
      <c r="Q3" s="109">
        <v>5.8361480473662981</v>
      </c>
      <c r="R3" s="109">
        <v>14.3</v>
      </c>
      <c r="S3" s="109">
        <v>10.5</v>
      </c>
    </row>
    <row r="4" spans="1:19" ht="16.5" customHeight="1" thickTop="1" thickBot="1" x14ac:dyDescent="0.3">
      <c r="A4" s="17" t="s">
        <v>53</v>
      </c>
      <c r="B4" s="66" t="s">
        <v>22</v>
      </c>
      <c r="C4" s="66">
        <v>1.4945940216239135</v>
      </c>
      <c r="D4" s="66"/>
      <c r="E4" s="67">
        <v>2.3632993512511584</v>
      </c>
      <c r="F4" s="67">
        <v>1.8535681186283595</v>
      </c>
      <c r="G4" s="67"/>
      <c r="H4" s="67">
        <v>2.4520409635078613</v>
      </c>
      <c r="I4" s="67">
        <v>1.4135294966104139</v>
      </c>
      <c r="J4" s="67"/>
      <c r="K4" s="70" t="s">
        <v>22</v>
      </c>
      <c r="L4" s="70">
        <v>0.87463556851311952</v>
      </c>
      <c r="M4" s="108"/>
      <c r="N4" s="204" t="s">
        <v>25</v>
      </c>
      <c r="O4" s="204"/>
      <c r="P4" s="68">
        <v>8.2922492524044298</v>
      </c>
      <c r="Q4" s="68">
        <v>7.1243837387860669</v>
      </c>
      <c r="R4" s="69">
        <v>8.6</v>
      </c>
      <c r="S4" s="69">
        <v>12.4</v>
      </c>
    </row>
    <row r="5" spans="1:19" ht="16.5" customHeight="1" thickTop="1" thickBot="1" x14ac:dyDescent="0.3">
      <c r="A5" s="17" t="s">
        <v>54</v>
      </c>
      <c r="B5" s="66">
        <v>4.1124727464100443</v>
      </c>
      <c r="C5" s="66">
        <v>1.9923314036538606</v>
      </c>
      <c r="D5" s="66"/>
      <c r="E5" s="67">
        <v>4.3490304709141272</v>
      </c>
      <c r="F5" s="67">
        <v>3.6842105263157889</v>
      </c>
      <c r="G5" s="67"/>
      <c r="H5" s="67">
        <v>4.3209876543209873</v>
      </c>
      <c r="I5" s="67">
        <v>1.4478114478114479</v>
      </c>
      <c r="J5" s="67"/>
      <c r="K5" s="70">
        <v>0.6402048655569782</v>
      </c>
      <c r="L5" s="70">
        <v>0.38412291933418691</v>
      </c>
      <c r="M5" s="108"/>
      <c r="N5" s="204" t="s">
        <v>26</v>
      </c>
      <c r="O5" s="204"/>
      <c r="P5" s="68">
        <v>5.7</v>
      </c>
      <c r="Q5" s="68">
        <v>6.7</v>
      </c>
      <c r="R5" s="68">
        <v>15.6</v>
      </c>
      <c r="S5" s="69">
        <v>10</v>
      </c>
    </row>
    <row r="6" spans="1:19" ht="16.5" thickTop="1" thickBot="1" x14ac:dyDescent="0.3">
      <c r="A6" s="17" t="s">
        <v>55</v>
      </c>
      <c r="B6" s="66">
        <v>2.8243398392652126</v>
      </c>
      <c r="C6" s="66">
        <v>1.3853807883658631</v>
      </c>
      <c r="D6" s="66"/>
      <c r="E6" s="67">
        <v>2.1570610043815304</v>
      </c>
      <c r="F6" s="67">
        <v>0.74148972025615101</v>
      </c>
      <c r="G6" s="67"/>
      <c r="H6" s="67">
        <v>3.1592383788958625</v>
      </c>
      <c r="I6" s="67">
        <v>1.680672268907563</v>
      </c>
      <c r="J6" s="67"/>
      <c r="K6" s="70">
        <v>1.1477761836441895</v>
      </c>
      <c r="L6" s="70">
        <v>0.14347202295552369</v>
      </c>
      <c r="M6" s="108"/>
      <c r="N6" s="204" t="s">
        <v>27</v>
      </c>
      <c r="O6" s="204"/>
      <c r="P6" s="68">
        <v>1.7</v>
      </c>
      <c r="Q6" s="68">
        <v>1.2</v>
      </c>
      <c r="R6" s="69">
        <v>15.5</v>
      </c>
      <c r="S6" s="69">
        <v>10.7</v>
      </c>
    </row>
    <row r="7" spans="1:19" ht="15.75" thickTop="1" x14ac:dyDescent="0.25">
      <c r="A7" s="17" t="s">
        <v>56</v>
      </c>
      <c r="B7" s="66">
        <v>8.5726351351351351</v>
      </c>
      <c r="C7" s="66">
        <v>1.3231981981981982</v>
      </c>
      <c r="D7" s="66"/>
      <c r="E7" s="67">
        <v>8.6109365179132613</v>
      </c>
      <c r="F7" s="67">
        <v>2.0113136392206159</v>
      </c>
      <c r="G7" s="67"/>
      <c r="H7" s="67">
        <v>8.8264202870060942</v>
      </c>
      <c r="I7" s="67">
        <v>1.1991350501277767</v>
      </c>
      <c r="J7" s="67"/>
      <c r="K7" s="70">
        <v>5.39906103286385</v>
      </c>
      <c r="L7" s="70">
        <v>0.23474178403755869</v>
      </c>
      <c r="M7" s="108"/>
    </row>
    <row r="8" spans="1:19" ht="15" customHeight="1" x14ac:dyDescent="0.25">
      <c r="A8" s="17" t="s">
        <v>57</v>
      </c>
      <c r="B8" s="66">
        <v>2.6809111066317275</v>
      </c>
      <c r="C8" s="66" t="s">
        <v>22</v>
      </c>
      <c r="D8" s="66"/>
      <c r="E8" s="67">
        <v>6.2118126272912422</v>
      </c>
      <c r="F8" s="67">
        <v>1.3238289205702647</v>
      </c>
      <c r="G8" s="67"/>
      <c r="H8" s="67">
        <v>2.0048602673147022</v>
      </c>
      <c r="I8" s="67">
        <v>0.91130012150668283</v>
      </c>
      <c r="J8" s="67"/>
      <c r="K8" s="70">
        <v>0.87336244541484709</v>
      </c>
      <c r="L8" s="70" t="s">
        <v>22</v>
      </c>
      <c r="M8" s="108"/>
    </row>
    <row r="9" spans="1:19" ht="15" customHeight="1" x14ac:dyDescent="0.25">
      <c r="A9" s="17" t="s">
        <v>58</v>
      </c>
      <c r="B9" s="66">
        <v>2.7914995192785863</v>
      </c>
      <c r="C9" s="66">
        <v>1.2233531147432284</v>
      </c>
      <c r="D9" s="66"/>
      <c r="E9" s="67">
        <v>5.1711580480699197</v>
      </c>
      <c r="F9" s="67">
        <v>2.3306627822286963</v>
      </c>
      <c r="G9" s="67"/>
      <c r="H9" s="67">
        <v>3.0673162698140395</v>
      </c>
      <c r="I9" s="67">
        <v>1.3861250257325191</v>
      </c>
      <c r="J9" s="67"/>
      <c r="K9" s="70">
        <v>1.5866097114462556</v>
      </c>
      <c r="L9" s="70">
        <v>0.61895214017958322</v>
      </c>
      <c r="M9" s="108"/>
    </row>
    <row r="10" spans="1:19" ht="15.75" customHeight="1" x14ac:dyDescent="0.25">
      <c r="A10" s="17" t="s">
        <v>165</v>
      </c>
      <c r="B10" s="66">
        <v>15.841584158415841</v>
      </c>
      <c r="C10" s="66">
        <v>21.846749892380544</v>
      </c>
      <c r="D10" s="66"/>
      <c r="E10" s="67">
        <v>19.610969387755102</v>
      </c>
      <c r="F10" s="67">
        <v>19.786352040816325</v>
      </c>
      <c r="G10" s="67"/>
      <c r="H10" s="67">
        <v>14.617314930991219</v>
      </c>
      <c r="I10" s="67">
        <v>24.162036207205592</v>
      </c>
      <c r="J10" s="67"/>
      <c r="K10" s="70">
        <v>7.1923743500866557</v>
      </c>
      <c r="L10" s="70">
        <v>10.658578856152513</v>
      </c>
      <c r="M10" s="108"/>
    </row>
    <row r="11" spans="1:19" ht="15.75" customHeight="1" x14ac:dyDescent="0.25">
      <c r="A11" s="17" t="s">
        <v>59</v>
      </c>
      <c r="B11" s="66">
        <v>3.0385984122638927</v>
      </c>
      <c r="C11" s="66">
        <v>5.481795784286887</v>
      </c>
      <c r="D11" s="66"/>
      <c r="E11" s="67">
        <v>3.2181168057210967</v>
      </c>
      <c r="F11" s="67">
        <v>4.9463647199046488</v>
      </c>
      <c r="G11" s="67"/>
      <c r="H11" s="67">
        <v>4.7587574355584934</v>
      </c>
      <c r="I11" s="67">
        <v>9.2531394580304038</v>
      </c>
      <c r="J11" s="67"/>
      <c r="K11" s="70">
        <v>0.55876327062767739</v>
      </c>
      <c r="L11" s="70">
        <v>0.33525796237660643</v>
      </c>
      <c r="M11" s="108"/>
    </row>
    <row r="12" spans="1:19" ht="15.75" customHeight="1" thickBot="1" x14ac:dyDescent="0.3">
      <c r="A12" s="58" t="s">
        <v>60</v>
      </c>
      <c r="B12" s="68">
        <v>5.5600819497069267</v>
      </c>
      <c r="C12" s="68">
        <v>5.8361480473662981</v>
      </c>
      <c r="D12" s="68"/>
      <c r="E12" s="68">
        <v>8.2922492524044298</v>
      </c>
      <c r="F12" s="68">
        <v>7.1243837387860669</v>
      </c>
      <c r="G12" s="68"/>
      <c r="H12" s="68">
        <v>5.7</v>
      </c>
      <c r="I12" s="68">
        <v>6.7</v>
      </c>
      <c r="J12" s="68"/>
      <c r="K12" s="68">
        <v>1.7</v>
      </c>
      <c r="L12" s="68">
        <v>1.2</v>
      </c>
      <c r="M12" s="69"/>
      <c r="O12" s="144"/>
    </row>
    <row r="13" spans="1:19" ht="16.5" thickTop="1" thickBot="1" x14ac:dyDescent="0.3">
      <c r="A13" s="61" t="s">
        <v>33</v>
      </c>
      <c r="B13" s="69">
        <v>14.3</v>
      </c>
      <c r="C13" s="69">
        <v>10.5</v>
      </c>
      <c r="D13" s="69"/>
      <c r="E13" s="69">
        <v>8.6</v>
      </c>
      <c r="F13" s="69">
        <v>12.4</v>
      </c>
      <c r="G13" s="69"/>
      <c r="H13" s="68">
        <v>15.6</v>
      </c>
      <c r="I13" s="69">
        <v>10</v>
      </c>
      <c r="J13" s="69"/>
      <c r="K13" s="69">
        <v>15.5</v>
      </c>
      <c r="L13" s="69">
        <v>10.7</v>
      </c>
      <c r="M13" s="69"/>
    </row>
    <row r="14" spans="1:19" ht="15.75" thickTop="1" x14ac:dyDescent="0.25"/>
    <row r="18" spans="1:11" x14ac:dyDescent="0.25">
      <c r="A18" s="74" t="s">
        <v>273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x14ac:dyDescent="0.25">
      <c r="A19" s="41"/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pans="1:1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</row>
    <row r="22" spans="1:1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</row>
    <row r="24" spans="1:1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</row>
    <row r="25" spans="1:1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</row>
    <row r="26" spans="1:1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</row>
    <row r="27" spans="1:1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</row>
    <row r="28" spans="1:1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</row>
    <row r="29" spans="1:1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</row>
    <row r="30" spans="1:1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</row>
    <row r="31" spans="1:1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</row>
    <row r="33" spans="1:1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</row>
  </sheetData>
  <mergeCells count="11">
    <mergeCell ref="P1:Q1"/>
    <mergeCell ref="R1:S1"/>
    <mergeCell ref="N5:O5"/>
    <mergeCell ref="N6:O6"/>
    <mergeCell ref="B2:C2"/>
    <mergeCell ref="E2:F2"/>
    <mergeCell ref="H2:I2"/>
    <mergeCell ref="K2:L2"/>
    <mergeCell ref="N3:O3"/>
    <mergeCell ref="N4:O4"/>
    <mergeCell ref="N1:O2"/>
  </mergeCells>
  <phoneticPr fontId="9" type="noConversion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9"/>
  <sheetViews>
    <sheetView zoomScale="85" zoomScaleNormal="85" workbookViewId="0">
      <selection activeCell="O36" sqref="O36"/>
    </sheetView>
  </sheetViews>
  <sheetFormatPr defaultColWidth="8.85546875" defaultRowHeight="10.15" customHeight="1" x14ac:dyDescent="0.25"/>
  <cols>
    <col min="1" max="10" width="8.5703125" style="1" customWidth="1"/>
    <col min="11" max="11" width="18" style="1" customWidth="1"/>
    <col min="12" max="12" width="16.140625" style="1" customWidth="1"/>
    <col min="13" max="13" width="11.7109375" style="1" bestFit="1" customWidth="1"/>
    <col min="14" max="14" width="8.7109375" style="1" customWidth="1"/>
    <col min="15" max="16384" width="8.85546875" style="1"/>
  </cols>
  <sheetData>
    <row r="1" spans="1:14" ht="13.5" x14ac:dyDescent="0.25">
      <c r="A1" s="25" t="s">
        <v>274</v>
      </c>
      <c r="B1" s="25"/>
      <c r="C1" s="25"/>
      <c r="D1" s="25"/>
      <c r="E1" s="25"/>
      <c r="F1" s="25"/>
      <c r="G1" s="25"/>
      <c r="H1" s="25"/>
      <c r="I1" s="25"/>
      <c r="J1" s="25"/>
    </row>
    <row r="2" spans="1:14" ht="10.15" customHeight="1" x14ac:dyDescent="0.25">
      <c r="L2" s="1" t="s">
        <v>288</v>
      </c>
    </row>
    <row r="3" spans="1:14" ht="10.15" customHeight="1" x14ac:dyDescent="0.25">
      <c r="L3" s="8">
        <v>2010</v>
      </c>
      <c r="M3" s="2"/>
      <c r="N3" s="3"/>
    </row>
    <row r="4" spans="1:14" ht="10.15" customHeight="1" x14ac:dyDescent="0.25">
      <c r="L4" s="82" t="s">
        <v>102</v>
      </c>
      <c r="M4" s="93">
        <v>49.058290493193837</v>
      </c>
      <c r="N4" s="33"/>
    </row>
    <row r="5" spans="1:14" ht="10.15" customHeight="1" x14ac:dyDescent="0.25">
      <c r="L5" s="82" t="s">
        <v>103</v>
      </c>
      <c r="M5" s="93">
        <v>27.696850260482947</v>
      </c>
      <c r="N5" s="33"/>
    </row>
    <row r="6" spans="1:14" ht="10.15" customHeight="1" x14ac:dyDescent="0.25">
      <c r="L6" s="82" t="s">
        <v>104</v>
      </c>
      <c r="M6" s="94">
        <v>0.1566181960649137</v>
      </c>
      <c r="N6" s="34"/>
    </row>
    <row r="7" spans="1:14" ht="10.15" customHeight="1" x14ac:dyDescent="0.25">
      <c r="L7" s="82" t="s">
        <v>105</v>
      </c>
      <c r="M7" s="95">
        <v>23.088241050258297</v>
      </c>
    </row>
    <row r="8" spans="1:14" ht="10.15" customHeight="1" x14ac:dyDescent="0.25">
      <c r="L8" s="1" t="s">
        <v>288</v>
      </c>
      <c r="M8" s="96"/>
    </row>
    <row r="9" spans="1:14" ht="10.15" customHeight="1" x14ac:dyDescent="0.25">
      <c r="L9" s="8">
        <v>2000</v>
      </c>
      <c r="M9" s="97"/>
      <c r="N9" s="3"/>
    </row>
    <row r="10" spans="1:14" ht="10.15" customHeight="1" x14ac:dyDescent="0.25">
      <c r="L10" s="82" t="s">
        <v>102</v>
      </c>
      <c r="M10" s="93">
        <v>50.401638075144795</v>
      </c>
      <c r="N10" s="33"/>
    </row>
    <row r="11" spans="1:14" ht="10.15" customHeight="1" x14ac:dyDescent="0.25">
      <c r="L11" s="82" t="s">
        <v>103</v>
      </c>
      <c r="M11" s="93">
        <v>30.994586525854835</v>
      </c>
      <c r="N11" s="33"/>
    </row>
    <row r="12" spans="1:14" ht="10.15" customHeight="1" x14ac:dyDescent="0.25">
      <c r="L12" s="82" t="s">
        <v>104</v>
      </c>
      <c r="M12" s="94">
        <v>0.19513062546214682</v>
      </c>
      <c r="N12" s="34"/>
    </row>
    <row r="13" spans="1:14" ht="10.15" customHeight="1" x14ac:dyDescent="0.25">
      <c r="L13" s="82" t="s">
        <v>105</v>
      </c>
      <c r="M13" s="95">
        <v>18.408644773538214</v>
      </c>
      <c r="N13" s="7"/>
    </row>
    <row r="14" spans="1:14" ht="10.15" customHeight="1" x14ac:dyDescent="0.25">
      <c r="L14" s="7"/>
      <c r="M14" s="7"/>
      <c r="N14" s="7"/>
    </row>
    <row r="15" spans="1:14" ht="10.15" customHeight="1" x14ac:dyDescent="0.25">
      <c r="L15" s="7" t="s">
        <v>287</v>
      </c>
      <c r="M15" s="7"/>
      <c r="N15" s="7"/>
    </row>
    <row r="16" spans="1:14" ht="10.15" customHeight="1" x14ac:dyDescent="0.25">
      <c r="L16" s="8">
        <v>2010</v>
      </c>
      <c r="M16" s="7"/>
      <c r="N16" s="7"/>
    </row>
    <row r="17" spans="12:14" ht="12" customHeight="1" x14ac:dyDescent="0.25">
      <c r="L17" s="82" t="s">
        <v>102</v>
      </c>
      <c r="M17" s="7">
        <v>7009310.6900000004</v>
      </c>
      <c r="N17" s="178">
        <f>+M17/M21*100</f>
        <v>54.521504494528237</v>
      </c>
    </row>
    <row r="18" spans="12:14" ht="12" customHeight="1" x14ac:dyDescent="0.25">
      <c r="L18" s="82" t="s">
        <v>103</v>
      </c>
      <c r="M18" s="7">
        <v>2380768.54</v>
      </c>
      <c r="N18" s="178">
        <f>+M18/M21*100</f>
        <v>18.518665870986158</v>
      </c>
    </row>
    <row r="19" spans="12:14" ht="12.75" customHeight="1" x14ac:dyDescent="0.25">
      <c r="L19" s="82" t="s">
        <v>104</v>
      </c>
      <c r="M19" s="7">
        <v>31895.55</v>
      </c>
      <c r="N19" s="178">
        <f>+M19/M21*100</f>
        <v>0.24809763036491256</v>
      </c>
    </row>
    <row r="20" spans="12:14" ht="15" customHeight="1" x14ac:dyDescent="0.25">
      <c r="L20" s="82" t="s">
        <v>105</v>
      </c>
      <c r="M20" s="7">
        <v>3434073.04</v>
      </c>
      <c r="N20" s="178">
        <f>+M20/M21*100</f>
        <v>26.711732004120687</v>
      </c>
    </row>
    <row r="21" spans="12:14" ht="10.15" customHeight="1" x14ac:dyDescent="0.25">
      <c r="M21" s="7">
        <f>SUM(M17:M20)</f>
        <v>12856047.82</v>
      </c>
    </row>
    <row r="23" spans="12:14" ht="10.15" customHeight="1" x14ac:dyDescent="0.25">
      <c r="L23" s="7" t="s">
        <v>287</v>
      </c>
      <c r="M23" s="7"/>
      <c r="N23" s="7"/>
    </row>
    <row r="24" spans="12:14" ht="10.15" customHeight="1" x14ac:dyDescent="0.25">
      <c r="L24" s="8">
        <v>2000</v>
      </c>
      <c r="M24" s="7"/>
      <c r="N24" s="7"/>
    </row>
    <row r="25" spans="12:14" ht="12" customHeight="1" x14ac:dyDescent="0.25">
      <c r="L25" s="82" t="s">
        <v>102</v>
      </c>
      <c r="M25" s="179">
        <v>7283882.1600000001</v>
      </c>
      <c r="N25" s="178">
        <f>+M25/M29*100</f>
        <v>55.256865592848634</v>
      </c>
    </row>
    <row r="26" spans="12:14" ht="12.75" customHeight="1" x14ac:dyDescent="0.25">
      <c r="L26" s="82" t="s">
        <v>103</v>
      </c>
      <c r="M26" s="180">
        <v>2444081.5</v>
      </c>
      <c r="N26" s="178">
        <f>+M26/M29*100</f>
        <v>18.541250390501631</v>
      </c>
    </row>
    <row r="27" spans="12:14" ht="12.75" customHeight="1" x14ac:dyDescent="0.25">
      <c r="L27" s="82" t="s">
        <v>104</v>
      </c>
      <c r="M27" s="180">
        <v>39303.79</v>
      </c>
      <c r="N27" s="178">
        <f>+M27/M29*100</f>
        <v>0.29816575743717799</v>
      </c>
    </row>
    <row r="28" spans="12:14" ht="14.25" customHeight="1" x14ac:dyDescent="0.25">
      <c r="L28" s="82" t="s">
        <v>105</v>
      </c>
      <c r="M28" s="179">
        <v>3414591.64</v>
      </c>
      <c r="N28" s="178">
        <f>+M28/M29*100</f>
        <v>25.903718259212553</v>
      </c>
    </row>
    <row r="29" spans="12:14" ht="12.75" customHeight="1" x14ac:dyDescent="0.25">
      <c r="M29" s="7">
        <f>SUM(M25:M28)</f>
        <v>13181859.09</v>
      </c>
    </row>
  </sheetData>
  <phoneticPr fontId="9" type="noConversion"/>
  <pageMargins left="0.7" right="0.7" top="0.75" bottom="0.75" header="0.3" footer="0.3"/>
  <pageSetup paperSize="0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9"/>
  <sheetViews>
    <sheetView topLeftCell="C1" workbookViewId="0">
      <selection activeCell="G1" sqref="G1"/>
    </sheetView>
  </sheetViews>
  <sheetFormatPr defaultRowHeight="15" x14ac:dyDescent="0.25"/>
  <cols>
    <col min="12" max="12" width="44.28515625" bestFit="1" customWidth="1"/>
    <col min="13" max="14" width="11.5703125" bestFit="1" customWidth="1"/>
    <col min="15" max="15" width="9.28515625" bestFit="1" customWidth="1"/>
  </cols>
  <sheetData>
    <row r="1" spans="1:15" x14ac:dyDescent="0.25">
      <c r="A1" s="74" t="s">
        <v>275</v>
      </c>
      <c r="M1">
        <v>2000</v>
      </c>
      <c r="N1">
        <v>2010</v>
      </c>
      <c r="O1" t="s">
        <v>66</v>
      </c>
    </row>
    <row r="2" spans="1:15" x14ac:dyDescent="0.25">
      <c r="L2" s="125" t="s">
        <v>152</v>
      </c>
      <c r="M2" s="118">
        <v>186460</v>
      </c>
      <c r="N2" s="118">
        <v>140164</v>
      </c>
      <c r="O2" s="92">
        <f>+(N2/M2-1)*100</f>
        <v>-24.828917730344312</v>
      </c>
    </row>
    <row r="3" spans="1:15" x14ac:dyDescent="0.25">
      <c r="L3" s="125" t="s">
        <v>154</v>
      </c>
      <c r="M3" s="118">
        <v>87439</v>
      </c>
      <c r="N3" s="118">
        <v>36055</v>
      </c>
      <c r="O3" s="92">
        <f t="shared" ref="O3:O9" si="0">+(N3/M3-1)*100</f>
        <v>-58.765539404613506</v>
      </c>
    </row>
    <row r="4" spans="1:15" x14ac:dyDescent="0.25">
      <c r="L4" s="125" t="s">
        <v>151</v>
      </c>
      <c r="M4" s="118">
        <v>79603</v>
      </c>
      <c r="N4" s="118">
        <v>40629</v>
      </c>
      <c r="O4" s="92">
        <f t="shared" si="0"/>
        <v>-48.960466314083639</v>
      </c>
    </row>
    <row r="5" spans="1:15" x14ac:dyDescent="0.25">
      <c r="L5" t="s">
        <v>147</v>
      </c>
      <c r="M5" s="118">
        <v>76567</v>
      </c>
      <c r="N5" s="118">
        <v>47641</v>
      </c>
      <c r="O5" s="92">
        <f t="shared" si="0"/>
        <v>-37.778677498138876</v>
      </c>
    </row>
    <row r="6" spans="1:15" x14ac:dyDescent="0.25">
      <c r="L6" s="125" t="s">
        <v>153</v>
      </c>
      <c r="M6" s="118">
        <v>73902</v>
      </c>
      <c r="N6" s="118">
        <v>36981</v>
      </c>
      <c r="O6" s="92">
        <f t="shared" si="0"/>
        <v>-49.959405699439799</v>
      </c>
    </row>
    <row r="7" spans="1:15" x14ac:dyDescent="0.25">
      <c r="L7" t="s">
        <v>150</v>
      </c>
      <c r="M7" s="118">
        <v>55099</v>
      </c>
      <c r="N7" s="118">
        <v>30778</v>
      </c>
      <c r="O7" s="92">
        <f t="shared" si="0"/>
        <v>-44.140547015372334</v>
      </c>
    </row>
    <row r="8" spans="1:15" x14ac:dyDescent="0.25">
      <c r="L8" t="s">
        <v>148</v>
      </c>
      <c r="M8" s="118">
        <v>29604</v>
      </c>
      <c r="N8" s="118">
        <v>14130</v>
      </c>
      <c r="O8" s="92">
        <f t="shared" si="0"/>
        <v>-52.269963518443454</v>
      </c>
    </row>
    <row r="9" spans="1:15" x14ac:dyDescent="0.25">
      <c r="L9" t="s">
        <v>149</v>
      </c>
      <c r="M9" s="118">
        <v>21220</v>
      </c>
      <c r="N9" s="118">
        <v>24518</v>
      </c>
      <c r="O9" s="92">
        <f t="shared" si="0"/>
        <v>15.541941564561723</v>
      </c>
    </row>
  </sheetData>
  <sortState ref="L2:N9">
    <sortCondition descending="1" ref="M2:M9"/>
  </sortState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9"/>
  <sheetViews>
    <sheetView topLeftCell="C1" workbookViewId="0">
      <selection activeCell="H24" sqref="H24"/>
    </sheetView>
  </sheetViews>
  <sheetFormatPr defaultRowHeight="15" x14ac:dyDescent="0.25"/>
  <cols>
    <col min="12" max="12" width="44.28515625" bestFit="1" customWidth="1"/>
    <col min="13" max="14" width="13.7109375" bestFit="1" customWidth="1"/>
  </cols>
  <sheetData>
    <row r="1" spans="1:15" x14ac:dyDescent="0.25">
      <c r="A1" s="74" t="s">
        <v>276</v>
      </c>
      <c r="M1">
        <v>2000</v>
      </c>
      <c r="N1">
        <v>2010</v>
      </c>
      <c r="O1" t="s">
        <v>66</v>
      </c>
    </row>
    <row r="2" spans="1:15" x14ac:dyDescent="0.25">
      <c r="L2" t="s">
        <v>152</v>
      </c>
      <c r="M2" s="118">
        <v>24130.7</v>
      </c>
      <c r="N2" s="118">
        <v>30565.18</v>
      </c>
      <c r="O2" s="92">
        <f>+(N2/M2-1)*100</f>
        <v>26.665119536524017</v>
      </c>
    </row>
    <row r="3" spans="1:15" x14ac:dyDescent="0.25">
      <c r="L3" t="s">
        <v>154</v>
      </c>
      <c r="M3" s="118">
        <v>62903.24</v>
      </c>
      <c r="N3" s="118">
        <v>54295.46</v>
      </c>
      <c r="O3" s="92">
        <f t="shared" ref="O3:O9" si="0">+(N3/M3-1)*100</f>
        <v>-13.684159989215184</v>
      </c>
    </row>
    <row r="4" spans="1:15" x14ac:dyDescent="0.25">
      <c r="L4" t="s">
        <v>151</v>
      </c>
      <c r="M4" s="118">
        <v>72453.279999999999</v>
      </c>
      <c r="N4" s="118">
        <v>71133.100000000006</v>
      </c>
      <c r="O4" s="92">
        <f t="shared" si="0"/>
        <v>-1.822112125220543</v>
      </c>
    </row>
    <row r="5" spans="1:15" x14ac:dyDescent="0.25">
      <c r="L5" t="s">
        <v>147</v>
      </c>
      <c r="M5" s="118">
        <v>113313.87</v>
      </c>
      <c r="N5" s="118">
        <v>98617.23</v>
      </c>
      <c r="O5" s="92">
        <f t="shared" si="0"/>
        <v>-12.969850910572555</v>
      </c>
    </row>
    <row r="6" spans="1:15" x14ac:dyDescent="0.25">
      <c r="L6" t="s">
        <v>153</v>
      </c>
      <c r="M6" s="118">
        <v>121796.15</v>
      </c>
      <c r="N6" s="118">
        <v>114290.77</v>
      </c>
      <c r="O6" s="92">
        <f t="shared" si="0"/>
        <v>-6.1622473288359236</v>
      </c>
    </row>
    <row r="7" spans="1:15" x14ac:dyDescent="0.25">
      <c r="L7" t="s">
        <v>150</v>
      </c>
      <c r="M7" s="118">
        <v>130270.25</v>
      </c>
      <c r="N7" s="118">
        <v>199604.89</v>
      </c>
      <c r="O7" s="92">
        <f t="shared" si="0"/>
        <v>53.223694588749161</v>
      </c>
    </row>
    <row r="8" spans="1:15" x14ac:dyDescent="0.25">
      <c r="L8" t="s">
        <v>148</v>
      </c>
      <c r="M8" s="118">
        <v>136838.6</v>
      </c>
      <c r="N8" s="118">
        <v>141809.9</v>
      </c>
      <c r="O8" s="92">
        <f t="shared" si="0"/>
        <v>3.6329661367479504</v>
      </c>
    </row>
    <row r="9" spans="1:15" x14ac:dyDescent="0.25">
      <c r="L9" t="s">
        <v>149</v>
      </c>
      <c r="M9" s="118">
        <v>363371.89</v>
      </c>
      <c r="N9" s="118">
        <v>317043.98</v>
      </c>
      <c r="O9" s="92">
        <f t="shared" si="0"/>
        <v>-12.749447955371574</v>
      </c>
    </row>
  </sheetData>
  <sortState ref="M2:N9">
    <sortCondition ref="M2:M9"/>
  </sortState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3"/>
  <sheetViews>
    <sheetView workbookViewId="0">
      <selection activeCell="D4" sqref="D4"/>
    </sheetView>
  </sheetViews>
  <sheetFormatPr defaultRowHeight="15" x14ac:dyDescent="0.25"/>
  <cols>
    <col min="1" max="1" width="19.140625" customWidth="1"/>
  </cols>
  <sheetData>
    <row r="1" spans="1:6" x14ac:dyDescent="0.25">
      <c r="A1" s="138" t="s">
        <v>116</v>
      </c>
      <c r="B1" s="83">
        <v>2010</v>
      </c>
      <c r="C1">
        <v>2000</v>
      </c>
      <c r="F1" s="25" t="s">
        <v>277</v>
      </c>
    </row>
    <row r="2" spans="1:6" x14ac:dyDescent="0.25">
      <c r="A2" s="82" t="s">
        <v>33</v>
      </c>
      <c r="B2" s="84">
        <v>13.415457244318532</v>
      </c>
      <c r="C2">
        <v>15.5</v>
      </c>
    </row>
    <row r="3" spans="1:6" x14ac:dyDescent="0.25">
      <c r="A3" s="82" t="s">
        <v>106</v>
      </c>
      <c r="B3" s="85">
        <v>8.9938977330026653</v>
      </c>
      <c r="C3" s="92">
        <v>10.79768137189825</v>
      </c>
    </row>
    <row r="4" spans="1:6" x14ac:dyDescent="0.25">
      <c r="A4" s="82" t="s">
        <v>65</v>
      </c>
      <c r="B4" s="86">
        <v>6.9684127150316151</v>
      </c>
      <c r="C4" s="92">
        <v>4.1239299098087301</v>
      </c>
    </row>
    <row r="5" spans="1:6" x14ac:dyDescent="0.25">
      <c r="A5" s="82" t="s">
        <v>107</v>
      </c>
      <c r="B5" s="85">
        <v>2.3097918799044694</v>
      </c>
      <c r="C5" s="92">
        <v>1.7610134348283013</v>
      </c>
    </row>
    <row r="6" spans="1:6" x14ac:dyDescent="0.25">
      <c r="A6" s="82" t="s">
        <v>108</v>
      </c>
      <c r="B6" s="86">
        <v>9.7796178671535472</v>
      </c>
      <c r="C6" s="92">
        <v>5.456497565090686</v>
      </c>
    </row>
    <row r="7" spans="1:6" x14ac:dyDescent="0.25">
      <c r="A7" s="82" t="s">
        <v>109</v>
      </c>
      <c r="B7" s="85">
        <v>11.335320645111977</v>
      </c>
      <c r="C7" s="92">
        <v>6.3945648791619121</v>
      </c>
    </row>
    <row r="8" spans="1:6" x14ac:dyDescent="0.25">
      <c r="A8" s="82" t="s">
        <v>110</v>
      </c>
      <c r="B8" s="86">
        <v>3.0980253044814945</v>
      </c>
      <c r="C8" s="92">
        <v>1.5453886366238028</v>
      </c>
    </row>
    <row r="9" spans="1:6" x14ac:dyDescent="0.25">
      <c r="A9" s="82" t="s">
        <v>111</v>
      </c>
      <c r="B9" s="85">
        <v>3.2455704586852132</v>
      </c>
      <c r="C9" s="92">
        <v>1.6949152542372881</v>
      </c>
    </row>
    <row r="10" spans="1:6" x14ac:dyDescent="0.25">
      <c r="A10" s="82" t="s">
        <v>112</v>
      </c>
      <c r="B10" s="86">
        <v>11.484771573604061</v>
      </c>
      <c r="C10" s="92">
        <v>7.9781674602252934</v>
      </c>
    </row>
    <row r="11" spans="1:6" x14ac:dyDescent="0.25">
      <c r="A11" s="82" t="s">
        <v>113</v>
      </c>
      <c r="B11" s="85">
        <v>4.4071353620146905</v>
      </c>
      <c r="C11" s="92">
        <v>1.8920089958115831</v>
      </c>
    </row>
    <row r="12" spans="1:6" x14ac:dyDescent="0.25">
      <c r="A12" s="82" t="s">
        <v>114</v>
      </c>
      <c r="B12" s="86">
        <v>14.400939702427564</v>
      </c>
      <c r="C12" s="92">
        <v>8.2104738568877433</v>
      </c>
    </row>
    <row r="13" spans="1:6" x14ac:dyDescent="0.25">
      <c r="A13" s="82" t="s">
        <v>115</v>
      </c>
      <c r="B13" s="85">
        <v>7.7421113610032037</v>
      </c>
      <c r="C13" s="92">
        <v>3.9710028191703586</v>
      </c>
    </row>
  </sheetData>
  <phoneticPr fontId="9" type="noConversion"/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J26"/>
  <sheetViews>
    <sheetView workbookViewId="0">
      <selection activeCell="F19" sqref="F19"/>
    </sheetView>
  </sheetViews>
  <sheetFormatPr defaultRowHeight="15" x14ac:dyDescent="0.25"/>
  <sheetData>
    <row r="1" spans="1:1" x14ac:dyDescent="0.25">
      <c r="A1" s="25" t="s">
        <v>278</v>
      </c>
    </row>
    <row r="23" spans="2:10" x14ac:dyDescent="0.25">
      <c r="F23" s="73"/>
    </row>
    <row r="24" spans="2:10" ht="81" x14ac:dyDescent="0.25">
      <c r="B24" s="143" t="s">
        <v>138</v>
      </c>
      <c r="C24" s="143" t="s">
        <v>132</v>
      </c>
      <c r="D24" s="143" t="s">
        <v>133</v>
      </c>
      <c r="E24" s="143" t="s">
        <v>139</v>
      </c>
      <c r="F24" s="145" t="s">
        <v>134</v>
      </c>
      <c r="G24" s="102" t="s">
        <v>136</v>
      </c>
      <c r="H24" s="102" t="s">
        <v>140</v>
      </c>
      <c r="I24" s="102" t="s">
        <v>137</v>
      </c>
    </row>
    <row r="25" spans="2:10" ht="15.75" thickBot="1" x14ac:dyDescent="0.3">
      <c r="B25" s="68">
        <v>23.031995753254559</v>
      </c>
      <c r="C25" s="68">
        <v>15.579484142542313</v>
      </c>
      <c r="D25" s="68">
        <v>7.373277382255317</v>
      </c>
      <c r="E25" s="68">
        <v>9.5378027665510565</v>
      </c>
      <c r="F25" s="68">
        <v>6.8029356740787081</v>
      </c>
      <c r="G25" s="68">
        <v>5.4568416709890055</v>
      </c>
      <c r="H25" s="68">
        <v>26.59099247484637</v>
      </c>
      <c r="I25" s="68">
        <v>5.6</v>
      </c>
      <c r="J25" s="139">
        <f>+I25+H25+G25+F25+E25+D25+C25+B25</f>
        <v>99.973329864517325</v>
      </c>
    </row>
    <row r="26" spans="2:10" ht="15.75" thickTop="1" x14ac:dyDescent="0.25"/>
  </sheetData>
  <phoneticPr fontId="9" type="noConversion"/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5"/>
  <sheetViews>
    <sheetView workbookViewId="0"/>
  </sheetViews>
  <sheetFormatPr defaultRowHeight="15" x14ac:dyDescent="0.25"/>
  <sheetData>
    <row r="1" spans="1:1" x14ac:dyDescent="0.25">
      <c r="A1" s="25" t="s">
        <v>279</v>
      </c>
    </row>
    <row r="21" spans="1:8" x14ac:dyDescent="0.25">
      <c r="A21" s="215" t="s">
        <v>29</v>
      </c>
      <c r="B21" s="216"/>
      <c r="C21" s="216"/>
      <c r="D21" s="216"/>
      <c r="E21" s="56"/>
      <c r="F21" s="216" t="s">
        <v>142</v>
      </c>
      <c r="G21" s="216"/>
      <c r="H21" s="216"/>
    </row>
    <row r="22" spans="1:8" x14ac:dyDescent="0.25">
      <c r="A22" s="216"/>
      <c r="B22" s="53"/>
      <c r="C22" s="53"/>
      <c r="D22" s="53"/>
      <c r="E22" s="57"/>
      <c r="F22" s="53">
        <v>2010</v>
      </c>
      <c r="G22" s="53" t="s">
        <v>51</v>
      </c>
      <c r="H22" s="53" t="s">
        <v>143</v>
      </c>
    </row>
    <row r="23" spans="1:8" x14ac:dyDescent="0.25">
      <c r="A23" s="17" t="s">
        <v>52</v>
      </c>
      <c r="B23" s="20"/>
      <c r="C23" s="19"/>
      <c r="D23" s="67"/>
      <c r="E23" s="18"/>
      <c r="F23" s="18">
        <v>17227.78</v>
      </c>
      <c r="G23" s="20">
        <v>137446.84</v>
      </c>
      <c r="H23" s="67">
        <f>+F23/G23*100</f>
        <v>12.534140472054503</v>
      </c>
    </row>
    <row r="24" spans="1:8" x14ac:dyDescent="0.25">
      <c r="A24" s="17" t="s">
        <v>53</v>
      </c>
      <c r="B24" s="20"/>
      <c r="C24" s="19"/>
      <c r="D24" s="67"/>
      <c r="E24" s="18"/>
      <c r="F24" s="18">
        <v>10588.48</v>
      </c>
      <c r="G24" s="20">
        <v>266361.58</v>
      </c>
      <c r="H24" s="67">
        <f t="shared" ref="H24:H34" si="0">+F24/G24*100</f>
        <v>3.9752279589271091</v>
      </c>
    </row>
    <row r="25" spans="1:8" x14ac:dyDescent="0.25">
      <c r="A25" s="17" t="s">
        <v>54</v>
      </c>
      <c r="B25" s="20"/>
      <c r="C25" s="19"/>
      <c r="D25" s="67"/>
      <c r="E25" s="18"/>
      <c r="F25" s="18">
        <v>6064.18</v>
      </c>
      <c r="G25" s="20">
        <v>162117.94</v>
      </c>
      <c r="H25" s="67">
        <f t="shared" si="0"/>
        <v>3.7405977401390613</v>
      </c>
    </row>
    <row r="26" spans="1:8" x14ac:dyDescent="0.25">
      <c r="A26" s="17" t="s">
        <v>55</v>
      </c>
      <c r="B26" s="20"/>
      <c r="C26" s="19"/>
      <c r="D26" s="67"/>
      <c r="E26" s="18"/>
      <c r="F26" s="18">
        <v>16328.1</v>
      </c>
      <c r="G26" s="20">
        <v>150866.22</v>
      </c>
      <c r="H26" s="67">
        <f t="shared" si="0"/>
        <v>10.822899917556098</v>
      </c>
    </row>
    <row r="27" spans="1:8" x14ac:dyDescent="0.25">
      <c r="A27" s="17" t="s">
        <v>56</v>
      </c>
      <c r="B27" s="20"/>
      <c r="C27" s="19"/>
      <c r="D27" s="67"/>
      <c r="E27" s="18"/>
      <c r="F27" s="18">
        <v>6898.45</v>
      </c>
      <c r="G27" s="20">
        <v>117072.46</v>
      </c>
      <c r="H27" s="67">
        <f t="shared" si="0"/>
        <v>5.8924618138202609</v>
      </c>
    </row>
    <row r="28" spans="1:8" x14ac:dyDescent="0.25">
      <c r="A28" s="17" t="s">
        <v>57</v>
      </c>
      <c r="B28" s="20"/>
      <c r="C28" s="19"/>
      <c r="D28" s="67"/>
      <c r="E28" s="18"/>
      <c r="F28" s="18">
        <v>5858.36</v>
      </c>
      <c r="G28" s="20">
        <v>182518.89</v>
      </c>
      <c r="H28" s="67">
        <f t="shared" si="0"/>
        <v>3.2097280451354924</v>
      </c>
    </row>
    <row r="29" spans="1:8" x14ac:dyDescent="0.25">
      <c r="A29" s="17" t="s">
        <v>58</v>
      </c>
      <c r="B29" s="20"/>
      <c r="C29" s="19"/>
      <c r="D29" s="67"/>
      <c r="E29" s="18"/>
      <c r="F29" s="18">
        <v>43038.29</v>
      </c>
      <c r="G29" s="20">
        <v>169273.56</v>
      </c>
      <c r="H29" s="67">
        <f t="shared" si="0"/>
        <v>25.425287918562123</v>
      </c>
    </row>
    <row r="30" spans="1:8" x14ac:dyDescent="0.25">
      <c r="A30" s="17" t="s">
        <v>165</v>
      </c>
      <c r="B30" s="20"/>
      <c r="C30" s="19"/>
      <c r="D30" s="67"/>
      <c r="E30" s="18"/>
      <c r="F30" s="18">
        <v>11205.87</v>
      </c>
      <c r="G30" s="20">
        <v>90702.15</v>
      </c>
      <c r="H30" s="67">
        <f t="shared" si="0"/>
        <v>12.354580348977397</v>
      </c>
    </row>
    <row r="31" spans="1:8" x14ac:dyDescent="0.25">
      <c r="A31" s="17" t="s">
        <v>59</v>
      </c>
      <c r="B31" s="20"/>
      <c r="C31" s="19"/>
      <c r="D31" s="67"/>
      <c r="E31" s="18"/>
      <c r="F31" s="18">
        <v>29953.4</v>
      </c>
      <c r="G31" s="20">
        <v>111161.13</v>
      </c>
      <c r="H31" s="67">
        <f t="shared" si="0"/>
        <v>26.945929750804083</v>
      </c>
    </row>
    <row r="32" spans="1:8" ht="15.75" thickBot="1" x14ac:dyDescent="0.3">
      <c r="A32" s="58" t="s">
        <v>60</v>
      </c>
      <c r="B32" s="59"/>
      <c r="C32" s="59"/>
      <c r="D32" s="68"/>
      <c r="E32" s="59"/>
      <c r="F32" s="59">
        <f>SUM(F23:F31)</f>
        <v>147162.91</v>
      </c>
      <c r="G32" s="59">
        <v>1387520.77</v>
      </c>
      <c r="H32" s="68">
        <f t="shared" si="0"/>
        <v>10.606177088073428</v>
      </c>
    </row>
    <row r="33" spans="1:8" ht="16.5" thickTop="1" thickBot="1" x14ac:dyDescent="0.3">
      <c r="A33" s="58" t="s">
        <v>62</v>
      </c>
      <c r="B33" s="59"/>
      <c r="C33" s="59"/>
      <c r="D33" s="68"/>
      <c r="E33" s="59"/>
      <c r="F33" s="59">
        <v>682072</v>
      </c>
      <c r="G33" s="59">
        <v>6095560.1699999999</v>
      </c>
      <c r="H33" s="68">
        <f t="shared" si="0"/>
        <v>11.189652484391766</v>
      </c>
    </row>
    <row r="34" spans="1:8" ht="16.5" thickTop="1" thickBot="1" x14ac:dyDescent="0.3">
      <c r="A34" s="61" t="s">
        <v>33</v>
      </c>
      <c r="B34" s="52"/>
      <c r="C34" s="52"/>
      <c r="D34" s="68"/>
      <c r="E34" s="52"/>
      <c r="F34" s="52">
        <v>2418921</v>
      </c>
      <c r="G34" s="52">
        <v>12856047.82</v>
      </c>
      <c r="H34" s="68">
        <f t="shared" si="0"/>
        <v>18.815432502023782</v>
      </c>
    </row>
    <row r="35" spans="1:8" ht="15.75" thickTop="1" x14ac:dyDescent="0.25"/>
  </sheetData>
  <mergeCells count="3">
    <mergeCell ref="A21:A22"/>
    <mergeCell ref="B21:D21"/>
    <mergeCell ref="F21:H21"/>
  </mergeCells>
  <phoneticPr fontId="9" type="noConversion"/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7"/>
  <sheetViews>
    <sheetView workbookViewId="0">
      <selection sqref="A1:XFD1"/>
    </sheetView>
  </sheetViews>
  <sheetFormatPr defaultRowHeight="15" x14ac:dyDescent="0.25"/>
  <cols>
    <col min="12" max="12" width="44.28515625" bestFit="1" customWidth="1"/>
  </cols>
  <sheetData>
    <row r="1" spans="1:13" x14ac:dyDescent="0.25">
      <c r="A1" s="74" t="s">
        <v>280</v>
      </c>
    </row>
    <row r="2" spans="1:13" x14ac:dyDescent="0.25">
      <c r="L2" t="s">
        <v>201</v>
      </c>
      <c r="M2" s="92">
        <v>23</v>
      </c>
    </row>
    <row r="3" spans="1:13" x14ac:dyDescent="0.25">
      <c r="L3" t="s">
        <v>202</v>
      </c>
      <c r="M3" s="92">
        <v>11.2</v>
      </c>
    </row>
    <row r="4" spans="1:13" x14ac:dyDescent="0.25">
      <c r="L4" t="s">
        <v>203</v>
      </c>
      <c r="M4" s="92">
        <v>8.8000000000000007</v>
      </c>
    </row>
    <row r="5" spans="1:13" x14ac:dyDescent="0.25">
      <c r="L5" t="s">
        <v>204</v>
      </c>
      <c r="M5" s="92">
        <v>56</v>
      </c>
    </row>
    <row r="6" spans="1:13" x14ac:dyDescent="0.25">
      <c r="L6" t="s">
        <v>205</v>
      </c>
      <c r="M6" s="92">
        <v>22.8</v>
      </c>
    </row>
    <row r="7" spans="1:13" x14ac:dyDescent="0.25">
      <c r="M7" s="92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E31"/>
  <sheetViews>
    <sheetView workbookViewId="0">
      <selection sqref="A1:F1"/>
    </sheetView>
  </sheetViews>
  <sheetFormatPr defaultColWidth="9" defaultRowHeight="15" x14ac:dyDescent="0.25"/>
  <cols>
    <col min="1" max="1" width="13.7109375" style="13" customWidth="1"/>
    <col min="2" max="2" width="9" style="13" customWidth="1"/>
    <col min="3" max="6" width="13.28515625" style="13" bestFit="1" customWidth="1"/>
    <col min="7" max="8" width="9" style="13" customWidth="1"/>
    <col min="9" max="9" width="5.85546875" style="13" customWidth="1"/>
    <col min="10" max="28" width="9" style="13" customWidth="1"/>
    <col min="29" max="31" width="9" style="28" customWidth="1"/>
    <col min="32" max="16384" width="9" style="13"/>
  </cols>
  <sheetData>
    <row r="1" spans="1:31" ht="29.25" customHeight="1" x14ac:dyDescent="0.25">
      <c r="A1" s="197" t="s">
        <v>156</v>
      </c>
      <c r="B1" s="197"/>
      <c r="C1" s="197"/>
      <c r="D1" s="197"/>
      <c r="E1" s="197"/>
      <c r="F1" s="197"/>
      <c r="G1" s="115"/>
      <c r="H1" s="115"/>
      <c r="I1" s="115"/>
      <c r="AC1" s="27"/>
      <c r="AD1" s="4" t="s">
        <v>33</v>
      </c>
      <c r="AE1" s="4" t="s">
        <v>32</v>
      </c>
    </row>
    <row r="2" spans="1:31" s="26" customFormat="1" ht="6" customHeight="1" x14ac:dyDescent="0.25"/>
    <row r="3" spans="1:31" x14ac:dyDescent="0.25">
      <c r="AC3" s="5">
        <v>2001</v>
      </c>
      <c r="AD3" s="6">
        <v>0</v>
      </c>
      <c r="AE3" s="6">
        <v>0</v>
      </c>
    </row>
    <row r="4" spans="1:31" x14ac:dyDescent="0.25">
      <c r="AC4" s="5">
        <v>2002</v>
      </c>
      <c r="AD4" s="6">
        <v>-1.6347237880496124</v>
      </c>
      <c r="AE4" s="6">
        <v>-8.3333333333333428</v>
      </c>
    </row>
    <row r="5" spans="1:31" x14ac:dyDescent="0.25">
      <c r="AC5" s="5">
        <v>2003</v>
      </c>
      <c r="AD5" s="6">
        <v>-7.5112739571589628</v>
      </c>
      <c r="AE5" s="6">
        <v>-15.350877192982466</v>
      </c>
    </row>
    <row r="6" spans="1:31" x14ac:dyDescent="0.25">
      <c r="AC6" s="5">
        <v>2004</v>
      </c>
      <c r="AD6" s="6">
        <v>-13.726042841037199</v>
      </c>
      <c r="AE6" s="6">
        <v>-18.859649122807014</v>
      </c>
    </row>
    <row r="7" spans="1:31" x14ac:dyDescent="0.25">
      <c r="AC7" s="5">
        <v>2005</v>
      </c>
      <c r="AD7" s="6">
        <v>-18.010146561443065</v>
      </c>
      <c r="AE7" s="6">
        <v>-34.210526315789465</v>
      </c>
    </row>
    <row r="8" spans="1:31" x14ac:dyDescent="0.25">
      <c r="AC8" s="5">
        <v>2006</v>
      </c>
      <c r="AD8" s="6">
        <v>-20.109921082299891</v>
      </c>
      <c r="AE8" s="6">
        <v>-25</v>
      </c>
    </row>
    <row r="9" spans="1:31" x14ac:dyDescent="0.25">
      <c r="AC9" s="5">
        <v>2007</v>
      </c>
      <c r="AD9" s="6">
        <v>-27.691657271702368</v>
      </c>
      <c r="AE9" s="6">
        <v>-35.526315789473685</v>
      </c>
    </row>
    <row r="10" spans="1:31" x14ac:dyDescent="0.25">
      <c r="AC10" s="5">
        <v>2008</v>
      </c>
      <c r="AD10" s="6">
        <v>-33.41319052987599</v>
      </c>
      <c r="AE10" s="6">
        <v>-42.105263157894733</v>
      </c>
    </row>
    <row r="11" spans="1:31" x14ac:dyDescent="0.25">
      <c r="AC11" s="5">
        <v>2009</v>
      </c>
      <c r="AD11" s="6">
        <v>-40.29030439684329</v>
      </c>
      <c r="AE11" s="6">
        <v>-48.684210526315788</v>
      </c>
    </row>
    <row r="12" spans="1:31" x14ac:dyDescent="0.25">
      <c r="AC12" s="5">
        <v>2010</v>
      </c>
      <c r="AD12" s="6">
        <v>-42.361894024802702</v>
      </c>
      <c r="AE12" s="6">
        <v>-52.192982456140349</v>
      </c>
    </row>
    <row r="25" spans="1:10" x14ac:dyDescent="0.25">
      <c r="A25" s="195"/>
      <c r="B25" s="196"/>
      <c r="C25" s="64">
        <v>1982</v>
      </c>
      <c r="D25" s="64">
        <v>1990</v>
      </c>
      <c r="E25" s="64">
        <v>2000</v>
      </c>
      <c r="F25" s="64">
        <v>2010</v>
      </c>
      <c r="G25" s="64">
        <v>1982</v>
      </c>
      <c r="H25" s="64">
        <v>1990</v>
      </c>
      <c r="I25" s="64">
        <v>2000</v>
      </c>
      <c r="J25" s="64">
        <v>2010</v>
      </c>
    </row>
    <row r="26" spans="1:10" x14ac:dyDescent="0.25">
      <c r="A26" s="192" t="s">
        <v>65</v>
      </c>
      <c r="B26" s="193"/>
      <c r="C26" s="121">
        <v>1694094.13</v>
      </c>
      <c r="D26" s="121">
        <v>1597638.43</v>
      </c>
      <c r="E26" s="121">
        <v>1279706.8600000001</v>
      </c>
      <c r="F26" s="121">
        <v>1387520.77</v>
      </c>
      <c r="G26" s="169">
        <v>100</v>
      </c>
      <c r="H26" s="169">
        <f>+D26/C26*100</f>
        <v>94.306355338118081</v>
      </c>
      <c r="I26" s="169">
        <f>+E26/C26*100</f>
        <v>75.539300758925378</v>
      </c>
      <c r="J26" s="169">
        <f>+F26/C26*100</f>
        <v>81.903404623685233</v>
      </c>
    </row>
    <row r="27" spans="1:10" x14ac:dyDescent="0.25">
      <c r="A27" s="192" t="s">
        <v>62</v>
      </c>
      <c r="B27" s="193"/>
      <c r="C27" s="123">
        <v>7514821</v>
      </c>
      <c r="D27" s="123">
        <v>7124195.79</v>
      </c>
      <c r="E27" s="123">
        <v>5871178.2199999997</v>
      </c>
      <c r="F27" s="123">
        <v>6095560.1699999999</v>
      </c>
      <c r="G27" s="170">
        <v>100</v>
      </c>
      <c r="H27" s="169">
        <f t="shared" ref="H27:H28" si="0">+D27/C27*100</f>
        <v>94.801935934335617</v>
      </c>
      <c r="I27" s="169">
        <f t="shared" ref="I27:I28" si="1">+E27/C27*100</f>
        <v>78.127984951338163</v>
      </c>
      <c r="J27" s="169">
        <f t="shared" ref="J27:J28" si="2">+F27/C27*100</f>
        <v>81.113843829413895</v>
      </c>
    </row>
    <row r="28" spans="1:10" x14ac:dyDescent="0.25">
      <c r="A28" s="192" t="s">
        <v>33</v>
      </c>
      <c r="B28" s="193"/>
      <c r="C28" s="122">
        <v>15832612.83</v>
      </c>
      <c r="D28" s="122">
        <v>15025954.16</v>
      </c>
      <c r="E28" s="122">
        <v>13181859.09</v>
      </c>
      <c r="F28" s="122">
        <v>12856047.82</v>
      </c>
      <c r="G28" s="171">
        <v>100</v>
      </c>
      <c r="H28" s="169">
        <f t="shared" si="0"/>
        <v>94.905081816492583</v>
      </c>
      <c r="I28" s="169">
        <f t="shared" si="1"/>
        <v>83.257635562354608</v>
      </c>
      <c r="J28" s="169">
        <f t="shared" si="2"/>
        <v>81.199786529485934</v>
      </c>
    </row>
    <row r="29" spans="1:10" x14ac:dyDescent="0.25">
      <c r="C29" s="120"/>
      <c r="D29" s="120"/>
      <c r="E29" s="120"/>
      <c r="F29" s="120"/>
    </row>
    <row r="30" spans="1:10" x14ac:dyDescent="0.25">
      <c r="C30" s="120"/>
      <c r="D30" s="120"/>
      <c r="E30" s="120"/>
      <c r="F30" s="120"/>
    </row>
    <row r="31" spans="1:10" x14ac:dyDescent="0.25">
      <c r="C31" s="119"/>
    </row>
  </sheetData>
  <mergeCells count="5">
    <mergeCell ref="A25:B25"/>
    <mergeCell ref="A26:B26"/>
    <mergeCell ref="A27:B27"/>
    <mergeCell ref="A28:B28"/>
    <mergeCell ref="A1:F1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7"/>
  <sheetViews>
    <sheetView workbookViewId="0">
      <selection activeCell="G20" sqref="G20"/>
    </sheetView>
  </sheetViews>
  <sheetFormatPr defaultRowHeight="15" x14ac:dyDescent="0.25"/>
  <cols>
    <col min="12" max="12" width="44.28515625" bestFit="1" customWidth="1"/>
  </cols>
  <sheetData>
    <row r="1" spans="1:13" x14ac:dyDescent="0.25">
      <c r="A1" s="74" t="s">
        <v>281</v>
      </c>
    </row>
    <row r="2" spans="1:13" x14ac:dyDescent="0.25">
      <c r="L2" t="s">
        <v>195</v>
      </c>
      <c r="M2" s="92">
        <v>16.899999999999999</v>
      </c>
    </row>
    <row r="3" spans="1:13" x14ac:dyDescent="0.25">
      <c r="L3" t="s">
        <v>196</v>
      </c>
      <c r="M3" s="92">
        <v>17.600000000000001</v>
      </c>
    </row>
    <row r="4" spans="1:13" x14ac:dyDescent="0.25">
      <c r="L4" t="s">
        <v>197</v>
      </c>
      <c r="M4" s="92">
        <v>30.2</v>
      </c>
    </row>
    <row r="5" spans="1:13" x14ac:dyDescent="0.25">
      <c r="L5" t="s">
        <v>198</v>
      </c>
      <c r="M5" s="92">
        <v>9.4</v>
      </c>
    </row>
    <row r="6" spans="1:13" x14ac:dyDescent="0.25">
      <c r="L6" t="s">
        <v>199</v>
      </c>
      <c r="M6" s="92">
        <v>11</v>
      </c>
    </row>
    <row r="7" spans="1:13" x14ac:dyDescent="0.25">
      <c r="L7" t="s">
        <v>200</v>
      </c>
      <c r="M7" s="92">
        <f>100-M2-M3-M4-M5-M6</f>
        <v>14.899999999999999</v>
      </c>
    </row>
  </sheetData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29"/>
  <sheetViews>
    <sheetView topLeftCell="A16" zoomScale="85" zoomScaleNormal="85" workbookViewId="0">
      <selection activeCell="F28" sqref="F28"/>
    </sheetView>
  </sheetViews>
  <sheetFormatPr defaultRowHeight="15" x14ac:dyDescent="0.25"/>
  <cols>
    <col min="2" max="2" width="42.28515625" bestFit="1" customWidth="1"/>
    <col min="3" max="3" width="8.28515625" bestFit="1" customWidth="1"/>
    <col min="4" max="4" width="10" bestFit="1" customWidth="1"/>
    <col min="6" max="6" width="42.28515625" bestFit="1" customWidth="1"/>
    <col min="10" max="10" width="15.28515625" bestFit="1" customWidth="1"/>
    <col min="12" max="12" width="10" bestFit="1" customWidth="1"/>
  </cols>
  <sheetData>
    <row r="1" spans="1:12" x14ac:dyDescent="0.25">
      <c r="B1" s="125" t="s">
        <v>170</v>
      </c>
      <c r="C1" t="s">
        <v>49</v>
      </c>
      <c r="D1" t="s">
        <v>142</v>
      </c>
      <c r="F1" s="125" t="s">
        <v>172</v>
      </c>
      <c r="G1" t="s">
        <v>49</v>
      </c>
      <c r="H1" t="s">
        <v>142</v>
      </c>
      <c r="J1" s="125" t="s">
        <v>173</v>
      </c>
      <c r="K1" t="s">
        <v>49</v>
      </c>
      <c r="L1" t="s">
        <v>142</v>
      </c>
    </row>
    <row r="2" spans="1:12" x14ac:dyDescent="0.25">
      <c r="A2">
        <v>1</v>
      </c>
      <c r="B2" t="s">
        <v>174</v>
      </c>
      <c r="C2">
        <v>6.9</v>
      </c>
      <c r="D2" s="92">
        <v>5.0999999999999996</v>
      </c>
      <c r="E2">
        <v>1</v>
      </c>
      <c r="F2" t="s">
        <v>133</v>
      </c>
      <c r="G2">
        <v>12.5</v>
      </c>
      <c r="H2">
        <v>5.5</v>
      </c>
      <c r="J2" t="s">
        <v>134</v>
      </c>
      <c r="K2">
        <v>26.4</v>
      </c>
      <c r="L2" s="92">
        <v>3.3</v>
      </c>
    </row>
    <row r="3" spans="1:12" ht="45" x14ac:dyDescent="0.25">
      <c r="A3">
        <v>2</v>
      </c>
      <c r="B3" s="131" t="s">
        <v>187</v>
      </c>
      <c r="C3">
        <v>23.3</v>
      </c>
      <c r="D3" s="92">
        <v>9.1</v>
      </c>
      <c r="E3">
        <v>2</v>
      </c>
      <c r="F3" t="s">
        <v>171</v>
      </c>
      <c r="G3" s="92">
        <v>71</v>
      </c>
      <c r="H3">
        <v>9.8000000000000007</v>
      </c>
      <c r="J3" t="s">
        <v>184</v>
      </c>
      <c r="K3">
        <v>15.9</v>
      </c>
      <c r="L3" s="92">
        <v>6</v>
      </c>
    </row>
    <row r="4" spans="1:12" ht="30" x14ac:dyDescent="0.25">
      <c r="A4">
        <v>3</v>
      </c>
      <c r="B4" t="s">
        <v>168</v>
      </c>
      <c r="C4">
        <v>10.5</v>
      </c>
      <c r="D4" s="92">
        <v>11.2</v>
      </c>
      <c r="E4">
        <v>3</v>
      </c>
      <c r="F4" s="131" t="s">
        <v>186</v>
      </c>
      <c r="G4">
        <v>13.8</v>
      </c>
      <c r="H4">
        <v>13.7</v>
      </c>
      <c r="J4" t="s">
        <v>206</v>
      </c>
      <c r="K4">
        <v>6.8</v>
      </c>
      <c r="L4" s="92">
        <v>7.4</v>
      </c>
    </row>
    <row r="5" spans="1:12" x14ac:dyDescent="0.25">
      <c r="A5">
        <v>4</v>
      </c>
      <c r="B5" t="s">
        <v>171</v>
      </c>
      <c r="C5">
        <v>61.1</v>
      </c>
      <c r="D5" s="92">
        <v>12.4</v>
      </c>
      <c r="E5">
        <v>4</v>
      </c>
      <c r="F5" t="s">
        <v>178</v>
      </c>
      <c r="G5">
        <v>18.600000000000001</v>
      </c>
      <c r="H5">
        <v>22.5</v>
      </c>
      <c r="J5" t="s">
        <v>171</v>
      </c>
      <c r="K5">
        <v>77.3</v>
      </c>
      <c r="L5" s="92">
        <v>13.1</v>
      </c>
    </row>
    <row r="6" spans="1:12" x14ac:dyDescent="0.25">
      <c r="A6">
        <v>5</v>
      </c>
      <c r="B6" t="s">
        <v>133</v>
      </c>
      <c r="C6">
        <v>55.8</v>
      </c>
      <c r="D6" s="92">
        <v>45</v>
      </c>
      <c r="E6">
        <v>5</v>
      </c>
      <c r="F6" t="s">
        <v>168</v>
      </c>
      <c r="G6">
        <v>24.4</v>
      </c>
      <c r="H6">
        <v>23.8</v>
      </c>
      <c r="J6" t="s">
        <v>174</v>
      </c>
      <c r="K6">
        <v>23.2</v>
      </c>
      <c r="L6" s="92">
        <v>63.5</v>
      </c>
    </row>
    <row r="9" spans="1:12" x14ac:dyDescent="0.25">
      <c r="B9" s="125" t="s">
        <v>175</v>
      </c>
      <c r="C9" t="s">
        <v>49</v>
      </c>
      <c r="D9" t="s">
        <v>142</v>
      </c>
      <c r="F9" s="125" t="s">
        <v>176</v>
      </c>
      <c r="G9" t="s">
        <v>49</v>
      </c>
      <c r="H9" t="s">
        <v>142</v>
      </c>
      <c r="J9" s="125" t="s">
        <v>177</v>
      </c>
      <c r="K9" t="s">
        <v>49</v>
      </c>
      <c r="L9" t="s">
        <v>142</v>
      </c>
    </row>
    <row r="10" spans="1:12" x14ac:dyDescent="0.25">
      <c r="B10" t="s">
        <v>136</v>
      </c>
      <c r="C10" s="92">
        <v>22.5</v>
      </c>
      <c r="D10">
        <v>6.1</v>
      </c>
      <c r="F10" s="130" t="s">
        <v>174</v>
      </c>
      <c r="G10" s="92">
        <v>7.1</v>
      </c>
      <c r="H10">
        <v>4.5999999999999996</v>
      </c>
      <c r="J10" t="s">
        <v>183</v>
      </c>
      <c r="K10" s="92">
        <v>12.1</v>
      </c>
      <c r="L10" s="92">
        <v>2.8</v>
      </c>
    </row>
    <row r="11" spans="1:12" x14ac:dyDescent="0.25">
      <c r="B11" s="130" t="s">
        <v>174</v>
      </c>
      <c r="C11" s="92">
        <v>8.3000000000000007</v>
      </c>
      <c r="D11">
        <v>7.2</v>
      </c>
      <c r="F11" t="s">
        <v>133</v>
      </c>
      <c r="G11" s="92">
        <v>15.1</v>
      </c>
      <c r="H11">
        <v>4.8</v>
      </c>
      <c r="J11" t="s">
        <v>171</v>
      </c>
      <c r="K11" s="92">
        <v>68</v>
      </c>
      <c r="L11" s="92">
        <v>5.9</v>
      </c>
    </row>
    <row r="12" spans="1:12" x14ac:dyDescent="0.25">
      <c r="B12" t="s">
        <v>133</v>
      </c>
      <c r="C12" s="92">
        <v>25</v>
      </c>
      <c r="D12">
        <v>13.4</v>
      </c>
      <c r="F12" t="s">
        <v>136</v>
      </c>
      <c r="G12" s="92">
        <v>20.6</v>
      </c>
      <c r="H12">
        <v>6.3</v>
      </c>
      <c r="J12" t="s">
        <v>185</v>
      </c>
      <c r="K12" s="92">
        <v>15.6</v>
      </c>
      <c r="L12" s="92">
        <v>13.8</v>
      </c>
    </row>
    <row r="13" spans="1:12" x14ac:dyDescent="0.25">
      <c r="B13" t="s">
        <v>171</v>
      </c>
      <c r="C13" s="92">
        <v>71.2</v>
      </c>
      <c r="D13">
        <v>18.100000000000001</v>
      </c>
      <c r="F13" t="s">
        <v>171</v>
      </c>
      <c r="G13" s="92">
        <v>56</v>
      </c>
      <c r="H13">
        <v>7.1</v>
      </c>
      <c r="J13" t="s">
        <v>174</v>
      </c>
      <c r="K13" s="92">
        <v>22.2</v>
      </c>
      <c r="L13" s="92">
        <v>24.8</v>
      </c>
    </row>
    <row r="14" spans="1:12" x14ac:dyDescent="0.25">
      <c r="B14" t="s">
        <v>168</v>
      </c>
      <c r="C14" s="92">
        <v>23.9</v>
      </c>
      <c r="D14">
        <v>24.9</v>
      </c>
      <c r="F14" t="s">
        <v>168</v>
      </c>
      <c r="G14" s="92">
        <v>43</v>
      </c>
      <c r="H14" s="92">
        <v>40</v>
      </c>
      <c r="J14" t="s">
        <v>168</v>
      </c>
      <c r="K14" s="92">
        <v>36.299999999999997</v>
      </c>
      <c r="L14" s="92">
        <v>26.6</v>
      </c>
    </row>
    <row r="16" spans="1:12" x14ac:dyDescent="0.25">
      <c r="B16" s="125" t="s">
        <v>179</v>
      </c>
      <c r="C16" t="s">
        <v>49</v>
      </c>
      <c r="D16" t="s">
        <v>142</v>
      </c>
      <c r="F16" s="125" t="s">
        <v>180</v>
      </c>
      <c r="G16" t="s">
        <v>49</v>
      </c>
      <c r="H16" t="s">
        <v>142</v>
      </c>
      <c r="J16" s="125" t="s">
        <v>182</v>
      </c>
      <c r="K16" t="s">
        <v>49</v>
      </c>
      <c r="L16" t="s">
        <v>142</v>
      </c>
    </row>
    <row r="17" spans="2:12" x14ac:dyDescent="0.25">
      <c r="B17" t="s">
        <v>136</v>
      </c>
      <c r="C17">
        <v>18.600000000000001</v>
      </c>
      <c r="D17">
        <v>4.2</v>
      </c>
      <c r="F17" t="s">
        <v>136</v>
      </c>
      <c r="G17">
        <v>20.399999999999999</v>
      </c>
      <c r="H17">
        <v>4.8</v>
      </c>
      <c r="J17" t="s">
        <v>136</v>
      </c>
      <c r="K17">
        <v>16.7</v>
      </c>
      <c r="L17" s="92">
        <v>5</v>
      </c>
    </row>
    <row r="18" spans="2:12" x14ac:dyDescent="0.25">
      <c r="B18" t="s">
        <v>171</v>
      </c>
      <c r="C18">
        <v>47.8</v>
      </c>
      <c r="D18">
        <v>6.4</v>
      </c>
      <c r="F18" t="s">
        <v>181</v>
      </c>
      <c r="G18">
        <v>26.1</v>
      </c>
      <c r="H18">
        <v>6.3</v>
      </c>
      <c r="J18" t="s">
        <v>171</v>
      </c>
      <c r="K18">
        <v>50.4</v>
      </c>
      <c r="L18" s="92">
        <v>7.6</v>
      </c>
    </row>
    <row r="19" spans="2:12" x14ac:dyDescent="0.25">
      <c r="B19" t="s">
        <v>174</v>
      </c>
      <c r="C19">
        <v>6.5</v>
      </c>
      <c r="D19">
        <v>17.2</v>
      </c>
      <c r="F19" t="s">
        <v>171</v>
      </c>
      <c r="G19">
        <v>49.3</v>
      </c>
      <c r="H19">
        <v>8.1</v>
      </c>
      <c r="J19" t="s">
        <v>168</v>
      </c>
      <c r="K19">
        <v>11.8</v>
      </c>
      <c r="L19" s="92">
        <v>12.5</v>
      </c>
    </row>
    <row r="20" spans="2:12" x14ac:dyDescent="0.25">
      <c r="B20" t="s">
        <v>134</v>
      </c>
      <c r="C20">
        <v>40.799999999999997</v>
      </c>
      <c r="D20">
        <v>17.899999999999999</v>
      </c>
      <c r="F20" t="s">
        <v>168</v>
      </c>
      <c r="G20" s="92">
        <v>17.899999999999999</v>
      </c>
      <c r="H20">
        <v>13.5</v>
      </c>
      <c r="J20" t="s">
        <v>134</v>
      </c>
      <c r="K20">
        <v>44.6</v>
      </c>
      <c r="L20" s="92">
        <v>19.100000000000001</v>
      </c>
    </row>
    <row r="21" spans="2:12" x14ac:dyDescent="0.25">
      <c r="B21" t="s">
        <v>168</v>
      </c>
      <c r="C21">
        <v>18.100000000000001</v>
      </c>
      <c r="D21">
        <v>26.4</v>
      </c>
      <c r="F21" s="130" t="s">
        <v>174</v>
      </c>
      <c r="G21">
        <v>12.5</v>
      </c>
      <c r="H21">
        <v>14.5</v>
      </c>
      <c r="J21" t="s">
        <v>174</v>
      </c>
      <c r="K21">
        <v>14.4</v>
      </c>
      <c r="L21" s="92">
        <v>23.4</v>
      </c>
    </row>
    <row r="24" spans="2:12" x14ac:dyDescent="0.25">
      <c r="B24" s="125" t="s">
        <v>166</v>
      </c>
      <c r="C24" t="s">
        <v>49</v>
      </c>
      <c r="D24" t="s">
        <v>142</v>
      </c>
    </row>
    <row r="25" spans="2:12" x14ac:dyDescent="0.25">
      <c r="B25" t="s">
        <v>136</v>
      </c>
      <c r="C25">
        <v>16.5</v>
      </c>
      <c r="D25">
        <v>3.9</v>
      </c>
    </row>
    <row r="26" spans="2:12" x14ac:dyDescent="0.25">
      <c r="B26" t="s">
        <v>134</v>
      </c>
      <c r="C26">
        <v>16.899999999999999</v>
      </c>
      <c r="D26">
        <v>5.0999999999999996</v>
      </c>
    </row>
    <row r="27" spans="2:12" x14ac:dyDescent="0.25">
      <c r="B27" t="s">
        <v>133</v>
      </c>
      <c r="C27">
        <v>18.5</v>
      </c>
      <c r="D27">
        <v>8.1999999999999993</v>
      </c>
    </row>
    <row r="28" spans="2:12" x14ac:dyDescent="0.25">
      <c r="B28" t="s">
        <v>171</v>
      </c>
      <c r="C28">
        <v>63.3</v>
      </c>
      <c r="D28">
        <v>9.9</v>
      </c>
      <c r="F28" s="134" t="s">
        <v>282</v>
      </c>
    </row>
    <row r="29" spans="2:12" x14ac:dyDescent="0.25">
      <c r="B29" t="s">
        <v>168</v>
      </c>
      <c r="C29">
        <v>20.2</v>
      </c>
      <c r="D29">
        <v>20.5</v>
      </c>
    </row>
  </sheetData>
  <sortState ref="B25:D29">
    <sortCondition ref="D25:D29"/>
  </sortState>
  <pageMargins left="0.7" right="0.7" top="0.75" bottom="0.75" header="0.3" footer="0.3"/>
  <pageSetup paperSize="0"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14"/>
  <sheetViews>
    <sheetView tabSelected="1" topLeftCell="A4" zoomScaleNormal="100" workbookViewId="0">
      <selection activeCell="P29" sqref="P29"/>
    </sheetView>
  </sheetViews>
  <sheetFormatPr defaultRowHeight="15" x14ac:dyDescent="0.25"/>
  <cols>
    <col min="5" max="5" width="1.7109375" customWidth="1"/>
  </cols>
  <sheetData>
    <row r="1" spans="1:20" x14ac:dyDescent="0.25">
      <c r="A1" s="217" t="s">
        <v>29</v>
      </c>
      <c r="B1" s="218" t="s">
        <v>191</v>
      </c>
      <c r="C1" s="218"/>
      <c r="D1" s="218"/>
      <c r="E1" s="103"/>
      <c r="F1" s="218" t="s">
        <v>192</v>
      </c>
      <c r="G1" s="218"/>
      <c r="H1" s="218"/>
    </row>
    <row r="2" spans="1:20" ht="40.5" x14ac:dyDescent="0.25">
      <c r="A2" s="218"/>
      <c r="B2" s="132" t="s">
        <v>188</v>
      </c>
      <c r="C2" s="132" t="s">
        <v>189</v>
      </c>
      <c r="D2" s="133" t="s">
        <v>190</v>
      </c>
      <c r="E2" s="103"/>
      <c r="F2" s="132" t="s">
        <v>188</v>
      </c>
      <c r="G2" s="132" t="s">
        <v>189</v>
      </c>
      <c r="H2" s="133" t="s">
        <v>190</v>
      </c>
      <c r="I2" s="135" t="s">
        <v>188</v>
      </c>
      <c r="J2" s="135" t="s">
        <v>189</v>
      </c>
      <c r="K2" s="136" t="s">
        <v>190</v>
      </c>
      <c r="M2" s="135" t="s">
        <v>188</v>
      </c>
      <c r="N2" s="135" t="s">
        <v>189</v>
      </c>
      <c r="O2" s="136" t="s">
        <v>190</v>
      </c>
    </row>
    <row r="3" spans="1:20" x14ac:dyDescent="0.25">
      <c r="A3" s="17" t="s">
        <v>52</v>
      </c>
      <c r="B3" s="18">
        <v>12991</v>
      </c>
      <c r="C3" s="18">
        <v>26300</v>
      </c>
      <c r="D3" s="18">
        <v>2174</v>
      </c>
      <c r="E3" s="67"/>
      <c r="F3" s="18">
        <v>15458</v>
      </c>
      <c r="G3" s="18">
        <v>43256</v>
      </c>
      <c r="H3" s="18">
        <v>2313</v>
      </c>
      <c r="I3" s="137">
        <f t="shared" ref="I3:I11" si="0">+B3-F3</f>
        <v>-2467</v>
      </c>
      <c r="J3" s="137">
        <f t="shared" ref="J3:J11" si="1">+C3-G3</f>
        <v>-16956</v>
      </c>
      <c r="K3" s="137">
        <f t="shared" ref="K3:K11" si="2">+D3-H3</f>
        <v>-139</v>
      </c>
      <c r="M3" s="139">
        <f t="shared" ref="M3:M12" si="3">+(B3/F3-1)*100</f>
        <v>-15.959373787035835</v>
      </c>
      <c r="N3" s="141">
        <f t="shared" ref="N3:N12" si="4">+(C3/G3-1)*100</f>
        <v>-39.199186240059177</v>
      </c>
      <c r="O3" s="139">
        <f t="shared" ref="O3:O12" si="5">+(D3/H3-1)*100</f>
        <v>-6.009511456982275</v>
      </c>
    </row>
    <row r="4" spans="1:20" x14ac:dyDescent="0.25">
      <c r="A4" s="17" t="s">
        <v>53</v>
      </c>
      <c r="B4" s="18">
        <v>19196</v>
      </c>
      <c r="C4" s="18">
        <v>30999</v>
      </c>
      <c r="D4" s="18">
        <v>7803</v>
      </c>
      <c r="E4" s="67"/>
      <c r="F4" s="18">
        <v>24271</v>
      </c>
      <c r="G4" s="18">
        <v>38781</v>
      </c>
      <c r="H4" s="18">
        <v>8764</v>
      </c>
      <c r="I4" s="137">
        <f t="shared" si="0"/>
        <v>-5075</v>
      </c>
      <c r="J4" s="137">
        <f t="shared" si="1"/>
        <v>-7782</v>
      </c>
      <c r="K4" s="137">
        <f t="shared" si="2"/>
        <v>-961</v>
      </c>
      <c r="M4" s="141">
        <f t="shared" si="3"/>
        <v>-20.909727658522513</v>
      </c>
      <c r="N4" s="141">
        <f t="shared" si="4"/>
        <v>-20.066527423222713</v>
      </c>
      <c r="O4" s="139">
        <f t="shared" si="5"/>
        <v>-10.965312642628932</v>
      </c>
    </row>
    <row r="5" spans="1:20" x14ac:dyDescent="0.25">
      <c r="A5" s="17" t="s">
        <v>54</v>
      </c>
      <c r="B5" s="18">
        <v>3697</v>
      </c>
      <c r="C5" s="18">
        <v>23878</v>
      </c>
      <c r="D5" s="18">
        <v>6385</v>
      </c>
      <c r="E5" s="67"/>
      <c r="F5" s="18">
        <v>3958</v>
      </c>
      <c r="G5" s="18">
        <v>30392</v>
      </c>
      <c r="H5" s="18">
        <v>7624</v>
      </c>
      <c r="I5" s="137">
        <f t="shared" si="0"/>
        <v>-261</v>
      </c>
      <c r="J5" s="137">
        <f t="shared" si="1"/>
        <v>-6514</v>
      </c>
      <c r="K5" s="137">
        <f t="shared" si="2"/>
        <v>-1239</v>
      </c>
      <c r="M5" s="139">
        <f t="shared" si="3"/>
        <v>-6.5942395149065192</v>
      </c>
      <c r="N5" s="141">
        <f t="shared" si="4"/>
        <v>-21.433271913661489</v>
      </c>
      <c r="O5" s="139">
        <f t="shared" si="5"/>
        <v>-16.251311647429169</v>
      </c>
    </row>
    <row r="6" spans="1:20" x14ac:dyDescent="0.25">
      <c r="A6" s="17" t="s">
        <v>55</v>
      </c>
      <c r="B6" s="18">
        <v>16683</v>
      </c>
      <c r="C6" s="18">
        <v>28668</v>
      </c>
      <c r="D6" s="18">
        <v>3023</v>
      </c>
      <c r="E6" s="67"/>
      <c r="F6" s="18">
        <v>19651</v>
      </c>
      <c r="G6" s="18">
        <v>38865</v>
      </c>
      <c r="H6" s="18">
        <v>3318</v>
      </c>
      <c r="I6" s="137">
        <f t="shared" si="0"/>
        <v>-2968</v>
      </c>
      <c r="J6" s="137">
        <f t="shared" si="1"/>
        <v>-10197</v>
      </c>
      <c r="K6" s="137">
        <f t="shared" si="2"/>
        <v>-295</v>
      </c>
      <c r="M6" s="139">
        <f t="shared" si="3"/>
        <v>-15.103557070886975</v>
      </c>
      <c r="N6" s="141">
        <f t="shared" si="4"/>
        <v>-26.236974141258209</v>
      </c>
      <c r="O6" s="139">
        <f t="shared" si="5"/>
        <v>-8.8908981314044571</v>
      </c>
    </row>
    <row r="7" spans="1:20" x14ac:dyDescent="0.25">
      <c r="A7" s="17" t="s">
        <v>56</v>
      </c>
      <c r="B7" s="18">
        <v>12512</v>
      </c>
      <c r="C7" s="18">
        <v>11883</v>
      </c>
      <c r="D7" s="18">
        <v>1524</v>
      </c>
      <c r="E7" s="67"/>
      <c r="F7" s="18">
        <v>15013</v>
      </c>
      <c r="G7" s="18">
        <v>14630</v>
      </c>
      <c r="H7" s="18">
        <v>1738</v>
      </c>
      <c r="I7" s="137">
        <f t="shared" si="0"/>
        <v>-2501</v>
      </c>
      <c r="J7" s="137">
        <f t="shared" si="1"/>
        <v>-2747</v>
      </c>
      <c r="K7" s="137">
        <f t="shared" si="2"/>
        <v>-214</v>
      </c>
      <c r="M7" s="139">
        <f t="shared" si="3"/>
        <v>-16.658895623792713</v>
      </c>
      <c r="N7" s="141">
        <f t="shared" si="4"/>
        <v>-18.776486671223513</v>
      </c>
      <c r="O7" s="139">
        <f t="shared" si="5"/>
        <v>-12.313003452243954</v>
      </c>
    </row>
    <row r="8" spans="1:20" x14ac:dyDescent="0.25">
      <c r="A8" s="17" t="s">
        <v>57</v>
      </c>
      <c r="B8" s="18">
        <v>10810</v>
      </c>
      <c r="C8" s="18">
        <v>13144</v>
      </c>
      <c r="D8" s="18">
        <v>4423</v>
      </c>
      <c r="E8" s="67"/>
      <c r="F8" s="18">
        <v>13075</v>
      </c>
      <c r="G8" s="18">
        <v>14799</v>
      </c>
      <c r="H8" s="18">
        <v>5186</v>
      </c>
      <c r="I8" s="137">
        <f t="shared" si="0"/>
        <v>-2265</v>
      </c>
      <c r="J8" s="137">
        <f t="shared" si="1"/>
        <v>-1655</v>
      </c>
      <c r="K8" s="137">
        <f t="shared" si="2"/>
        <v>-763</v>
      </c>
      <c r="M8" s="139">
        <f t="shared" si="3"/>
        <v>-17.323135755258122</v>
      </c>
      <c r="N8" s="139">
        <f t="shared" si="4"/>
        <v>-11.183188053246839</v>
      </c>
      <c r="O8" s="139">
        <f t="shared" si="5"/>
        <v>-14.71268800617046</v>
      </c>
    </row>
    <row r="9" spans="1:20" x14ac:dyDescent="0.25">
      <c r="A9" s="17" t="s">
        <v>58</v>
      </c>
      <c r="B9" s="18">
        <v>9024</v>
      </c>
      <c r="C9" s="18">
        <v>24098</v>
      </c>
      <c r="D9" s="18">
        <v>2045</v>
      </c>
      <c r="E9" s="67"/>
      <c r="F9" s="18">
        <v>10751</v>
      </c>
      <c r="G9" s="18">
        <v>30578</v>
      </c>
      <c r="H9" s="18">
        <v>2508</v>
      </c>
      <c r="I9" s="137">
        <f t="shared" si="0"/>
        <v>-1727</v>
      </c>
      <c r="J9" s="137">
        <f t="shared" si="1"/>
        <v>-6480</v>
      </c>
      <c r="K9" s="137">
        <f t="shared" si="2"/>
        <v>-463</v>
      </c>
      <c r="M9" s="139">
        <f t="shared" si="3"/>
        <v>-16.063621988652223</v>
      </c>
      <c r="N9" s="139">
        <f t="shared" si="4"/>
        <v>-21.191706455621684</v>
      </c>
      <c r="O9" s="141">
        <f t="shared" si="5"/>
        <v>-18.460925039872411</v>
      </c>
    </row>
    <row r="10" spans="1:20" x14ac:dyDescent="0.25">
      <c r="A10" s="17" t="s">
        <v>165</v>
      </c>
      <c r="B10" s="18">
        <v>8741</v>
      </c>
      <c r="C10" s="18">
        <v>7573</v>
      </c>
      <c r="D10" s="18">
        <v>1774</v>
      </c>
      <c r="E10" s="67"/>
      <c r="F10" s="18">
        <v>9517</v>
      </c>
      <c r="G10" s="18">
        <v>8783</v>
      </c>
      <c r="H10" s="18">
        <v>1905</v>
      </c>
      <c r="I10" s="137">
        <f t="shared" si="0"/>
        <v>-776</v>
      </c>
      <c r="J10" s="137">
        <f t="shared" si="1"/>
        <v>-1210</v>
      </c>
      <c r="K10" s="137">
        <f t="shared" si="2"/>
        <v>-131</v>
      </c>
      <c r="M10" s="139">
        <f t="shared" si="3"/>
        <v>-8.1538299884417409</v>
      </c>
      <c r="N10" s="139">
        <f t="shared" si="4"/>
        <v>-13.776613913241487</v>
      </c>
      <c r="O10" s="139">
        <f t="shared" si="5"/>
        <v>-6.8766404199475106</v>
      </c>
    </row>
    <row r="11" spans="1:20" x14ac:dyDescent="0.25">
      <c r="A11" s="17" t="s">
        <v>59</v>
      </c>
      <c r="B11" s="18">
        <v>5524</v>
      </c>
      <c r="C11" s="18">
        <v>12183</v>
      </c>
      <c r="D11" s="18">
        <v>2257</v>
      </c>
      <c r="E11" s="67"/>
      <c r="F11" s="18">
        <v>6323</v>
      </c>
      <c r="G11" s="18">
        <v>13832</v>
      </c>
      <c r="H11" s="18">
        <v>2693</v>
      </c>
      <c r="I11" s="137">
        <f t="shared" si="0"/>
        <v>-799</v>
      </c>
      <c r="J11" s="137">
        <f t="shared" si="1"/>
        <v>-1649</v>
      </c>
      <c r="K11" s="137">
        <f t="shared" si="2"/>
        <v>-436</v>
      </c>
      <c r="M11" s="139">
        <f t="shared" si="3"/>
        <v>-12.636406768938791</v>
      </c>
      <c r="N11" s="139">
        <f t="shared" si="4"/>
        <v>-11.921631000578369</v>
      </c>
      <c r="O11" s="139">
        <f t="shared" si="5"/>
        <v>-16.190122539918306</v>
      </c>
    </row>
    <row r="12" spans="1:20" ht="15.75" thickBot="1" x14ac:dyDescent="0.3">
      <c r="A12" s="58" t="s">
        <v>60</v>
      </c>
      <c r="B12" s="59">
        <v>99178</v>
      </c>
      <c r="C12" s="59">
        <v>178726</v>
      </c>
      <c r="D12" s="59">
        <v>31408</v>
      </c>
      <c r="E12" s="68"/>
      <c r="F12" s="59">
        <v>118017</v>
      </c>
      <c r="G12" s="59">
        <v>233916</v>
      </c>
      <c r="H12" s="59">
        <v>36049</v>
      </c>
      <c r="M12" s="140">
        <f t="shared" si="3"/>
        <v>-15.962954489607428</v>
      </c>
      <c r="N12" s="140">
        <f t="shared" si="4"/>
        <v>-23.593939704851319</v>
      </c>
      <c r="O12" s="140">
        <f t="shared" si="5"/>
        <v>-12.874143526866211</v>
      </c>
    </row>
    <row r="13" spans="1:20" ht="15.75" thickTop="1" x14ac:dyDescent="0.25"/>
    <row r="14" spans="1:20" x14ac:dyDescent="0.25">
      <c r="M14" s="177" t="s">
        <v>283</v>
      </c>
      <c r="N14" s="177"/>
      <c r="O14" s="177"/>
      <c r="P14" s="177"/>
      <c r="Q14" s="177"/>
      <c r="R14" s="177"/>
      <c r="S14" s="177"/>
      <c r="T14" s="177"/>
    </row>
  </sheetData>
  <mergeCells count="3">
    <mergeCell ref="A1:A2"/>
    <mergeCell ref="B1:D1"/>
    <mergeCell ref="F1:H1"/>
  </mergeCells>
  <pageMargins left="0.7" right="0.7" top="0.75" bottom="0.75" header="0.3" footer="0.3"/>
  <pageSetup paperSize="0"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T41"/>
  <sheetViews>
    <sheetView topLeftCell="A7" zoomScaleNormal="100" workbookViewId="0">
      <selection activeCell="N42" sqref="N42"/>
    </sheetView>
  </sheetViews>
  <sheetFormatPr defaultRowHeight="15" x14ac:dyDescent="0.25"/>
  <cols>
    <col min="5" max="5" width="3.140625" customWidth="1"/>
    <col min="6" max="6" width="9.85546875" bestFit="1" customWidth="1"/>
  </cols>
  <sheetData>
    <row r="1" spans="1:20" x14ac:dyDescent="0.25">
      <c r="A1" s="217" t="s">
        <v>29</v>
      </c>
      <c r="B1" s="218" t="s">
        <v>194</v>
      </c>
      <c r="C1" s="218"/>
      <c r="D1" s="218"/>
      <c r="E1" s="103"/>
      <c r="F1" s="218" t="s">
        <v>193</v>
      </c>
      <c r="G1" s="218"/>
      <c r="H1" s="218"/>
    </row>
    <row r="2" spans="1:20" ht="40.5" x14ac:dyDescent="0.25">
      <c r="A2" s="218"/>
      <c r="B2" s="132" t="s">
        <v>188</v>
      </c>
      <c r="C2" s="132" t="s">
        <v>189</v>
      </c>
      <c r="D2" s="133" t="s">
        <v>190</v>
      </c>
      <c r="E2" s="103"/>
      <c r="F2" s="132" t="s">
        <v>188</v>
      </c>
      <c r="G2" s="132" t="s">
        <v>189</v>
      </c>
      <c r="H2" s="133" t="s">
        <v>190</v>
      </c>
      <c r="I2" s="135" t="s">
        <v>188</v>
      </c>
      <c r="J2" s="135" t="s">
        <v>189</v>
      </c>
      <c r="K2" s="136" t="s">
        <v>190</v>
      </c>
      <c r="M2" s="135" t="s">
        <v>188</v>
      </c>
      <c r="N2" s="135" t="s">
        <v>189</v>
      </c>
      <c r="O2" s="136" t="s">
        <v>190</v>
      </c>
    </row>
    <row r="3" spans="1:20" x14ac:dyDescent="0.25">
      <c r="A3" s="17" t="s">
        <v>52</v>
      </c>
      <c r="B3" s="18">
        <v>45684.58</v>
      </c>
      <c r="C3" s="18">
        <v>83856.97</v>
      </c>
      <c r="D3" s="18">
        <v>7588.74</v>
      </c>
      <c r="E3" s="67"/>
      <c r="F3" s="18">
        <v>45383.89</v>
      </c>
      <c r="G3" s="18">
        <v>84201.35</v>
      </c>
      <c r="H3" s="18">
        <v>7559.16</v>
      </c>
      <c r="I3" s="137">
        <f t="shared" ref="I3:I11" si="0">+B3-F3</f>
        <v>300.69000000000233</v>
      </c>
      <c r="J3" s="137">
        <f t="shared" ref="J3:J11" si="1">+C3-G3</f>
        <v>-344.38000000000466</v>
      </c>
      <c r="K3" s="137">
        <f t="shared" ref="K3:K11" si="2">+D3-H3</f>
        <v>29.579999999999927</v>
      </c>
      <c r="M3" s="139">
        <f t="shared" ref="M3:M12" si="3">+(F3/B3-1)*100</f>
        <v>-0.65818707318749947</v>
      </c>
      <c r="N3" s="139">
        <f t="shared" ref="N3:N12" si="4">+(G3/C3-1)*100</f>
        <v>0.41067546323221293</v>
      </c>
      <c r="O3" s="139">
        <f t="shared" ref="O3:O12" si="5">+(H3/D3-1)*100</f>
        <v>-0.3897880280520849</v>
      </c>
    </row>
    <row r="4" spans="1:20" x14ac:dyDescent="0.25">
      <c r="A4" s="17" t="s">
        <v>53</v>
      </c>
      <c r="B4" s="18">
        <v>152368.85999999999</v>
      </c>
      <c r="C4" s="18">
        <v>48938.57</v>
      </c>
      <c r="D4" s="18">
        <v>64483.85</v>
      </c>
      <c r="E4" s="67"/>
      <c r="F4" s="18">
        <v>152512.14000000001</v>
      </c>
      <c r="G4" s="18">
        <v>48595.24</v>
      </c>
      <c r="H4" s="18">
        <v>65552.95</v>
      </c>
      <c r="I4" s="137">
        <f t="shared" si="0"/>
        <v>-143.28000000002794</v>
      </c>
      <c r="J4" s="137">
        <f t="shared" si="1"/>
        <v>343.33000000000175</v>
      </c>
      <c r="K4" s="137">
        <f t="shared" si="2"/>
        <v>-1069.0999999999985</v>
      </c>
      <c r="M4" s="139">
        <f t="shared" si="3"/>
        <v>9.4034962261990707E-2</v>
      </c>
      <c r="N4" s="139">
        <f t="shared" si="4"/>
        <v>-0.70155298775588237</v>
      </c>
      <c r="O4" s="139">
        <f t="shared" si="5"/>
        <v>1.6579345060817596</v>
      </c>
    </row>
    <row r="5" spans="1:20" x14ac:dyDescent="0.25">
      <c r="A5" s="17" t="s">
        <v>54</v>
      </c>
      <c r="B5" s="18">
        <v>15545.98</v>
      </c>
      <c r="C5" s="18">
        <v>39834.01</v>
      </c>
      <c r="D5" s="18">
        <v>106433.94</v>
      </c>
      <c r="E5" s="67"/>
      <c r="F5" s="18">
        <v>13453.06</v>
      </c>
      <c r="G5" s="18">
        <v>39544.99</v>
      </c>
      <c r="H5" s="18">
        <v>98741.18</v>
      </c>
      <c r="I5" s="137">
        <f t="shared" si="0"/>
        <v>2092.92</v>
      </c>
      <c r="J5" s="137">
        <f t="shared" si="1"/>
        <v>289.02000000000407</v>
      </c>
      <c r="K5" s="137">
        <f t="shared" si="2"/>
        <v>7692.7600000000093</v>
      </c>
      <c r="M5" s="141">
        <f t="shared" si="3"/>
        <v>-13.462773012701678</v>
      </c>
      <c r="N5" s="139">
        <f t="shared" si="4"/>
        <v>-0.72556089632955789</v>
      </c>
      <c r="O5" s="139">
        <f t="shared" si="5"/>
        <v>-7.2277320561467633</v>
      </c>
    </row>
    <row r="6" spans="1:20" x14ac:dyDescent="0.25">
      <c r="A6" s="17" t="s">
        <v>55</v>
      </c>
      <c r="B6" s="18">
        <v>78253.91</v>
      </c>
      <c r="C6" s="18">
        <v>60524.13</v>
      </c>
      <c r="D6" s="18">
        <v>11782.58</v>
      </c>
      <c r="E6" s="67"/>
      <c r="F6" s="18">
        <v>78143.03</v>
      </c>
      <c r="G6" s="18">
        <v>60462.43</v>
      </c>
      <c r="H6" s="18">
        <v>12029.16</v>
      </c>
      <c r="I6" s="137">
        <f t="shared" si="0"/>
        <v>110.88000000000466</v>
      </c>
      <c r="J6" s="137">
        <f t="shared" si="1"/>
        <v>61.69999999999709</v>
      </c>
      <c r="K6" s="137">
        <f t="shared" si="2"/>
        <v>-246.57999999999993</v>
      </c>
      <c r="M6" s="139">
        <f t="shared" si="3"/>
        <v>-0.14169260040808318</v>
      </c>
      <c r="N6" s="139">
        <f t="shared" si="4"/>
        <v>-0.10194281189997989</v>
      </c>
      <c r="O6" s="139">
        <f t="shared" si="5"/>
        <v>2.0927504841893763</v>
      </c>
    </row>
    <row r="7" spans="1:20" x14ac:dyDescent="0.25">
      <c r="A7" s="17" t="s">
        <v>56</v>
      </c>
      <c r="B7" s="18">
        <v>88585.9</v>
      </c>
      <c r="C7" s="18">
        <v>21675.05</v>
      </c>
      <c r="D7" s="18">
        <v>6646.66</v>
      </c>
      <c r="E7" s="67"/>
      <c r="F7" s="18">
        <v>89662.66</v>
      </c>
      <c r="G7" s="18">
        <v>21782.22</v>
      </c>
      <c r="H7" s="18">
        <v>7777.27</v>
      </c>
      <c r="I7" s="137">
        <f t="shared" si="0"/>
        <v>-1076.7600000000093</v>
      </c>
      <c r="J7" s="137">
        <f t="shared" si="1"/>
        <v>-107.17000000000189</v>
      </c>
      <c r="K7" s="137">
        <f t="shared" si="2"/>
        <v>-1130.6100000000006</v>
      </c>
      <c r="M7" s="139">
        <f t="shared" si="3"/>
        <v>1.215498177475216</v>
      </c>
      <c r="N7" s="139">
        <f t="shared" si="4"/>
        <v>0.49443945919387389</v>
      </c>
      <c r="O7" s="139">
        <f t="shared" si="5"/>
        <v>17.010197603006638</v>
      </c>
    </row>
    <row r="8" spans="1:20" x14ac:dyDescent="0.25">
      <c r="A8" s="17" t="s">
        <v>57</v>
      </c>
      <c r="B8" s="18">
        <v>113016.22</v>
      </c>
      <c r="C8" s="18">
        <v>19600.47</v>
      </c>
      <c r="D8" s="18">
        <v>49768.08</v>
      </c>
      <c r="E8" s="67"/>
      <c r="F8" s="18">
        <v>114588.53</v>
      </c>
      <c r="G8" s="18">
        <v>19358.86</v>
      </c>
      <c r="H8" s="18">
        <v>46776.68</v>
      </c>
      <c r="I8" s="137">
        <f t="shared" si="0"/>
        <v>-1572.3099999999977</v>
      </c>
      <c r="J8" s="137">
        <f t="shared" si="1"/>
        <v>241.61000000000058</v>
      </c>
      <c r="K8" s="137">
        <f t="shared" si="2"/>
        <v>2991.4000000000015</v>
      </c>
      <c r="M8" s="139">
        <f t="shared" si="3"/>
        <v>1.3912250825589334</v>
      </c>
      <c r="N8" s="139">
        <f t="shared" si="4"/>
        <v>-1.2326745226007407</v>
      </c>
      <c r="O8" s="139">
        <f t="shared" si="5"/>
        <v>-6.0106799378236042</v>
      </c>
    </row>
    <row r="9" spans="1:20" x14ac:dyDescent="0.25">
      <c r="A9" s="17" t="s">
        <v>58</v>
      </c>
      <c r="B9" s="18">
        <v>82962.899999999994</v>
      </c>
      <c r="C9" s="18">
        <v>54825.67</v>
      </c>
      <c r="D9" s="18">
        <v>31260.15</v>
      </c>
      <c r="E9" s="67"/>
      <c r="F9" s="18">
        <v>81349.27</v>
      </c>
      <c r="G9" s="18">
        <v>54901.99</v>
      </c>
      <c r="H9" s="18">
        <v>34683.449999999997</v>
      </c>
      <c r="I9" s="137">
        <f t="shared" si="0"/>
        <v>1613.6299999999901</v>
      </c>
      <c r="J9" s="137">
        <f t="shared" si="1"/>
        <v>-76.319999999999709</v>
      </c>
      <c r="K9" s="137">
        <f t="shared" si="2"/>
        <v>-3423.2999999999956</v>
      </c>
      <c r="M9" s="139">
        <f t="shared" si="3"/>
        <v>-1.9450019225460857</v>
      </c>
      <c r="N9" s="139">
        <f t="shared" si="4"/>
        <v>0.13920486516625363</v>
      </c>
      <c r="O9" s="139">
        <f t="shared" si="5"/>
        <v>10.951003114188506</v>
      </c>
    </row>
    <row r="10" spans="1:20" x14ac:dyDescent="0.25">
      <c r="A10" s="17" t="s">
        <v>165</v>
      </c>
      <c r="B10" s="18">
        <v>58249.39</v>
      </c>
      <c r="C10" s="18">
        <v>18040.79</v>
      </c>
      <c r="D10" s="18">
        <v>14319.38</v>
      </c>
      <c r="E10" s="67"/>
      <c r="F10" s="18">
        <v>57042.34</v>
      </c>
      <c r="G10" s="18">
        <v>17773.55</v>
      </c>
      <c r="H10" s="18">
        <v>14964.88</v>
      </c>
      <c r="I10" s="137">
        <f t="shared" si="0"/>
        <v>1207.0500000000029</v>
      </c>
      <c r="J10" s="137">
        <f t="shared" si="1"/>
        <v>267.2400000000016</v>
      </c>
      <c r="K10" s="137">
        <f t="shared" si="2"/>
        <v>-645.5</v>
      </c>
      <c r="M10" s="139">
        <f t="shared" si="3"/>
        <v>-2.0722105416039582</v>
      </c>
      <c r="N10" s="139">
        <f t="shared" si="4"/>
        <v>-1.4813098539476433</v>
      </c>
      <c r="O10" s="139">
        <f t="shared" si="5"/>
        <v>4.5078767376799833</v>
      </c>
    </row>
    <row r="11" spans="1:20" x14ac:dyDescent="0.25">
      <c r="A11" s="17" t="s">
        <v>59</v>
      </c>
      <c r="B11" s="18">
        <v>46026.23</v>
      </c>
      <c r="C11" s="18">
        <v>37003.89</v>
      </c>
      <c r="D11" s="18">
        <v>28070.76</v>
      </c>
      <c r="E11" s="67"/>
      <c r="F11" s="18">
        <v>48721.279999999999</v>
      </c>
      <c r="G11" s="18">
        <v>37540.39</v>
      </c>
      <c r="H11" s="18">
        <v>32285.03</v>
      </c>
      <c r="I11" s="137">
        <f t="shared" si="0"/>
        <v>-2695.0499999999956</v>
      </c>
      <c r="J11" s="137">
        <f t="shared" si="1"/>
        <v>-536.5</v>
      </c>
      <c r="K11" s="137">
        <f t="shared" si="2"/>
        <v>-4214.2700000000004</v>
      </c>
      <c r="M11" s="142">
        <f t="shared" si="3"/>
        <v>5.8554654595868394</v>
      </c>
      <c r="N11" s="139">
        <f t="shared" si="4"/>
        <v>1.4498475700797986</v>
      </c>
      <c r="O11" s="139">
        <f t="shared" si="5"/>
        <v>15.013024228770444</v>
      </c>
    </row>
    <row r="12" spans="1:20" ht="15.75" thickBot="1" x14ac:dyDescent="0.3">
      <c r="A12" s="58" t="s">
        <v>60</v>
      </c>
      <c r="B12" s="59">
        <v>680693.97</v>
      </c>
      <c r="C12" s="59">
        <v>384299.55</v>
      </c>
      <c r="D12" s="59">
        <v>320354.14</v>
      </c>
      <c r="E12" s="68"/>
      <c r="F12" s="59">
        <v>680856.2</v>
      </c>
      <c r="G12" s="59">
        <v>384161.02</v>
      </c>
      <c r="H12" s="59">
        <v>320369.76</v>
      </c>
      <c r="M12" s="139">
        <f t="shared" si="3"/>
        <v>2.3833030282305323E-2</v>
      </c>
      <c r="N12" s="139">
        <f t="shared" si="4"/>
        <v>-3.6047401044303484E-2</v>
      </c>
      <c r="O12" s="139">
        <f t="shared" si="5"/>
        <v>4.8758539533677592E-3</v>
      </c>
    </row>
    <row r="13" spans="1:20" ht="15.75" thickTop="1" x14ac:dyDescent="0.25"/>
    <row r="15" spans="1:20" x14ac:dyDescent="0.25">
      <c r="K15" s="177" t="s">
        <v>284</v>
      </c>
      <c r="L15" s="177"/>
      <c r="M15" s="177"/>
      <c r="N15" s="177"/>
      <c r="O15" s="177"/>
      <c r="P15" s="177"/>
      <c r="Q15" s="177"/>
      <c r="R15" s="177"/>
      <c r="S15" s="177"/>
      <c r="T15" s="177"/>
    </row>
    <row r="33" spans="12:14" x14ac:dyDescent="0.25">
      <c r="L33" s="17"/>
      <c r="M33" s="18"/>
      <c r="N33" s="18"/>
    </row>
    <row r="34" spans="12:14" x14ac:dyDescent="0.25">
      <c r="L34" s="17"/>
      <c r="M34" s="18"/>
      <c r="N34" s="18"/>
    </row>
    <row r="35" spans="12:14" x14ac:dyDescent="0.25">
      <c r="L35" s="17"/>
      <c r="M35" s="18"/>
      <c r="N35" s="18"/>
    </row>
    <row r="36" spans="12:14" x14ac:dyDescent="0.25">
      <c r="L36" s="17"/>
      <c r="M36" s="18"/>
      <c r="N36" s="18"/>
    </row>
    <row r="37" spans="12:14" x14ac:dyDescent="0.25">
      <c r="L37" s="17"/>
      <c r="M37" s="18"/>
      <c r="N37" s="18"/>
    </row>
    <row r="38" spans="12:14" x14ac:dyDescent="0.25">
      <c r="L38" s="17"/>
      <c r="M38" s="18"/>
      <c r="N38" s="18"/>
    </row>
    <row r="39" spans="12:14" x14ac:dyDescent="0.25">
      <c r="L39" s="17"/>
      <c r="M39" s="18"/>
      <c r="N39" s="18"/>
    </row>
    <row r="40" spans="12:14" x14ac:dyDescent="0.25">
      <c r="L40" s="17"/>
      <c r="M40" s="18"/>
      <c r="N40" s="18"/>
    </row>
    <row r="41" spans="12:14" x14ac:dyDescent="0.25">
      <c r="L41" s="17"/>
      <c r="M41" s="18"/>
      <c r="N41" s="18"/>
    </row>
  </sheetData>
  <mergeCells count="3">
    <mergeCell ref="A1:A2"/>
    <mergeCell ref="B1:D1"/>
    <mergeCell ref="F1:H1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22"/>
  <sheetViews>
    <sheetView zoomScaleNormal="100" workbookViewId="0">
      <selection activeCell="K21" sqref="K21"/>
    </sheetView>
  </sheetViews>
  <sheetFormatPr defaultColWidth="8.85546875" defaultRowHeight="15" x14ac:dyDescent="0.25"/>
  <cols>
    <col min="1" max="1" width="15.7109375" style="13" customWidth="1"/>
    <col min="2" max="4" width="7.42578125" style="13" customWidth="1"/>
    <col min="5" max="5" width="2.7109375" style="13" customWidth="1"/>
    <col min="6" max="6" width="8" style="13" customWidth="1"/>
    <col min="7" max="8" width="7.42578125" style="13" customWidth="1"/>
    <col min="9" max="9" width="3" style="13" customWidth="1"/>
    <col min="10" max="10" width="8.5703125" style="14" customWidth="1"/>
    <col min="11" max="12" width="7.42578125" style="14" customWidth="1"/>
    <col min="13" max="16384" width="8.85546875" style="13"/>
  </cols>
  <sheetData>
    <row r="1" spans="1:16" x14ac:dyDescent="0.25">
      <c r="A1" s="24" t="s">
        <v>258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12"/>
    </row>
    <row r="2" spans="1:16" ht="6" customHeight="1" x14ac:dyDescent="0.25">
      <c r="B2" s="14"/>
      <c r="C2" s="14"/>
      <c r="D2" s="14"/>
      <c r="E2" s="54"/>
      <c r="I2" s="55"/>
    </row>
    <row r="3" spans="1:16" x14ac:dyDescent="0.25">
      <c r="A3" s="203" t="s">
        <v>29</v>
      </c>
      <c r="B3" s="204">
        <v>2010</v>
      </c>
      <c r="C3" s="204"/>
      <c r="D3" s="204"/>
      <c r="E3" s="101"/>
      <c r="F3" s="204">
        <v>2000</v>
      </c>
      <c r="G3" s="204"/>
      <c r="H3" s="204"/>
      <c r="I3" s="101"/>
      <c r="J3" s="220" t="s">
        <v>47</v>
      </c>
      <c r="K3" s="220"/>
      <c r="L3" s="220"/>
    </row>
    <row r="4" spans="1:16" ht="27" x14ac:dyDescent="0.25">
      <c r="A4" s="203"/>
      <c r="B4" s="99" t="s">
        <v>48</v>
      </c>
      <c r="C4" s="99" t="s">
        <v>63</v>
      </c>
      <c r="D4" s="99" t="s">
        <v>64</v>
      </c>
      <c r="E4" s="100"/>
      <c r="F4" s="99" t="s">
        <v>48</v>
      </c>
      <c r="G4" s="99" t="s">
        <v>63</v>
      </c>
      <c r="H4" s="99" t="s">
        <v>64</v>
      </c>
      <c r="I4" s="100"/>
      <c r="J4" s="102" t="s">
        <v>49</v>
      </c>
      <c r="K4" s="102" t="s">
        <v>51</v>
      </c>
      <c r="L4" s="102" t="s">
        <v>50</v>
      </c>
      <c r="N4" s="16"/>
      <c r="O4" s="16"/>
      <c r="P4" s="16"/>
    </row>
    <row r="5" spans="1:16" x14ac:dyDescent="0.25">
      <c r="A5" s="17" t="s">
        <v>52</v>
      </c>
      <c r="B5" s="19">
        <v>29310</v>
      </c>
      <c r="C5" s="20">
        <v>137446.84</v>
      </c>
      <c r="D5" s="20">
        <v>147297.10999999999</v>
      </c>
      <c r="E5" s="18"/>
      <c r="F5" s="18">
        <v>35207</v>
      </c>
      <c r="G5" s="18">
        <v>130440.14</v>
      </c>
      <c r="H5" s="18">
        <v>140750.34</v>
      </c>
      <c r="I5" s="20"/>
      <c r="J5" s="21">
        <f>+(B5/F5-1)*100</f>
        <v>-16.749510040616922</v>
      </c>
      <c r="K5" s="21">
        <f>+(C5/G5-1)*100</f>
        <v>5.3715827045263786</v>
      </c>
      <c r="L5" s="21">
        <f>+(D5/H5-1)*100</f>
        <v>4.6513351228849587</v>
      </c>
      <c r="N5" s="22"/>
      <c r="P5" s="16"/>
    </row>
    <row r="6" spans="1:16" x14ac:dyDescent="0.25">
      <c r="A6" s="17" t="s">
        <v>53</v>
      </c>
      <c r="B6" s="19">
        <v>38887</v>
      </c>
      <c r="C6" s="20">
        <v>266361.58</v>
      </c>
      <c r="D6" s="20">
        <v>294427.09999999998</v>
      </c>
      <c r="E6" s="18"/>
      <c r="F6" s="18">
        <v>52158</v>
      </c>
      <c r="G6" s="18">
        <v>236764</v>
      </c>
      <c r="H6" s="18">
        <v>259845.44</v>
      </c>
      <c r="I6" s="20"/>
      <c r="J6" s="21">
        <f t="shared" ref="J6:J14" si="0">+(B6/F6-1)*100</f>
        <v>-25.443843705663561</v>
      </c>
      <c r="K6" s="21">
        <f t="shared" ref="K6:K14" si="1">+(C6/G6-1)*100</f>
        <v>12.500878511935953</v>
      </c>
      <c r="L6" s="21">
        <f t="shared" ref="L6:L14" si="2">+(D6/H6-1)*100</f>
        <v>13.308549882576347</v>
      </c>
      <c r="N6" s="22"/>
      <c r="P6" s="16"/>
    </row>
    <row r="7" spans="1:16" x14ac:dyDescent="0.25">
      <c r="A7" s="17" t="s">
        <v>54</v>
      </c>
      <c r="B7" s="19">
        <v>26166</v>
      </c>
      <c r="C7" s="20">
        <v>162117.94</v>
      </c>
      <c r="D7" s="20">
        <v>192359.56</v>
      </c>
      <c r="E7" s="18"/>
      <c r="F7" s="18">
        <v>57846</v>
      </c>
      <c r="G7" s="18">
        <v>144504.66</v>
      </c>
      <c r="H7" s="18">
        <v>183223.81</v>
      </c>
      <c r="I7" s="20"/>
      <c r="J7" s="21">
        <f t="shared" si="0"/>
        <v>-54.766103101338039</v>
      </c>
      <c r="K7" s="21">
        <f t="shared" si="1"/>
        <v>12.188728031331308</v>
      </c>
      <c r="L7" s="21">
        <f t="shared" si="2"/>
        <v>4.9861150687784628</v>
      </c>
      <c r="N7" s="22"/>
      <c r="P7" s="16"/>
    </row>
    <row r="8" spans="1:16" x14ac:dyDescent="0.25">
      <c r="A8" s="17" t="s">
        <v>55</v>
      </c>
      <c r="B8" s="19">
        <v>33828</v>
      </c>
      <c r="C8" s="20">
        <v>150866.22</v>
      </c>
      <c r="D8" s="20">
        <v>169936.44</v>
      </c>
      <c r="E8" s="18"/>
      <c r="F8" s="18">
        <v>52414</v>
      </c>
      <c r="G8" s="18">
        <v>163805.71</v>
      </c>
      <c r="H8" s="18">
        <v>182358.24</v>
      </c>
      <c r="I8" s="20"/>
      <c r="J8" s="21">
        <f t="shared" si="0"/>
        <v>-35.459991605296295</v>
      </c>
      <c r="K8" s="21">
        <f t="shared" si="1"/>
        <v>-7.8992911785553677</v>
      </c>
      <c r="L8" s="21">
        <f t="shared" si="2"/>
        <v>-6.8117569022381419</v>
      </c>
      <c r="N8" s="22"/>
      <c r="P8" s="16"/>
    </row>
    <row r="9" spans="1:16" x14ac:dyDescent="0.25">
      <c r="A9" s="17" t="s">
        <v>56</v>
      </c>
      <c r="B9" s="19">
        <v>18117</v>
      </c>
      <c r="C9" s="20">
        <v>117072.46</v>
      </c>
      <c r="D9" s="20">
        <v>130354.01</v>
      </c>
      <c r="E9" s="18"/>
      <c r="F9" s="18">
        <v>28202</v>
      </c>
      <c r="G9" s="18">
        <v>108947.02</v>
      </c>
      <c r="H9" s="18">
        <v>119160.25</v>
      </c>
      <c r="I9" s="20"/>
      <c r="J9" s="21">
        <f t="shared" si="0"/>
        <v>-35.759875186157011</v>
      </c>
      <c r="K9" s="21">
        <f t="shared" si="1"/>
        <v>7.4581571850244277</v>
      </c>
      <c r="L9" s="21">
        <f t="shared" si="2"/>
        <v>9.3938708587804953</v>
      </c>
      <c r="N9" s="22"/>
      <c r="P9" s="16"/>
    </row>
    <row r="10" spans="1:16" x14ac:dyDescent="0.25">
      <c r="A10" s="17" t="s">
        <v>57</v>
      </c>
      <c r="B10" s="19">
        <v>17336</v>
      </c>
      <c r="C10" s="20">
        <v>182518.89</v>
      </c>
      <c r="D10" s="20">
        <v>196503.52</v>
      </c>
      <c r="E10" s="18"/>
      <c r="F10" s="18">
        <v>25833</v>
      </c>
      <c r="G10" s="18">
        <v>150658.04</v>
      </c>
      <c r="H10" s="18">
        <v>159594.39000000001</v>
      </c>
      <c r="I10" s="20"/>
      <c r="J10" s="21">
        <f t="shared" si="0"/>
        <v>-32.892037316610534</v>
      </c>
      <c r="K10" s="21">
        <f t="shared" si="1"/>
        <v>21.147792709901168</v>
      </c>
      <c r="L10" s="21">
        <f t="shared" si="2"/>
        <v>23.126834220175276</v>
      </c>
      <c r="N10" s="22"/>
      <c r="P10" s="16"/>
    </row>
    <row r="11" spans="1:16" x14ac:dyDescent="0.25">
      <c r="A11" s="17" t="s">
        <v>58</v>
      </c>
      <c r="B11" s="19">
        <v>28590</v>
      </c>
      <c r="C11" s="20">
        <v>169273.56</v>
      </c>
      <c r="D11" s="20">
        <v>195736.71</v>
      </c>
      <c r="E11" s="18"/>
      <c r="F11" s="18">
        <v>48467</v>
      </c>
      <c r="G11" s="18">
        <v>146213.24</v>
      </c>
      <c r="H11" s="18">
        <v>178738.04</v>
      </c>
      <c r="I11" s="20"/>
      <c r="J11" s="21">
        <f t="shared" si="0"/>
        <v>-41.01140982524192</v>
      </c>
      <c r="K11" s="21">
        <f t="shared" si="1"/>
        <v>15.771704395580045</v>
      </c>
      <c r="L11" s="21">
        <f t="shared" si="2"/>
        <v>9.510381785544908</v>
      </c>
      <c r="N11" s="22"/>
      <c r="P11" s="16"/>
    </row>
    <row r="12" spans="1:16" x14ac:dyDescent="0.25">
      <c r="A12" s="17" t="s">
        <v>165</v>
      </c>
      <c r="B12" s="19">
        <v>12770</v>
      </c>
      <c r="C12" s="20">
        <v>90702.15</v>
      </c>
      <c r="D12" s="20">
        <v>101585.75</v>
      </c>
      <c r="E12" s="18"/>
      <c r="F12" s="18">
        <v>24079</v>
      </c>
      <c r="G12" s="18">
        <v>98684.14</v>
      </c>
      <c r="H12" s="18">
        <v>115518.77</v>
      </c>
      <c r="I12" s="20"/>
      <c r="J12" s="21">
        <f t="shared" si="0"/>
        <v>-46.966236139374558</v>
      </c>
      <c r="K12" s="21">
        <f t="shared" si="1"/>
        <v>-8.0884223138591551</v>
      </c>
      <c r="L12" s="21">
        <f t="shared" si="2"/>
        <v>-12.061260693824917</v>
      </c>
      <c r="N12" s="22"/>
      <c r="P12" s="16"/>
    </row>
    <row r="13" spans="1:16" ht="16.5" customHeight="1" x14ac:dyDescent="0.25">
      <c r="A13" s="17" t="s">
        <v>59</v>
      </c>
      <c r="B13" s="19">
        <v>14673</v>
      </c>
      <c r="C13" s="20">
        <v>111161.13</v>
      </c>
      <c r="D13" s="20">
        <v>121217.14</v>
      </c>
      <c r="E13" s="18"/>
      <c r="F13" s="18">
        <v>24830</v>
      </c>
      <c r="G13" s="18">
        <v>99689.91</v>
      </c>
      <c r="H13" s="18">
        <v>116248.63</v>
      </c>
      <c r="I13" s="20"/>
      <c r="J13" s="21">
        <f t="shared" si="0"/>
        <v>-40.9061619009263</v>
      </c>
      <c r="K13" s="21">
        <f t="shared" si="1"/>
        <v>11.506901751641664</v>
      </c>
      <c r="L13" s="21">
        <f t="shared" si="2"/>
        <v>4.2740374660759306</v>
      </c>
      <c r="P13" s="16"/>
    </row>
    <row r="14" spans="1:16" ht="18.75" customHeight="1" thickBot="1" x14ac:dyDescent="0.3">
      <c r="A14" s="181" t="s">
        <v>60</v>
      </c>
      <c r="B14" s="182">
        <v>219677</v>
      </c>
      <c r="C14" s="182">
        <v>1387520.77</v>
      </c>
      <c r="D14" s="182">
        <v>1549417.34</v>
      </c>
      <c r="E14" s="182"/>
      <c r="F14" s="182">
        <v>349036</v>
      </c>
      <c r="G14" s="182">
        <v>1279706.8600000001</v>
      </c>
      <c r="H14" s="182">
        <v>1455437.91</v>
      </c>
      <c r="I14" s="182"/>
      <c r="J14" s="183">
        <f t="shared" si="0"/>
        <v>-37.06179305286561</v>
      </c>
      <c r="K14" s="183">
        <f t="shared" si="1"/>
        <v>8.4248911504623649</v>
      </c>
      <c r="L14" s="183">
        <f t="shared" si="2"/>
        <v>6.4571239593450125</v>
      </c>
    </row>
    <row r="15" spans="1:16" ht="16.5" thickTop="1" thickBot="1" x14ac:dyDescent="0.3">
      <c r="A15" s="181" t="s">
        <v>62</v>
      </c>
      <c r="B15" s="182">
        <v>971770</v>
      </c>
      <c r="C15" s="182">
        <v>6095560.1699999999</v>
      </c>
      <c r="D15" s="182">
        <v>7446749.8200000003</v>
      </c>
      <c r="E15" s="182"/>
      <c r="F15" s="182">
        <v>1385992</v>
      </c>
      <c r="G15" s="182">
        <v>5871178.2199999997</v>
      </c>
      <c r="H15" s="182">
        <v>7737181.4399999995</v>
      </c>
      <c r="I15" s="182"/>
      <c r="J15" s="183">
        <f t="shared" ref="J15:L16" si="3">+(B15/F15-1)*100</f>
        <v>-29.886319690156938</v>
      </c>
      <c r="K15" s="183">
        <f t="shared" si="3"/>
        <v>3.8217533447656216</v>
      </c>
      <c r="L15" s="183">
        <f t="shared" si="3"/>
        <v>-3.7537134452930609</v>
      </c>
    </row>
    <row r="16" spans="1:16" ht="16.5" thickTop="1" thickBot="1" x14ac:dyDescent="0.3">
      <c r="A16" s="184" t="s">
        <v>33</v>
      </c>
      <c r="B16" s="185">
        <v>1620884</v>
      </c>
      <c r="C16" s="185">
        <v>12856047.82</v>
      </c>
      <c r="D16" s="185">
        <v>17081099</v>
      </c>
      <c r="E16" s="185"/>
      <c r="F16" s="185">
        <v>2396274</v>
      </c>
      <c r="G16" s="185">
        <v>13181859.09</v>
      </c>
      <c r="H16" s="185">
        <v>18766895.43</v>
      </c>
      <c r="I16" s="185"/>
      <c r="J16" s="183">
        <f t="shared" si="3"/>
        <v>-32.358152698731445</v>
      </c>
      <c r="K16" s="183">
        <f t="shared" si="3"/>
        <v>-2.4716640329372486</v>
      </c>
      <c r="L16" s="183">
        <f t="shared" si="3"/>
        <v>-8.9828199676817775</v>
      </c>
    </row>
    <row r="17" spans="1:12" ht="15.75" thickTop="1" x14ac:dyDescent="0.25">
      <c r="B17" s="14"/>
      <c r="C17" s="14"/>
      <c r="D17" s="14"/>
      <c r="E17" s="14"/>
    </row>
    <row r="18" spans="1:12" x14ac:dyDescent="0.25">
      <c r="A18" s="219"/>
      <c r="B18" s="219"/>
      <c r="C18" s="219"/>
      <c r="D18" s="219"/>
      <c r="E18" s="219"/>
      <c r="F18" s="219"/>
      <c r="G18" s="219"/>
      <c r="H18" s="219"/>
      <c r="I18" s="219"/>
      <c r="J18" s="219"/>
      <c r="K18" s="219"/>
      <c r="L18" s="219"/>
    </row>
    <row r="19" spans="1:12" x14ac:dyDescent="0.25">
      <c r="A19" s="219"/>
      <c r="B19" s="219"/>
      <c r="C19" s="219"/>
      <c r="D19" s="219"/>
      <c r="E19" s="219"/>
      <c r="F19" s="219"/>
      <c r="G19" s="219"/>
      <c r="H19" s="219"/>
      <c r="I19" s="219"/>
      <c r="J19" s="219"/>
      <c r="K19" s="219"/>
      <c r="L19" s="219"/>
    </row>
    <row r="20" spans="1:12" x14ac:dyDescent="0.25">
      <c r="B20" s="14"/>
      <c r="C20" s="14"/>
      <c r="D20" s="14"/>
      <c r="E20" s="14"/>
    </row>
    <row r="22" spans="1:12" x14ac:dyDescent="0.25">
      <c r="C22" s="14"/>
      <c r="D22" s="14"/>
      <c r="E22" s="14"/>
      <c r="F22" s="14"/>
      <c r="G22" s="14"/>
      <c r="H22" s="14"/>
      <c r="I22" s="14"/>
    </row>
  </sheetData>
  <mergeCells count="6">
    <mergeCell ref="A18:L18"/>
    <mergeCell ref="A19:L19"/>
    <mergeCell ref="A3:A4"/>
    <mergeCell ref="B3:D3"/>
    <mergeCell ref="F3:H3"/>
    <mergeCell ref="J3:L3"/>
  </mergeCells>
  <phoneticPr fontId="9" type="noConversion"/>
  <pageMargins left="0.7" right="0.7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8"/>
  <sheetViews>
    <sheetView workbookViewId="0">
      <selection activeCell="A12" sqref="A12:I14"/>
    </sheetView>
  </sheetViews>
  <sheetFormatPr defaultColWidth="8.85546875" defaultRowHeight="15" x14ac:dyDescent="0.25"/>
  <cols>
    <col min="1" max="1" width="25.85546875" style="13" customWidth="1"/>
    <col min="2" max="2" width="9.140625" style="13" customWidth="1"/>
    <col min="3" max="3" width="9.42578125" style="13" customWidth="1"/>
    <col min="4" max="4" width="2.7109375" style="13" customWidth="1"/>
    <col min="5" max="5" width="9.7109375" style="13" customWidth="1"/>
    <col min="6" max="6" width="10.42578125" style="13" customWidth="1"/>
    <col min="7" max="7" width="3" style="13" customWidth="1"/>
    <col min="8" max="8" width="10.5703125" style="14" customWidth="1"/>
    <col min="9" max="9" width="11.140625" style="14" customWidth="1"/>
    <col min="10" max="16384" width="8.85546875" style="13"/>
  </cols>
  <sheetData>
    <row r="1" spans="1:13" x14ac:dyDescent="0.25">
      <c r="A1" s="24" t="s">
        <v>257</v>
      </c>
      <c r="B1" s="23"/>
      <c r="C1" s="23"/>
      <c r="D1" s="23"/>
      <c r="E1" s="23"/>
      <c r="F1" s="23"/>
      <c r="G1" s="23"/>
      <c r="H1" s="23"/>
      <c r="I1" s="23"/>
      <c r="J1" s="12"/>
    </row>
    <row r="2" spans="1:13" ht="6" customHeight="1" x14ac:dyDescent="0.25">
      <c r="B2" s="14"/>
      <c r="C2" s="14"/>
      <c r="D2" s="54"/>
      <c r="G2" s="55"/>
    </row>
    <row r="3" spans="1:13" x14ac:dyDescent="0.25">
      <c r="A3" s="198" t="s">
        <v>86</v>
      </c>
      <c r="B3" s="199">
        <v>2010</v>
      </c>
      <c r="C3" s="199"/>
      <c r="D3" s="56"/>
      <c r="E3" s="199">
        <v>2000</v>
      </c>
      <c r="F3" s="199"/>
      <c r="G3" s="56"/>
      <c r="H3" s="200" t="s">
        <v>47</v>
      </c>
      <c r="I3" s="200"/>
    </row>
    <row r="4" spans="1:13" ht="27" x14ac:dyDescent="0.25">
      <c r="A4" s="198"/>
      <c r="B4" s="53" t="s">
        <v>49</v>
      </c>
      <c r="C4" s="53" t="s">
        <v>85</v>
      </c>
      <c r="D4" s="57"/>
      <c r="E4" s="53" t="s">
        <v>49</v>
      </c>
      <c r="F4" s="53" t="s">
        <v>85</v>
      </c>
      <c r="G4" s="57"/>
      <c r="H4" s="53" t="s">
        <v>49</v>
      </c>
      <c r="I4" s="53" t="s">
        <v>85</v>
      </c>
      <c r="K4" s="16"/>
      <c r="L4" s="16"/>
      <c r="M4" s="16"/>
    </row>
    <row r="5" spans="1:13" x14ac:dyDescent="0.25">
      <c r="A5" s="78" t="s">
        <v>87</v>
      </c>
      <c r="B5" s="19">
        <v>217779</v>
      </c>
      <c r="C5" s="20">
        <v>15565445</v>
      </c>
      <c r="D5" s="18"/>
      <c r="E5" s="18">
        <v>347996</v>
      </c>
      <c r="F5" s="18">
        <v>22025242</v>
      </c>
      <c r="G5" s="20"/>
      <c r="H5" s="21">
        <v>-37.419108265612245</v>
      </c>
      <c r="I5" s="21">
        <v>-29.329062536520595</v>
      </c>
      <c r="K5" s="22"/>
      <c r="M5" s="16"/>
    </row>
    <row r="6" spans="1:13" x14ac:dyDescent="0.25">
      <c r="A6" s="79" t="s">
        <v>88</v>
      </c>
      <c r="B6" s="19">
        <v>217779</v>
      </c>
      <c r="C6" s="20">
        <v>11183893</v>
      </c>
      <c r="D6" s="18"/>
      <c r="E6" s="18">
        <v>347996</v>
      </c>
      <c r="F6" s="18">
        <v>14707716</v>
      </c>
      <c r="G6" s="20"/>
      <c r="H6" s="21">
        <v>-37.419108265612245</v>
      </c>
      <c r="I6" s="21">
        <v>-23.959008999085924</v>
      </c>
      <c r="K6" s="22"/>
      <c r="M6" s="16"/>
    </row>
    <row r="7" spans="1:13" ht="27" x14ac:dyDescent="0.25">
      <c r="A7" s="79" t="s">
        <v>89</v>
      </c>
      <c r="B7" s="19">
        <v>81527</v>
      </c>
      <c r="C7" s="20">
        <v>2114425</v>
      </c>
      <c r="D7" s="18"/>
      <c r="E7" s="18">
        <v>117734</v>
      </c>
      <c r="F7" s="18">
        <v>3411896</v>
      </c>
      <c r="G7" s="20"/>
      <c r="H7" s="21">
        <v>-30.753223367931099</v>
      </c>
      <c r="I7" s="21">
        <v>-38.027858996874464</v>
      </c>
      <c r="K7" s="22"/>
      <c r="M7" s="16"/>
    </row>
    <row r="8" spans="1:13" x14ac:dyDescent="0.25">
      <c r="A8" s="79" t="s">
        <v>90</v>
      </c>
      <c r="B8" s="19">
        <v>45477</v>
      </c>
      <c r="C8" s="20">
        <v>2267127</v>
      </c>
      <c r="D8" s="18"/>
      <c r="E8" s="18">
        <v>76832</v>
      </c>
      <c r="F8" s="18">
        <v>3905630</v>
      </c>
      <c r="G8" s="20"/>
      <c r="H8" s="21">
        <v>-40.809818825489373</v>
      </c>
      <c r="I8" s="21">
        <v>-41.952335474686542</v>
      </c>
      <c r="K8" s="22"/>
      <c r="M8" s="16"/>
    </row>
    <row r="9" spans="1:13" x14ac:dyDescent="0.25">
      <c r="A9" s="78" t="s">
        <v>91</v>
      </c>
      <c r="B9" s="19">
        <v>35695</v>
      </c>
      <c r="C9" s="20">
        <v>6247102</v>
      </c>
      <c r="D9" s="18"/>
      <c r="E9" s="18">
        <v>86134</v>
      </c>
      <c r="F9" s="18">
        <v>6296584</v>
      </c>
      <c r="G9" s="20"/>
      <c r="H9" s="21">
        <v>-58.558757285160326</v>
      </c>
      <c r="I9" s="21">
        <v>-0.78585467929912056</v>
      </c>
      <c r="K9" s="22"/>
      <c r="M9" s="16"/>
    </row>
    <row r="10" spans="1:13" ht="27" x14ac:dyDescent="0.25">
      <c r="A10" s="79" t="s">
        <v>92</v>
      </c>
      <c r="B10" s="19">
        <v>1487</v>
      </c>
      <c r="C10" s="20">
        <v>519492</v>
      </c>
      <c r="D10" s="18"/>
      <c r="E10" s="18">
        <v>1936</v>
      </c>
      <c r="F10" s="18">
        <v>337840</v>
      </c>
      <c r="G10" s="20"/>
      <c r="H10" s="21">
        <v>-23.192148760330582</v>
      </c>
      <c r="I10" s="21">
        <v>53.76864788065356</v>
      </c>
      <c r="K10" s="22"/>
      <c r="M10" s="16"/>
    </row>
    <row r="11" spans="1:13" ht="27" x14ac:dyDescent="0.25">
      <c r="A11" s="79" t="s">
        <v>93</v>
      </c>
      <c r="B11" s="19">
        <v>35109</v>
      </c>
      <c r="C11" s="20">
        <v>5727610</v>
      </c>
      <c r="D11" s="18"/>
      <c r="E11" s="18">
        <v>84703</v>
      </c>
      <c r="F11" s="18">
        <v>5958744</v>
      </c>
      <c r="G11" s="20"/>
      <c r="H11" s="21">
        <v>-58.550464564419208</v>
      </c>
      <c r="I11" s="21">
        <v>-3.878904681926258</v>
      </c>
      <c r="K11" s="22"/>
      <c r="M11" s="16"/>
    </row>
    <row r="12" spans="1:13" ht="18.75" customHeight="1" thickBot="1" x14ac:dyDescent="0.3">
      <c r="A12" s="181" t="s">
        <v>60</v>
      </c>
      <c r="B12" s="182">
        <v>219677</v>
      </c>
      <c r="C12" s="182">
        <v>21812547</v>
      </c>
      <c r="D12" s="182"/>
      <c r="E12" s="182">
        <v>349036</v>
      </c>
      <c r="F12" s="182">
        <v>28321826</v>
      </c>
      <c r="G12" s="182"/>
      <c r="H12" s="183">
        <v>-37.06179305286561</v>
      </c>
      <c r="I12" s="183">
        <v>-22.983260330742795</v>
      </c>
    </row>
    <row r="13" spans="1:13" ht="16.5" thickTop="1" thickBot="1" x14ac:dyDescent="0.3">
      <c r="A13" s="181" t="s">
        <v>62</v>
      </c>
      <c r="B13" s="182">
        <v>971770</v>
      </c>
      <c r="C13" s="182">
        <v>114355937</v>
      </c>
      <c r="D13" s="182"/>
      <c r="E13" s="182">
        <v>1385992</v>
      </c>
      <c r="F13" s="182">
        <v>148430182</v>
      </c>
      <c r="G13" s="182"/>
      <c r="H13" s="183">
        <v>-29.9</v>
      </c>
      <c r="I13" s="183">
        <v>-23</v>
      </c>
    </row>
    <row r="14" spans="1:13" ht="16.5" thickTop="1" thickBot="1" x14ac:dyDescent="0.3">
      <c r="A14" s="181" t="s">
        <v>33</v>
      </c>
      <c r="B14" s="182">
        <v>1620884</v>
      </c>
      <c r="C14" s="182">
        <v>250806040</v>
      </c>
      <c r="D14" s="182"/>
      <c r="E14" s="182">
        <v>2396274</v>
      </c>
      <c r="F14" s="182">
        <v>327265421</v>
      </c>
      <c r="G14" s="182"/>
      <c r="H14" s="183">
        <v>-32.4</v>
      </c>
      <c r="I14" s="183">
        <v>-23.4</v>
      </c>
    </row>
    <row r="15" spans="1:13" ht="15.75" thickTop="1" x14ac:dyDescent="0.25">
      <c r="A15" s="219"/>
      <c r="B15" s="219"/>
      <c r="C15" s="219"/>
      <c r="D15" s="219"/>
      <c r="E15" s="219"/>
      <c r="F15" s="219"/>
      <c r="G15" s="219"/>
      <c r="H15" s="219"/>
      <c r="I15" s="219"/>
    </row>
    <row r="16" spans="1:13" x14ac:dyDescent="0.25">
      <c r="B16" s="14"/>
      <c r="C16" s="14"/>
      <c r="D16" s="14"/>
    </row>
    <row r="18" spans="3:7" x14ac:dyDescent="0.25">
      <c r="C18" s="14"/>
      <c r="D18" s="14"/>
      <c r="E18" s="14"/>
      <c r="F18" s="14"/>
      <c r="G18" s="14"/>
    </row>
  </sheetData>
  <mergeCells count="5">
    <mergeCell ref="A15:I15"/>
    <mergeCell ref="A3:A4"/>
    <mergeCell ref="B3:C3"/>
    <mergeCell ref="E3:F3"/>
    <mergeCell ref="H3:I3"/>
  </mergeCells>
  <phoneticPr fontId="9" type="noConversion"/>
  <pageMargins left="0.7" right="0.7" top="0.75" bottom="0.75" header="0.3" footer="0.3"/>
  <pageSetup paperSize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8"/>
  <sheetViews>
    <sheetView workbookViewId="0">
      <selection activeCell="A15" sqref="A15:L17"/>
    </sheetView>
  </sheetViews>
  <sheetFormatPr defaultRowHeight="15" x14ac:dyDescent="0.25"/>
  <cols>
    <col min="3" max="3" width="10.42578125" customWidth="1"/>
    <col min="7" max="7" width="4.140625" customWidth="1"/>
  </cols>
  <sheetData>
    <row r="1" spans="1:12" x14ac:dyDescent="0.25">
      <c r="A1" s="24" t="s">
        <v>248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2" x14ac:dyDescent="0.25">
      <c r="A2" s="55"/>
      <c r="B2" s="54"/>
      <c r="C2" s="54"/>
      <c r="D2" s="54"/>
      <c r="E2" s="54"/>
      <c r="F2" s="54"/>
      <c r="G2" s="54"/>
      <c r="H2" s="55"/>
      <c r="I2" s="55"/>
      <c r="J2" s="55"/>
      <c r="K2" s="55"/>
      <c r="L2" s="54"/>
    </row>
    <row r="3" spans="1:12" ht="15" customHeight="1" x14ac:dyDescent="0.25">
      <c r="A3" s="215"/>
      <c r="B3" s="204" t="s">
        <v>6</v>
      </c>
      <c r="C3" s="204"/>
      <c r="D3" s="204"/>
      <c r="E3" s="204"/>
      <c r="F3" s="204"/>
      <c r="G3" s="56"/>
      <c r="H3" s="221" t="s">
        <v>8</v>
      </c>
      <c r="I3" s="221"/>
      <c r="J3" s="221"/>
      <c r="K3" s="221"/>
      <c r="L3" s="221"/>
    </row>
    <row r="4" spans="1:12" ht="15" customHeight="1" x14ac:dyDescent="0.25">
      <c r="A4" s="215"/>
      <c r="B4" s="217" t="s">
        <v>3</v>
      </c>
      <c r="C4" s="204" t="s">
        <v>7</v>
      </c>
      <c r="D4" s="204"/>
      <c r="E4" s="204"/>
      <c r="F4" s="204"/>
      <c r="G4" s="56"/>
      <c r="H4" s="222" t="s">
        <v>3</v>
      </c>
      <c r="I4" s="221" t="s">
        <v>7</v>
      </c>
      <c r="J4" s="221"/>
      <c r="K4" s="221"/>
      <c r="L4" s="221"/>
    </row>
    <row r="5" spans="1:12" ht="40.5" x14ac:dyDescent="0.25">
      <c r="A5" s="216"/>
      <c r="B5" s="218"/>
      <c r="C5" s="99" t="s">
        <v>88</v>
      </c>
      <c r="D5" s="99" t="s">
        <v>9</v>
      </c>
      <c r="E5" s="100" t="s">
        <v>10</v>
      </c>
      <c r="F5" s="100" t="s">
        <v>12</v>
      </c>
      <c r="G5" s="57"/>
      <c r="H5" s="223"/>
      <c r="I5" s="128" t="s">
        <v>88</v>
      </c>
      <c r="J5" s="128" t="s">
        <v>9</v>
      </c>
      <c r="K5" s="129" t="s">
        <v>10</v>
      </c>
      <c r="L5" s="129" t="s">
        <v>12</v>
      </c>
    </row>
    <row r="6" spans="1:12" x14ac:dyDescent="0.25">
      <c r="A6" s="17" t="s">
        <v>52</v>
      </c>
      <c r="B6" s="19">
        <v>52055</v>
      </c>
      <c r="C6" s="20">
        <v>29167</v>
      </c>
      <c r="D6" s="67">
        <v>12510</v>
      </c>
      <c r="E6" s="18">
        <v>6129</v>
      </c>
      <c r="F6" s="18">
        <v>4249</v>
      </c>
      <c r="G6" s="18"/>
      <c r="H6" s="127">
        <v>33.133301315915858</v>
      </c>
      <c r="I6" s="127">
        <v>43.131861350156001</v>
      </c>
      <c r="J6" s="126">
        <v>19.306794564348522</v>
      </c>
      <c r="K6" s="126">
        <v>22.984989394681026</v>
      </c>
      <c r="L6" s="127">
        <v>19.845610731936926</v>
      </c>
    </row>
    <row r="7" spans="1:12" x14ac:dyDescent="0.25">
      <c r="A7" s="17" t="s">
        <v>53</v>
      </c>
      <c r="B7" s="19">
        <v>63624</v>
      </c>
      <c r="C7" s="20">
        <v>38690</v>
      </c>
      <c r="D7" s="67">
        <v>13453</v>
      </c>
      <c r="E7" s="18">
        <v>7115</v>
      </c>
      <c r="F7" s="18">
        <v>4366</v>
      </c>
      <c r="G7" s="18"/>
      <c r="H7" s="127">
        <v>39.197771281277504</v>
      </c>
      <c r="I7" s="127">
        <v>46.949625226156627</v>
      </c>
      <c r="J7" s="126">
        <v>23.84650263881662</v>
      </c>
      <c r="K7" s="126">
        <v>32.007870695713279</v>
      </c>
      <c r="L7" s="127">
        <v>29.522446174988549</v>
      </c>
    </row>
    <row r="8" spans="1:12" x14ac:dyDescent="0.25">
      <c r="A8" s="17" t="s">
        <v>54</v>
      </c>
      <c r="B8" s="19">
        <v>45966</v>
      </c>
      <c r="C8" s="20">
        <v>25945</v>
      </c>
      <c r="D8" s="67">
        <v>10742</v>
      </c>
      <c r="E8" s="18">
        <v>6523</v>
      </c>
      <c r="F8" s="18">
        <v>2756</v>
      </c>
      <c r="G8" s="18"/>
      <c r="H8" s="127">
        <v>40.370926336857679</v>
      </c>
      <c r="I8" s="127">
        <v>49.754711890537678</v>
      </c>
      <c r="J8" s="126">
        <v>27.49534537330106</v>
      </c>
      <c r="K8" s="126">
        <v>28.477081097654452</v>
      </c>
      <c r="L8" s="127">
        <v>30.367561683599419</v>
      </c>
    </row>
    <row r="9" spans="1:12" x14ac:dyDescent="0.25">
      <c r="A9" s="17" t="s">
        <v>55</v>
      </c>
      <c r="B9" s="19">
        <v>58155</v>
      </c>
      <c r="C9" s="20">
        <v>33559</v>
      </c>
      <c r="D9" s="67">
        <v>14321</v>
      </c>
      <c r="E9" s="18">
        <v>7115</v>
      </c>
      <c r="F9" s="18">
        <v>3160</v>
      </c>
      <c r="G9" s="18"/>
      <c r="H9" s="127">
        <v>31.940899320780673</v>
      </c>
      <c r="I9" s="127">
        <v>38.159420721714</v>
      </c>
      <c r="J9" s="126">
        <v>20.330842818238949</v>
      </c>
      <c r="K9" s="126">
        <v>27.408151791988757</v>
      </c>
      <c r="L9" s="127">
        <v>28.722784810126583</v>
      </c>
    </row>
    <row r="10" spans="1:12" x14ac:dyDescent="0.25">
      <c r="A10" s="17" t="s">
        <v>56</v>
      </c>
      <c r="B10" s="19">
        <v>27751</v>
      </c>
      <c r="C10" s="20">
        <v>17979</v>
      </c>
      <c r="D10" s="67">
        <v>6175</v>
      </c>
      <c r="E10" s="18">
        <v>2288</v>
      </c>
      <c r="F10" s="18">
        <v>1309</v>
      </c>
      <c r="G10" s="18"/>
      <c r="H10" s="127">
        <v>34.514395877626029</v>
      </c>
      <c r="I10" s="127">
        <v>38.014961899994439</v>
      </c>
      <c r="J10" s="126">
        <v>20.379757085020241</v>
      </c>
      <c r="K10" s="126">
        <v>37.066870629370626</v>
      </c>
      <c r="L10" s="127">
        <v>48.650878533231477</v>
      </c>
    </row>
    <row r="11" spans="1:12" x14ac:dyDescent="0.25">
      <c r="A11" s="17" t="s">
        <v>57</v>
      </c>
      <c r="B11" s="19">
        <v>25238</v>
      </c>
      <c r="C11" s="20">
        <v>17224</v>
      </c>
      <c r="D11" s="67">
        <v>5257</v>
      </c>
      <c r="E11" s="18">
        <v>2008</v>
      </c>
      <c r="F11" s="18">
        <v>749</v>
      </c>
      <c r="G11" s="18"/>
      <c r="H11" s="127">
        <v>41.95051113400428</v>
      </c>
      <c r="I11" s="127">
        <v>48.442986530422665</v>
      </c>
      <c r="J11" s="126">
        <v>23.449495910214953</v>
      </c>
      <c r="K11" s="126">
        <v>36.153884462151396</v>
      </c>
      <c r="L11" s="127">
        <v>38.042723631508679</v>
      </c>
    </row>
    <row r="12" spans="1:12" x14ac:dyDescent="0.25">
      <c r="A12" s="17" t="s">
        <v>58</v>
      </c>
      <c r="B12" s="19">
        <v>48403</v>
      </c>
      <c r="C12" s="20">
        <v>28237</v>
      </c>
      <c r="D12" s="67">
        <v>10293</v>
      </c>
      <c r="E12" s="18">
        <v>5982</v>
      </c>
      <c r="F12" s="18">
        <v>3891</v>
      </c>
      <c r="G12" s="18"/>
      <c r="H12" s="127">
        <v>42.475135838687684</v>
      </c>
      <c r="I12" s="127">
        <v>51.653858412720901</v>
      </c>
      <c r="J12" s="126">
        <v>25.169241231905179</v>
      </c>
      <c r="K12" s="126">
        <v>34.007021063189569</v>
      </c>
      <c r="L12" s="127">
        <v>34.663839629915188</v>
      </c>
    </row>
    <row r="13" spans="1:12" x14ac:dyDescent="0.25">
      <c r="A13" s="17" t="s">
        <v>165</v>
      </c>
      <c r="B13" s="19">
        <v>20796</v>
      </c>
      <c r="C13" s="20">
        <v>12460</v>
      </c>
      <c r="D13" s="67">
        <v>4684</v>
      </c>
      <c r="E13" s="18">
        <v>2229</v>
      </c>
      <c r="F13" s="18">
        <v>1423</v>
      </c>
      <c r="G13" s="18"/>
      <c r="H13" s="127">
        <v>105.45460665512599</v>
      </c>
      <c r="I13" s="127">
        <v>119.72215088282503</v>
      </c>
      <c r="J13" s="126">
        <v>66.944491887275831</v>
      </c>
      <c r="K13" s="126">
        <v>114.32929564827276</v>
      </c>
      <c r="L13" s="127">
        <v>93.385804638088544</v>
      </c>
    </row>
    <row r="14" spans="1:12" x14ac:dyDescent="0.25">
      <c r="A14" s="17" t="s">
        <v>59</v>
      </c>
      <c r="B14" s="19">
        <v>21705</v>
      </c>
      <c r="C14" s="20">
        <v>14518</v>
      </c>
      <c r="D14" s="67">
        <v>4092</v>
      </c>
      <c r="E14" s="18">
        <v>2307</v>
      </c>
      <c r="F14" s="18">
        <v>788</v>
      </c>
      <c r="G14" s="18"/>
      <c r="H14" s="127">
        <v>63.02902557014513</v>
      </c>
      <c r="I14" s="127">
        <v>73.685493869679021</v>
      </c>
      <c r="J14" s="126">
        <v>35.147360703812318</v>
      </c>
      <c r="K14" s="126">
        <v>49.657563935847421</v>
      </c>
      <c r="L14" s="127">
        <v>50.629441624365484</v>
      </c>
    </row>
    <row r="15" spans="1:12" ht="15.75" thickBot="1" x14ac:dyDescent="0.3">
      <c r="A15" s="181" t="s">
        <v>60</v>
      </c>
      <c r="B15" s="182">
        <v>363693</v>
      </c>
      <c r="C15" s="182">
        <v>217779</v>
      </c>
      <c r="D15" s="186">
        <v>81527</v>
      </c>
      <c r="E15" s="182">
        <v>41696</v>
      </c>
      <c r="F15" s="182">
        <v>22691</v>
      </c>
      <c r="G15" s="182"/>
      <c r="H15" s="182">
        <v>42.798307913542466</v>
      </c>
      <c r="I15" s="182">
        <v>51.354322501251268</v>
      </c>
      <c r="J15" s="182">
        <v>25.935272977050548</v>
      </c>
      <c r="K15" s="182">
        <v>35.485706062931698</v>
      </c>
      <c r="L15" s="182">
        <v>34.706050857168037</v>
      </c>
    </row>
    <row r="16" spans="1:12" ht="16.5" thickTop="1" thickBot="1" x14ac:dyDescent="0.3">
      <c r="A16" s="181" t="s">
        <v>62</v>
      </c>
      <c r="B16" s="182">
        <v>1737839</v>
      </c>
      <c r="C16" s="182">
        <v>965207</v>
      </c>
      <c r="D16" s="186">
        <v>442835</v>
      </c>
      <c r="E16" s="182">
        <v>216378</v>
      </c>
      <c r="F16" s="182">
        <v>113419</v>
      </c>
      <c r="G16" s="182"/>
      <c r="H16" s="182">
        <v>50.019259551661577</v>
      </c>
      <c r="I16" s="182">
        <v>61.553203613318182</v>
      </c>
      <c r="J16" s="182">
        <v>33.669190556302006</v>
      </c>
      <c r="K16" s="182">
        <v>39.959616966604735</v>
      </c>
      <c r="L16" s="182">
        <v>34.893263033530538</v>
      </c>
    </row>
    <row r="17" spans="1:12" ht="16.5" thickTop="1" thickBot="1" x14ac:dyDescent="0.3">
      <c r="A17" s="184" t="s">
        <v>33</v>
      </c>
      <c r="B17" s="185">
        <v>2932651</v>
      </c>
      <c r="C17" s="185">
        <v>1603709</v>
      </c>
      <c r="D17" s="186">
        <v>696084</v>
      </c>
      <c r="E17" s="185">
        <v>399276</v>
      </c>
      <c r="F17" s="185">
        <v>233582</v>
      </c>
      <c r="G17" s="185"/>
      <c r="H17" s="185">
        <v>68.506261058680352</v>
      </c>
      <c r="I17" s="185">
        <v>82.007637919348213</v>
      </c>
      <c r="J17" s="185">
        <v>46.297952545957095</v>
      </c>
      <c r="K17" s="185">
        <v>63.176126288582331</v>
      </c>
      <c r="L17" s="185">
        <v>51.102366620715635</v>
      </c>
    </row>
    <row r="18" spans="1:12" ht="15.75" thickTop="1" x14ac:dyDescent="0.25"/>
  </sheetData>
  <mergeCells count="7">
    <mergeCell ref="H3:L3"/>
    <mergeCell ref="A3:A5"/>
    <mergeCell ref="B4:B5"/>
    <mergeCell ref="B3:F3"/>
    <mergeCell ref="C4:F4"/>
    <mergeCell ref="H4:H5"/>
    <mergeCell ref="I4:L4"/>
  </mergeCells>
  <phoneticPr fontId="9" type="noConversion"/>
  <pageMargins left="0.7" right="0.7" top="0.75" bottom="0.75" header="0.3" footer="0.3"/>
  <pageSetup paperSize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18"/>
  <sheetViews>
    <sheetView workbookViewId="0">
      <selection activeCell="I20" sqref="I20"/>
    </sheetView>
  </sheetViews>
  <sheetFormatPr defaultRowHeight="15" x14ac:dyDescent="0.25"/>
  <cols>
    <col min="3" max="3" width="11.85546875" customWidth="1"/>
    <col min="4" max="4" width="10.140625" customWidth="1"/>
    <col min="5" max="5" width="9.85546875" customWidth="1"/>
    <col min="6" max="6" width="4.140625" customWidth="1"/>
    <col min="8" max="8" width="11.7109375" customWidth="1"/>
    <col min="9" max="9" width="10.5703125" customWidth="1"/>
    <col min="10" max="10" width="11" customWidth="1"/>
  </cols>
  <sheetData>
    <row r="1" spans="1:10" x14ac:dyDescent="0.25">
      <c r="A1" s="24" t="s">
        <v>249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25">
      <c r="A2" s="55"/>
      <c r="B2" s="54"/>
      <c r="C2" s="54"/>
      <c r="D2" s="54"/>
      <c r="E2" s="54"/>
      <c r="F2" s="54"/>
      <c r="G2" s="55"/>
      <c r="H2" s="55"/>
      <c r="I2" s="55"/>
      <c r="J2" s="55"/>
    </row>
    <row r="3" spans="1:10" ht="15" customHeight="1" x14ac:dyDescent="0.25">
      <c r="A3" s="215"/>
      <c r="B3" s="204" t="s">
        <v>6</v>
      </c>
      <c r="C3" s="204"/>
      <c r="D3" s="204"/>
      <c r="E3" s="204"/>
      <c r="F3" s="56"/>
      <c r="G3" s="204" t="s">
        <v>8</v>
      </c>
      <c r="H3" s="204"/>
      <c r="I3" s="204"/>
      <c r="J3" s="204"/>
    </row>
    <row r="4" spans="1:10" ht="15" customHeight="1" x14ac:dyDescent="0.25">
      <c r="A4" s="215"/>
      <c r="B4" s="217" t="s">
        <v>4</v>
      </c>
      <c r="C4" s="204" t="s">
        <v>7</v>
      </c>
      <c r="D4" s="204"/>
      <c r="E4" s="204"/>
      <c r="F4" s="56"/>
      <c r="G4" s="217" t="s">
        <v>4</v>
      </c>
      <c r="H4" s="204" t="s">
        <v>7</v>
      </c>
      <c r="I4" s="204"/>
      <c r="J4" s="204"/>
    </row>
    <row r="5" spans="1:10" ht="54" x14ac:dyDescent="0.25">
      <c r="A5" s="216"/>
      <c r="B5" s="218"/>
      <c r="C5" s="99" t="s">
        <v>13</v>
      </c>
      <c r="D5" s="99" t="s">
        <v>14</v>
      </c>
      <c r="E5" s="100" t="s">
        <v>15</v>
      </c>
      <c r="F5" s="57"/>
      <c r="G5" s="218"/>
      <c r="H5" s="99" t="s">
        <v>13</v>
      </c>
      <c r="I5" s="99" t="s">
        <v>14</v>
      </c>
      <c r="J5" s="100" t="s">
        <v>15</v>
      </c>
    </row>
    <row r="6" spans="1:10" x14ac:dyDescent="0.25">
      <c r="A6" s="17" t="s">
        <v>52</v>
      </c>
      <c r="B6" s="19">
        <v>15195</v>
      </c>
      <c r="C6" s="20">
        <v>1369</v>
      </c>
      <c r="D6" s="20">
        <v>13583</v>
      </c>
      <c r="E6" s="18">
        <v>243</v>
      </c>
      <c r="F6" s="18"/>
      <c r="G6" s="18">
        <v>33.041921684764723</v>
      </c>
      <c r="H6" s="18">
        <v>98.215485756026297</v>
      </c>
      <c r="I6" s="20">
        <v>26.710005153500699</v>
      </c>
      <c r="J6" s="20">
        <v>19.806584362139919</v>
      </c>
    </row>
    <row r="7" spans="1:10" x14ac:dyDescent="0.25">
      <c r="A7" s="17" t="s">
        <v>53</v>
      </c>
      <c r="B7" s="19">
        <v>9434</v>
      </c>
      <c r="C7" s="20">
        <v>2158</v>
      </c>
      <c r="D7" s="20">
        <v>6933</v>
      </c>
      <c r="E7" s="18">
        <v>343</v>
      </c>
      <c r="F7" s="18"/>
      <c r="G7" s="18">
        <v>57.696523213907142</v>
      </c>
      <c r="H7" s="18">
        <v>115.44485634847081</v>
      </c>
      <c r="I7" s="20">
        <v>41.938266262801093</v>
      </c>
      <c r="J7" s="20">
        <v>12.889212827988338</v>
      </c>
    </row>
    <row r="8" spans="1:10" x14ac:dyDescent="0.25">
      <c r="A8" s="17" t="s">
        <v>54</v>
      </c>
      <c r="B8" s="19">
        <v>13301</v>
      </c>
      <c r="C8" s="20">
        <v>3610</v>
      </c>
      <c r="D8" s="20">
        <v>8910</v>
      </c>
      <c r="E8" s="18">
        <v>781</v>
      </c>
      <c r="F8" s="18"/>
      <c r="G8" s="18">
        <v>54.888654988346744</v>
      </c>
      <c r="H8" s="18">
        <v>85.150692520775621</v>
      </c>
      <c r="I8" s="20">
        <v>46.01402918069585</v>
      </c>
      <c r="J8" s="20">
        <v>16.254801536491676</v>
      </c>
    </row>
    <row r="9" spans="1:10" x14ac:dyDescent="0.25">
      <c r="A9" s="17" t="s">
        <v>55</v>
      </c>
      <c r="B9" s="19">
        <v>13065</v>
      </c>
      <c r="C9" s="20">
        <v>2967</v>
      </c>
      <c r="D9" s="20">
        <v>9401</v>
      </c>
      <c r="E9" s="18">
        <v>697</v>
      </c>
      <c r="F9" s="18"/>
      <c r="G9" s="18">
        <v>53.12858783008037</v>
      </c>
      <c r="H9" s="18">
        <v>111.87125042130097</v>
      </c>
      <c r="I9" s="20">
        <v>37.64397404531433</v>
      </c>
      <c r="J9" s="20">
        <v>11.925394548063128</v>
      </c>
    </row>
    <row r="10" spans="1:10" x14ac:dyDescent="0.25">
      <c r="A10" s="17" t="s">
        <v>56</v>
      </c>
      <c r="B10" s="19">
        <v>7104</v>
      </c>
      <c r="C10" s="20">
        <v>1591</v>
      </c>
      <c r="D10" s="20">
        <v>5087</v>
      </c>
      <c r="E10" s="18">
        <v>426</v>
      </c>
      <c r="F10" s="18"/>
      <c r="G10" s="18">
        <v>52.813063063063062</v>
      </c>
      <c r="H10" s="18">
        <v>123.97360150848523</v>
      </c>
      <c r="I10" s="20">
        <v>33.534499705130727</v>
      </c>
      <c r="J10" s="20">
        <v>17.258215962441316</v>
      </c>
    </row>
    <row r="11" spans="1:10" x14ac:dyDescent="0.25">
      <c r="A11" s="17" t="s">
        <v>57</v>
      </c>
      <c r="B11" s="19">
        <v>4961</v>
      </c>
      <c r="C11" s="20">
        <v>982</v>
      </c>
      <c r="D11" s="20">
        <v>3292</v>
      </c>
      <c r="E11" s="18">
        <v>687</v>
      </c>
      <c r="F11" s="18"/>
      <c r="G11" s="18">
        <v>38.087482362426933</v>
      </c>
      <c r="H11" s="18">
        <v>107.43279022403259</v>
      </c>
      <c r="I11" s="20">
        <v>23.133961117861482</v>
      </c>
      <c r="J11" s="20">
        <v>10.620087336244541</v>
      </c>
    </row>
    <row r="12" spans="1:10" x14ac:dyDescent="0.25">
      <c r="A12" s="17" t="s">
        <v>58</v>
      </c>
      <c r="B12" s="19">
        <v>30163</v>
      </c>
      <c r="C12" s="20">
        <v>4119</v>
      </c>
      <c r="D12" s="20">
        <v>14573</v>
      </c>
      <c r="E12" s="18">
        <v>11471</v>
      </c>
      <c r="F12" s="18"/>
      <c r="G12" s="18">
        <v>30.508304876835858</v>
      </c>
      <c r="H12" s="18">
        <v>96.598446224811852</v>
      </c>
      <c r="I12" s="20">
        <v>32.598092362588346</v>
      </c>
      <c r="J12" s="20">
        <v>4.1217853718071655</v>
      </c>
    </row>
    <row r="13" spans="1:10" x14ac:dyDescent="0.25">
      <c r="A13" s="17" t="s">
        <v>165</v>
      </c>
      <c r="B13" s="19">
        <v>18584</v>
      </c>
      <c r="C13" s="20">
        <v>6272</v>
      </c>
      <c r="D13" s="20">
        <v>11158</v>
      </c>
      <c r="E13" s="18">
        <v>1154</v>
      </c>
      <c r="F13" s="18"/>
      <c r="G13" s="18">
        <v>88.664873009040036</v>
      </c>
      <c r="H13" s="18">
        <v>129.64158163265307</v>
      </c>
      <c r="I13" s="20">
        <v>71.956623050725938</v>
      </c>
      <c r="J13" s="20">
        <v>27.507798960138647</v>
      </c>
    </row>
    <row r="14" spans="1:10" x14ac:dyDescent="0.25">
      <c r="A14" s="17" t="s">
        <v>59</v>
      </c>
      <c r="B14" s="19">
        <v>14612</v>
      </c>
      <c r="C14" s="20">
        <v>1678</v>
      </c>
      <c r="D14" s="20">
        <v>7565</v>
      </c>
      <c r="E14" s="18">
        <v>5369</v>
      </c>
      <c r="F14" s="18"/>
      <c r="G14" s="18">
        <v>44.10183410895155</v>
      </c>
      <c r="H14" s="18">
        <v>137.64362336114422</v>
      </c>
      <c r="I14" s="20">
        <v>51.067151354923993</v>
      </c>
      <c r="J14" s="20">
        <v>5.0525237474390012</v>
      </c>
    </row>
    <row r="15" spans="1:10" ht="15.75" thickBot="1" x14ac:dyDescent="0.3">
      <c r="A15" s="181" t="s">
        <v>60</v>
      </c>
      <c r="B15" s="182">
        <v>126419</v>
      </c>
      <c r="C15" s="182">
        <v>24746</v>
      </c>
      <c r="D15" s="182">
        <v>80502</v>
      </c>
      <c r="E15" s="182">
        <v>21171</v>
      </c>
      <c r="F15" s="182"/>
      <c r="G15" s="182">
        <v>49.41584730143412</v>
      </c>
      <c r="H15" s="182">
        <v>111.840741938091</v>
      </c>
      <c r="I15" s="182">
        <v>41.346177734714665</v>
      </c>
      <c r="J15" s="182">
        <v>7.1343347031316426</v>
      </c>
    </row>
    <row r="16" spans="1:10" ht="16.5" thickTop="1" thickBot="1" x14ac:dyDescent="0.3">
      <c r="A16" s="181" t="s">
        <v>62</v>
      </c>
      <c r="B16" s="182">
        <v>580433</v>
      </c>
      <c r="C16" s="182">
        <v>73371</v>
      </c>
      <c r="D16" s="182">
        <v>450547</v>
      </c>
      <c r="E16" s="182">
        <v>56515</v>
      </c>
      <c r="F16" s="182"/>
      <c r="G16" s="182">
        <v>47.258713753353099</v>
      </c>
      <c r="H16" s="182">
        <v>110.95171116653719</v>
      </c>
      <c r="I16" s="186">
        <v>40.955502977491804</v>
      </c>
      <c r="J16" s="182">
        <v>14.819074581969389</v>
      </c>
    </row>
    <row r="17" spans="1:10" ht="16.5" thickTop="1" thickBot="1" x14ac:dyDescent="0.3">
      <c r="A17" s="184" t="s">
        <v>33</v>
      </c>
      <c r="B17" s="185">
        <v>938103</v>
      </c>
      <c r="C17" s="185">
        <v>163145</v>
      </c>
      <c r="D17" s="182">
        <v>695557</v>
      </c>
      <c r="E17" s="185">
        <v>79401</v>
      </c>
      <c r="F17" s="185"/>
      <c r="G17" s="185">
        <v>53.193609870131532</v>
      </c>
      <c r="H17" s="185">
        <v>140.67047105335743</v>
      </c>
      <c r="I17" s="182">
        <v>37.040824835347784</v>
      </c>
      <c r="J17" s="185">
        <v>14.954421228951777</v>
      </c>
    </row>
    <row r="18" spans="1:10" ht="15.75" thickTop="1" x14ac:dyDescent="0.25"/>
  </sheetData>
  <mergeCells count="7">
    <mergeCell ref="A3:A5"/>
    <mergeCell ref="B3:E3"/>
    <mergeCell ref="G3:J3"/>
    <mergeCell ref="B4:B5"/>
    <mergeCell ref="C4:E4"/>
    <mergeCell ref="G4:G5"/>
    <mergeCell ref="H4:J4"/>
  </mergeCells>
  <phoneticPr fontId="9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30"/>
  <sheetViews>
    <sheetView workbookViewId="0">
      <selection activeCell="A15" sqref="A15:L17"/>
    </sheetView>
  </sheetViews>
  <sheetFormatPr defaultRowHeight="15" x14ac:dyDescent="0.25"/>
  <cols>
    <col min="1" max="1" width="11.42578125" customWidth="1"/>
    <col min="2" max="2" width="8.42578125" customWidth="1"/>
    <col min="5" max="5" width="3.140625" customWidth="1"/>
    <col min="9" max="9" width="3.28515625" customWidth="1"/>
  </cols>
  <sheetData>
    <row r="1" spans="1:13" x14ac:dyDescent="0.25">
      <c r="A1" s="24" t="s">
        <v>259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</row>
    <row r="2" spans="1:13" x14ac:dyDescent="0.25">
      <c r="A2" s="55"/>
      <c r="B2" s="54"/>
      <c r="C2" s="54"/>
      <c r="D2" s="54"/>
      <c r="E2" s="54"/>
      <c r="F2" s="55"/>
      <c r="G2" s="55"/>
      <c r="H2" s="55"/>
      <c r="I2" s="55"/>
      <c r="J2" s="54"/>
      <c r="K2" s="54"/>
      <c r="L2" s="54"/>
    </row>
    <row r="3" spans="1:13" x14ac:dyDescent="0.25">
      <c r="A3" s="225" t="s">
        <v>29</v>
      </c>
      <c r="B3" s="226" t="s">
        <v>119</v>
      </c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103"/>
    </row>
    <row r="4" spans="1:13" x14ac:dyDescent="0.25">
      <c r="A4" s="217"/>
      <c r="B4" s="218" t="s">
        <v>49</v>
      </c>
      <c r="C4" s="218"/>
      <c r="D4" s="218"/>
      <c r="E4" s="101"/>
      <c r="F4" s="218" t="s">
        <v>117</v>
      </c>
      <c r="G4" s="218"/>
      <c r="H4" s="218"/>
      <c r="I4" s="101"/>
      <c r="J4" s="224" t="s">
        <v>118</v>
      </c>
      <c r="K4" s="224"/>
      <c r="L4" s="224"/>
      <c r="M4" s="103"/>
    </row>
    <row r="5" spans="1:13" x14ac:dyDescent="0.25">
      <c r="A5" s="218"/>
      <c r="B5" s="99">
        <v>2010</v>
      </c>
      <c r="C5" s="99">
        <v>2000</v>
      </c>
      <c r="D5" s="99" t="s">
        <v>66</v>
      </c>
      <c r="E5" s="100"/>
      <c r="F5" s="99">
        <v>2010</v>
      </c>
      <c r="G5" s="99">
        <v>2000</v>
      </c>
      <c r="H5" s="99" t="s">
        <v>66</v>
      </c>
      <c r="I5" s="100"/>
      <c r="J5" s="102">
        <v>2010</v>
      </c>
      <c r="K5" s="102">
        <v>2000</v>
      </c>
      <c r="L5" s="102" t="s">
        <v>66</v>
      </c>
      <c r="M5" s="103"/>
    </row>
    <row r="6" spans="1:13" x14ac:dyDescent="0.25">
      <c r="A6" s="17" t="s">
        <v>52</v>
      </c>
      <c r="B6" s="19">
        <v>219</v>
      </c>
      <c r="C6" s="20">
        <v>206</v>
      </c>
      <c r="D6" s="67">
        <f>+(B6/C6-1)*100</f>
        <v>6.3106796116504826</v>
      </c>
      <c r="E6" s="18"/>
      <c r="F6" s="18">
        <v>4285</v>
      </c>
      <c r="G6" s="18">
        <v>4232</v>
      </c>
      <c r="H6" s="67">
        <f>+(F6/G6-1)*100</f>
        <v>1.252362948960295</v>
      </c>
      <c r="I6" s="20"/>
      <c r="J6" s="21">
        <v>19.5662100456621</v>
      </c>
      <c r="K6" s="21">
        <v>20.543689320388349</v>
      </c>
      <c r="L6" s="67">
        <f>+(J6/K6-1)*100</f>
        <v>-4.7580512900190826</v>
      </c>
    </row>
    <row r="7" spans="1:13" x14ac:dyDescent="0.25">
      <c r="A7" s="17" t="s">
        <v>53</v>
      </c>
      <c r="B7" s="19">
        <v>2156</v>
      </c>
      <c r="C7" s="20">
        <v>1845</v>
      </c>
      <c r="D7" s="67">
        <f t="shared" ref="D7:D14" si="0">+(B7/C7-1)*100</f>
        <v>16.856368563685642</v>
      </c>
      <c r="E7" s="18"/>
      <c r="F7" s="18">
        <v>71683</v>
      </c>
      <c r="G7" s="18">
        <v>53362</v>
      </c>
      <c r="H7" s="67">
        <f t="shared" ref="H7:H14" si="1">+(F7/G7-1)*100</f>
        <v>34.333420786327352</v>
      </c>
      <c r="I7" s="20"/>
      <c r="J7" s="21">
        <v>33.248144712430424</v>
      </c>
      <c r="K7" s="21">
        <v>28.92249322493225</v>
      </c>
      <c r="L7" s="67">
        <f t="shared" ref="L7:L14" si="2">+(J7/K7-1)*100</f>
        <v>14.956011758243948</v>
      </c>
    </row>
    <row r="8" spans="1:13" x14ac:dyDescent="0.25">
      <c r="A8" s="17" t="s">
        <v>54</v>
      </c>
      <c r="B8" s="19">
        <v>1933</v>
      </c>
      <c r="C8" s="20">
        <v>2062</v>
      </c>
      <c r="D8" s="67">
        <f t="shared" si="0"/>
        <v>-6.2560620756547003</v>
      </c>
      <c r="E8" s="18"/>
      <c r="F8" s="18">
        <v>53099</v>
      </c>
      <c r="G8" s="18">
        <v>66564</v>
      </c>
      <c r="H8" s="67">
        <f t="shared" si="1"/>
        <v>-20.228652124271374</v>
      </c>
      <c r="I8" s="20"/>
      <c r="J8" s="21">
        <v>27.469736161407138</v>
      </c>
      <c r="K8" s="21">
        <v>32.281280310378271</v>
      </c>
      <c r="L8" s="67">
        <f t="shared" si="2"/>
        <v>-14.905059844928903</v>
      </c>
    </row>
    <row r="9" spans="1:13" x14ac:dyDescent="0.25">
      <c r="A9" s="17" t="s">
        <v>55</v>
      </c>
      <c r="B9" s="19">
        <v>357</v>
      </c>
      <c r="C9" s="20">
        <v>382</v>
      </c>
      <c r="D9" s="67">
        <f t="shared" si="0"/>
        <v>-6.5445026178010508</v>
      </c>
      <c r="E9" s="18"/>
      <c r="F9" s="18">
        <v>8894</v>
      </c>
      <c r="G9" s="18">
        <v>8984</v>
      </c>
      <c r="H9" s="67">
        <f t="shared" si="1"/>
        <v>-1.0017809439002656</v>
      </c>
      <c r="I9" s="20"/>
      <c r="J9" s="21">
        <v>24.913165266106443</v>
      </c>
      <c r="K9" s="21">
        <v>23.518324607329841</v>
      </c>
      <c r="L9" s="67">
        <f t="shared" si="2"/>
        <v>5.9308674493840474</v>
      </c>
    </row>
    <row r="10" spans="1:13" x14ac:dyDescent="0.25">
      <c r="A10" s="17" t="s">
        <v>56</v>
      </c>
      <c r="B10" s="19">
        <v>215</v>
      </c>
      <c r="C10" s="20">
        <v>245</v>
      </c>
      <c r="D10" s="67">
        <f t="shared" si="0"/>
        <v>-12.244897959183676</v>
      </c>
      <c r="E10" s="18"/>
      <c r="F10" s="18">
        <v>9043</v>
      </c>
      <c r="G10" s="18">
        <v>7452</v>
      </c>
      <c r="H10" s="67">
        <f t="shared" si="1"/>
        <v>21.34997316156737</v>
      </c>
      <c r="I10" s="20"/>
      <c r="J10" s="21">
        <v>42.060465116279069</v>
      </c>
      <c r="K10" s="21">
        <v>30.416326530612245</v>
      </c>
      <c r="L10" s="67">
        <f t="shared" si="2"/>
        <v>38.28252755620467</v>
      </c>
    </row>
    <row r="11" spans="1:13" x14ac:dyDescent="0.25">
      <c r="A11" s="17" t="s">
        <v>57</v>
      </c>
      <c r="B11" s="19">
        <v>1304</v>
      </c>
      <c r="C11" s="20">
        <v>1339</v>
      </c>
      <c r="D11" s="67">
        <f t="shared" si="0"/>
        <v>-2.6138909634055296</v>
      </c>
      <c r="E11" s="18"/>
      <c r="F11" s="18">
        <v>49630</v>
      </c>
      <c r="G11" s="18">
        <v>51573</v>
      </c>
      <c r="H11" s="67">
        <f t="shared" si="1"/>
        <v>-3.7674752292866431</v>
      </c>
      <c r="I11" s="20"/>
      <c r="J11" s="21">
        <v>38.059815950920246</v>
      </c>
      <c r="K11" s="21">
        <v>38.516056758775207</v>
      </c>
      <c r="L11" s="67">
        <f t="shared" si="2"/>
        <v>-1.1845470337536912</v>
      </c>
    </row>
    <row r="12" spans="1:13" x14ac:dyDescent="0.25">
      <c r="A12" s="17" t="s">
        <v>58</v>
      </c>
      <c r="B12" s="19">
        <v>589</v>
      </c>
      <c r="C12" s="20">
        <v>420</v>
      </c>
      <c r="D12" s="67">
        <f t="shared" si="0"/>
        <v>40.238095238095227</v>
      </c>
      <c r="E12" s="18"/>
      <c r="F12" s="18">
        <v>27211</v>
      </c>
      <c r="G12" s="18">
        <v>18064</v>
      </c>
      <c r="H12" s="67">
        <f t="shared" si="1"/>
        <v>50.636625332152342</v>
      </c>
      <c r="I12" s="20"/>
      <c r="J12" s="21">
        <v>46.198641765704586</v>
      </c>
      <c r="K12" s="21">
        <v>43.009523809523813</v>
      </c>
      <c r="L12" s="67">
        <f t="shared" si="2"/>
        <v>7.4149111027232317</v>
      </c>
    </row>
    <row r="13" spans="1:13" x14ac:dyDescent="0.25">
      <c r="A13" s="17" t="s">
        <v>165</v>
      </c>
      <c r="B13" s="19">
        <v>1528</v>
      </c>
      <c r="C13" s="20">
        <v>1767</v>
      </c>
      <c r="D13" s="67">
        <f t="shared" si="0"/>
        <v>-13.525749858517266</v>
      </c>
      <c r="E13" s="18"/>
      <c r="F13" s="18">
        <v>76488</v>
      </c>
      <c r="G13" s="18">
        <v>69734</v>
      </c>
      <c r="H13" s="67">
        <f t="shared" si="1"/>
        <v>9.6853758568273829</v>
      </c>
      <c r="I13" s="20"/>
      <c r="J13" s="21">
        <v>50.05759162303665</v>
      </c>
      <c r="K13" s="21">
        <v>39.46462931522354</v>
      </c>
      <c r="L13" s="67">
        <f t="shared" si="2"/>
        <v>26.8416617401924</v>
      </c>
    </row>
    <row r="14" spans="1:13" x14ac:dyDescent="0.25">
      <c r="A14" s="17" t="s">
        <v>59</v>
      </c>
      <c r="B14" s="19">
        <v>852</v>
      </c>
      <c r="C14" s="20">
        <v>779</v>
      </c>
      <c r="D14" s="67">
        <f t="shared" si="0"/>
        <v>9.3709884467265692</v>
      </c>
      <c r="E14" s="18"/>
      <c r="F14" s="18">
        <v>35819</v>
      </c>
      <c r="G14" s="18">
        <v>27911</v>
      </c>
      <c r="H14" s="67">
        <f t="shared" si="1"/>
        <v>28.332915338038767</v>
      </c>
      <c r="I14" s="20"/>
      <c r="J14" s="21">
        <v>42.041079812206576</v>
      </c>
      <c r="K14" s="21">
        <v>35.829268292682926</v>
      </c>
      <c r="L14" s="67">
        <f t="shared" si="2"/>
        <v>17.337254751563624</v>
      </c>
    </row>
    <row r="15" spans="1:13" ht="15.75" thickBot="1" x14ac:dyDescent="0.3">
      <c r="A15" s="181" t="s">
        <v>60</v>
      </c>
      <c r="B15" s="182">
        <f>SUM(B6:B14)</f>
        <v>9153</v>
      </c>
      <c r="C15" s="182">
        <f>SUM(C6:C14)</f>
        <v>9045</v>
      </c>
      <c r="D15" s="186">
        <f>+(B15/C15-1)*100</f>
        <v>1.1940298507462588</v>
      </c>
      <c r="E15" s="182"/>
      <c r="F15" s="182">
        <f>SUM(F6:F14)</f>
        <v>336152</v>
      </c>
      <c r="G15" s="182">
        <f>SUM(G6:G14)</f>
        <v>307876</v>
      </c>
      <c r="H15" s="186">
        <f>+(F15/G15-1)*100</f>
        <v>9.184217022437613</v>
      </c>
      <c r="I15" s="182"/>
      <c r="J15" s="183">
        <f t="shared" ref="J15:K17" si="3">+F15/B15</f>
        <v>36.7258822244073</v>
      </c>
      <c r="K15" s="183">
        <f t="shared" si="3"/>
        <v>34.038253178551685</v>
      </c>
      <c r="L15" s="186">
        <f>+(J15/K15-1)*100</f>
        <v>7.8959076770401149</v>
      </c>
    </row>
    <row r="16" spans="1:13" ht="16.5" thickTop="1" thickBot="1" x14ac:dyDescent="0.3">
      <c r="A16" s="181" t="s">
        <v>62</v>
      </c>
      <c r="B16" s="182">
        <v>44002</v>
      </c>
      <c r="C16" s="182">
        <v>57273</v>
      </c>
      <c r="D16" s="186">
        <f>+(B16/C16-1)*100</f>
        <v>-23.171476961220815</v>
      </c>
      <c r="E16" s="182"/>
      <c r="F16" s="182">
        <v>1241962</v>
      </c>
      <c r="G16" s="182">
        <v>1241366</v>
      </c>
      <c r="H16" s="186">
        <f>+(F16/G16-1)*100</f>
        <v>4.8011625902444344E-2</v>
      </c>
      <c r="I16" s="182"/>
      <c r="J16" s="183">
        <f t="shared" si="3"/>
        <v>28.225126130630425</v>
      </c>
      <c r="K16" s="183">
        <f t="shared" si="3"/>
        <v>21.674541232343337</v>
      </c>
      <c r="L16" s="186">
        <f>+(J16/K16-1)*100</f>
        <v>30.222484656386307</v>
      </c>
    </row>
    <row r="17" spans="1:12" ht="16.5" thickTop="1" thickBot="1" x14ac:dyDescent="0.3">
      <c r="A17" s="184" t="s">
        <v>33</v>
      </c>
      <c r="B17" s="185">
        <v>124210</v>
      </c>
      <c r="C17" s="185">
        <v>171994</v>
      </c>
      <c r="D17" s="186">
        <f>+(B17/C17-1)*100</f>
        <v>-27.782364501087244</v>
      </c>
      <c r="E17" s="185"/>
      <c r="F17" s="185">
        <v>5592700</v>
      </c>
      <c r="G17" s="185">
        <v>6049252</v>
      </c>
      <c r="H17" s="186">
        <f>+(F17/G17-1)*100</f>
        <v>-7.5472471637815675</v>
      </c>
      <c r="I17" s="185"/>
      <c r="J17" s="183">
        <f t="shared" si="3"/>
        <v>45.026165365107481</v>
      </c>
      <c r="K17" s="183">
        <f t="shared" si="3"/>
        <v>35.171296673139757</v>
      </c>
      <c r="L17" s="186">
        <f>+(J17/K17-1)*100</f>
        <v>28.019634259017433</v>
      </c>
    </row>
    <row r="18" spans="1:12" ht="15.75" thickTop="1" x14ac:dyDescent="0.25"/>
    <row r="20" spans="1:12" x14ac:dyDescent="0.25">
      <c r="A20" s="24" t="s">
        <v>167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</row>
    <row r="21" spans="1:12" x14ac:dyDescent="0.25">
      <c r="A21" s="55"/>
      <c r="B21" s="54"/>
      <c r="C21" s="54"/>
      <c r="D21" s="54"/>
      <c r="E21" s="54"/>
      <c r="F21" s="55"/>
      <c r="G21" s="55"/>
      <c r="H21" s="55"/>
      <c r="I21" s="55"/>
      <c r="J21" s="54"/>
      <c r="K21" s="54"/>
      <c r="L21" s="54"/>
    </row>
    <row r="22" spans="1:12" x14ac:dyDescent="0.25">
      <c r="A22" s="217" t="s">
        <v>127</v>
      </c>
      <c r="B22" s="218" t="s">
        <v>49</v>
      </c>
      <c r="C22" s="218"/>
      <c r="D22" s="218"/>
      <c r="E22" s="101"/>
      <c r="F22" s="218" t="s">
        <v>117</v>
      </c>
      <c r="G22" s="218"/>
      <c r="H22" s="218"/>
      <c r="I22" s="101"/>
      <c r="J22" s="224" t="s">
        <v>118</v>
      </c>
      <c r="K22" s="224"/>
      <c r="L22" s="224"/>
    </row>
    <row r="23" spans="1:12" x14ac:dyDescent="0.25">
      <c r="A23" s="218"/>
      <c r="B23" s="99">
        <v>2010</v>
      </c>
      <c r="C23" s="99">
        <v>2000</v>
      </c>
      <c r="D23" s="99" t="s">
        <v>66</v>
      </c>
      <c r="E23" s="100"/>
      <c r="F23" s="99">
        <v>2010</v>
      </c>
      <c r="G23" s="99">
        <v>2000</v>
      </c>
      <c r="H23" s="99" t="s">
        <v>66</v>
      </c>
      <c r="I23" s="100"/>
      <c r="J23" s="102">
        <v>2010</v>
      </c>
      <c r="K23" s="102">
        <v>2000</v>
      </c>
      <c r="L23" s="102" t="s">
        <v>66</v>
      </c>
    </row>
    <row r="24" spans="1:12" x14ac:dyDescent="0.25">
      <c r="A24" s="17" t="s">
        <v>120</v>
      </c>
      <c r="B24" s="19">
        <v>9153</v>
      </c>
      <c r="C24" s="20">
        <v>9045</v>
      </c>
      <c r="D24" s="67">
        <v>1.1940298507462588</v>
      </c>
      <c r="E24" s="18"/>
      <c r="F24" s="18">
        <v>336152</v>
      </c>
      <c r="G24" s="18">
        <v>307876</v>
      </c>
      <c r="H24" s="67">
        <v>9.184217022437613</v>
      </c>
      <c r="I24" s="20"/>
      <c r="J24" s="21">
        <v>36.7258822244073</v>
      </c>
      <c r="K24" s="21">
        <v>34.038253178551685</v>
      </c>
      <c r="L24" s="67">
        <v>7.8959076770401149</v>
      </c>
    </row>
    <row r="25" spans="1:12" x14ac:dyDescent="0.25">
      <c r="A25" s="17" t="s">
        <v>121</v>
      </c>
      <c r="B25" s="19">
        <v>21</v>
      </c>
      <c r="C25" s="20">
        <v>9</v>
      </c>
      <c r="D25" s="67">
        <f t="shared" ref="D25:D30" si="4">+(B25/C25-1)*100</f>
        <v>133.33333333333334</v>
      </c>
      <c r="E25" s="18"/>
      <c r="F25" s="18">
        <v>1100</v>
      </c>
      <c r="G25" s="18">
        <v>563</v>
      </c>
      <c r="H25" s="67">
        <f t="shared" ref="H25:H30" si="5">+(F25/G25-1)*100</f>
        <v>95.381882770870334</v>
      </c>
      <c r="I25" s="20"/>
      <c r="J25" s="21">
        <f t="shared" ref="J25:K30" si="6">+F25/B25</f>
        <v>52.38095238095238</v>
      </c>
      <c r="K25" s="21">
        <f t="shared" si="6"/>
        <v>62.555555555555557</v>
      </c>
      <c r="L25" s="67">
        <f t="shared" ref="L25:L30" si="7">+(J25/K25-1)*100</f>
        <v>-16.264907383912718</v>
      </c>
    </row>
    <row r="26" spans="1:12" x14ac:dyDescent="0.25">
      <c r="A26" s="17" t="s">
        <v>122</v>
      </c>
      <c r="B26" s="19">
        <v>741</v>
      </c>
      <c r="C26" s="20">
        <v>1924</v>
      </c>
      <c r="D26" s="67">
        <f t="shared" si="4"/>
        <v>-61.486486486486491</v>
      </c>
      <c r="E26" s="18"/>
      <c r="F26" s="18">
        <v>46292</v>
      </c>
      <c r="G26" s="18">
        <v>41082</v>
      </c>
      <c r="H26" s="67">
        <f t="shared" si="5"/>
        <v>12.681953166837069</v>
      </c>
      <c r="I26" s="20"/>
      <c r="J26" s="21">
        <f t="shared" si="6"/>
        <v>62.472334682860996</v>
      </c>
      <c r="K26" s="21">
        <f t="shared" si="6"/>
        <v>21.352390852390851</v>
      </c>
      <c r="L26" s="67">
        <f t="shared" si="7"/>
        <v>192.57770295950672</v>
      </c>
    </row>
    <row r="27" spans="1:12" x14ac:dyDescent="0.25">
      <c r="A27" s="17" t="s">
        <v>123</v>
      </c>
      <c r="B27" s="19">
        <v>3156</v>
      </c>
      <c r="C27" s="20">
        <v>2575</v>
      </c>
      <c r="D27" s="67">
        <f t="shared" si="4"/>
        <v>22.563106796116507</v>
      </c>
      <c r="E27" s="18"/>
      <c r="F27" s="18">
        <v>15806</v>
      </c>
      <c r="G27" s="18">
        <v>8453</v>
      </c>
      <c r="H27" s="67">
        <f t="shared" si="5"/>
        <v>86.986868567372525</v>
      </c>
      <c r="I27" s="20"/>
      <c r="J27" s="21">
        <f t="shared" si="6"/>
        <v>5.0082382762991129</v>
      </c>
      <c r="K27" s="21">
        <f t="shared" si="6"/>
        <v>3.2827184466019417</v>
      </c>
      <c r="L27" s="67">
        <f t="shared" si="7"/>
        <v>52.563747326040655</v>
      </c>
    </row>
    <row r="28" spans="1:12" x14ac:dyDescent="0.25">
      <c r="A28" s="17" t="s">
        <v>124</v>
      </c>
      <c r="B28" s="19">
        <v>5633</v>
      </c>
      <c r="C28" s="20">
        <v>5979</v>
      </c>
      <c r="D28" s="67">
        <f t="shared" si="4"/>
        <v>-5.7869208897808999</v>
      </c>
      <c r="E28" s="18"/>
      <c r="F28" s="18">
        <v>732809</v>
      </c>
      <c r="G28" s="18">
        <v>706835</v>
      </c>
      <c r="H28" s="67">
        <f t="shared" si="5"/>
        <v>3.6746906986779182</v>
      </c>
      <c r="I28" s="20"/>
      <c r="J28" s="21">
        <f t="shared" si="6"/>
        <v>130.09213562932717</v>
      </c>
      <c r="K28" s="21">
        <f t="shared" si="6"/>
        <v>118.21960194012377</v>
      </c>
      <c r="L28" s="67">
        <f t="shared" si="7"/>
        <v>10.042779280560122</v>
      </c>
    </row>
    <row r="29" spans="1:12" x14ac:dyDescent="0.25">
      <c r="A29" s="17" t="s">
        <v>125</v>
      </c>
      <c r="B29" s="19">
        <v>2073</v>
      </c>
      <c r="C29" s="20">
        <v>2276</v>
      </c>
      <c r="D29" s="67">
        <f t="shared" si="4"/>
        <v>-8.9191564147627407</v>
      </c>
      <c r="E29" s="18"/>
      <c r="F29" s="18">
        <v>117347</v>
      </c>
      <c r="G29" s="18">
        <v>121748</v>
      </c>
      <c r="H29" s="67">
        <f t="shared" si="5"/>
        <v>-3.6148437756677754</v>
      </c>
      <c r="I29" s="20"/>
      <c r="J29" s="21">
        <f t="shared" si="6"/>
        <v>56.607332368548001</v>
      </c>
      <c r="K29" s="21">
        <f t="shared" si="6"/>
        <v>53.492091388400702</v>
      </c>
      <c r="L29" s="67">
        <f t="shared" si="7"/>
        <v>5.8237412284515955</v>
      </c>
    </row>
    <row r="30" spans="1:12" x14ac:dyDescent="0.25">
      <c r="A30" s="17" t="s">
        <v>126</v>
      </c>
      <c r="B30" s="19">
        <v>589</v>
      </c>
      <c r="C30" s="20">
        <v>2525</v>
      </c>
      <c r="D30" s="67">
        <f t="shared" si="4"/>
        <v>-76.67326732673267</v>
      </c>
      <c r="E30" s="18"/>
      <c r="F30" s="18">
        <v>4555484</v>
      </c>
      <c r="G30" s="18">
        <v>1621216</v>
      </c>
      <c r="H30" s="67">
        <f t="shared" si="5"/>
        <v>180.99179874859365</v>
      </c>
      <c r="I30" s="20"/>
      <c r="J30" s="21">
        <f t="shared" si="6"/>
        <v>7734.2682512733445</v>
      </c>
      <c r="K30" s="21">
        <f t="shared" si="6"/>
        <v>642.06574257425746</v>
      </c>
      <c r="L30" s="67">
        <f t="shared" si="7"/>
        <v>1104.5913274027146</v>
      </c>
    </row>
  </sheetData>
  <mergeCells count="9">
    <mergeCell ref="J22:L22"/>
    <mergeCell ref="A3:A5"/>
    <mergeCell ref="A22:A23"/>
    <mergeCell ref="B22:D22"/>
    <mergeCell ref="F22:H22"/>
    <mergeCell ref="B4:D4"/>
    <mergeCell ref="F4:H4"/>
    <mergeCell ref="J4:L4"/>
    <mergeCell ref="B3:L3"/>
  </mergeCells>
  <phoneticPr fontId="9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workbookViewId="0">
      <selection activeCell="F25" sqref="F25"/>
    </sheetView>
  </sheetViews>
  <sheetFormatPr defaultRowHeight="15" x14ac:dyDescent="0.25"/>
  <cols>
    <col min="3" max="3" width="12" bestFit="1" customWidth="1"/>
    <col min="4" max="4" width="11.85546875" customWidth="1"/>
    <col min="5" max="5" width="2.7109375" customWidth="1"/>
    <col min="6" max="6" width="12.85546875" customWidth="1"/>
    <col min="7" max="7" width="2.85546875" customWidth="1"/>
    <col min="8" max="8" width="11.140625" customWidth="1"/>
  </cols>
  <sheetData>
    <row r="1" spans="1:8" x14ac:dyDescent="0.25">
      <c r="A1" s="24" t="s">
        <v>262</v>
      </c>
      <c r="B1" s="23"/>
      <c r="C1" s="23"/>
      <c r="D1" s="23"/>
      <c r="E1" s="23"/>
      <c r="F1" s="23"/>
      <c r="G1" s="23"/>
      <c r="H1" s="23"/>
    </row>
    <row r="2" spans="1:8" x14ac:dyDescent="0.25">
      <c r="A2" s="55"/>
      <c r="B2" s="54"/>
      <c r="C2" s="54"/>
      <c r="D2" s="54"/>
      <c r="E2" s="54"/>
      <c r="F2" s="55"/>
      <c r="G2" s="55"/>
      <c r="H2" s="54"/>
    </row>
    <row r="3" spans="1:8" x14ac:dyDescent="0.25">
      <c r="A3" s="217" t="s">
        <v>29</v>
      </c>
      <c r="B3" s="218" t="s">
        <v>129</v>
      </c>
      <c r="C3" s="218"/>
      <c r="D3" s="218"/>
      <c r="E3" s="101"/>
      <c r="F3" s="225" t="s">
        <v>130</v>
      </c>
      <c r="G3" s="101"/>
      <c r="H3" s="225" t="s">
        <v>131</v>
      </c>
    </row>
    <row r="4" spans="1:8" ht="39.75" customHeight="1" x14ac:dyDescent="0.25">
      <c r="A4" s="218"/>
      <c r="B4" s="99" t="s">
        <v>128</v>
      </c>
      <c r="C4" s="99" t="s">
        <v>141</v>
      </c>
      <c r="D4" s="99" t="s">
        <v>11</v>
      </c>
      <c r="E4" s="100"/>
      <c r="F4" s="218"/>
      <c r="G4" s="100"/>
      <c r="H4" s="218"/>
    </row>
    <row r="5" spans="1:8" x14ac:dyDescent="0.25">
      <c r="A5" s="17" t="s">
        <v>52</v>
      </c>
      <c r="B5" s="87">
        <v>593</v>
      </c>
      <c r="C5" s="88">
        <v>9784.35</v>
      </c>
      <c r="D5" s="89">
        <v>16.499747048903878</v>
      </c>
      <c r="E5" s="90"/>
      <c r="F5" s="90">
        <v>6</v>
      </c>
      <c r="G5" s="88"/>
      <c r="H5" s="91">
        <v>595</v>
      </c>
    </row>
    <row r="6" spans="1:8" x14ac:dyDescent="0.25">
      <c r="A6" s="17" t="s">
        <v>53</v>
      </c>
      <c r="B6" s="87">
        <v>1082</v>
      </c>
      <c r="C6" s="88">
        <v>24170.5</v>
      </c>
      <c r="D6" s="89">
        <v>22.338724584103513</v>
      </c>
      <c r="E6" s="90"/>
      <c r="F6" s="90">
        <v>294</v>
      </c>
      <c r="G6" s="88"/>
      <c r="H6" s="91">
        <v>1119</v>
      </c>
    </row>
    <row r="7" spans="1:8" x14ac:dyDescent="0.25">
      <c r="A7" s="17" t="s">
        <v>54</v>
      </c>
      <c r="B7" s="87">
        <v>884</v>
      </c>
      <c r="C7" s="88">
        <v>23997.18</v>
      </c>
      <c r="D7" s="89">
        <v>27.146131221719457</v>
      </c>
      <c r="E7" s="90"/>
      <c r="F7" s="90">
        <v>413</v>
      </c>
      <c r="G7" s="88"/>
      <c r="H7" s="91">
        <v>952</v>
      </c>
    </row>
    <row r="8" spans="1:8" x14ac:dyDescent="0.25">
      <c r="A8" s="17" t="s">
        <v>55</v>
      </c>
      <c r="B8" s="87">
        <v>496</v>
      </c>
      <c r="C8" s="88">
        <v>5863.02</v>
      </c>
      <c r="D8" s="89">
        <v>11.820604838709679</v>
      </c>
      <c r="E8" s="90"/>
      <c r="F8" s="90">
        <v>36</v>
      </c>
      <c r="G8" s="88"/>
      <c r="H8" s="91">
        <v>499</v>
      </c>
    </row>
    <row r="9" spans="1:8" x14ac:dyDescent="0.25">
      <c r="A9" s="17" t="s">
        <v>56</v>
      </c>
      <c r="B9" s="87">
        <v>285</v>
      </c>
      <c r="C9" s="88">
        <v>6353.88</v>
      </c>
      <c r="D9" s="89">
        <v>22.294315789473686</v>
      </c>
      <c r="E9" s="90"/>
      <c r="F9" s="90">
        <v>50</v>
      </c>
      <c r="G9" s="88"/>
      <c r="H9" s="91">
        <v>295</v>
      </c>
    </row>
    <row r="10" spans="1:8" x14ac:dyDescent="0.25">
      <c r="A10" s="17" t="s">
        <v>57</v>
      </c>
      <c r="B10" s="87">
        <v>1558</v>
      </c>
      <c r="C10" s="88">
        <v>42746.69</v>
      </c>
      <c r="D10" s="89">
        <v>27.436899871630295</v>
      </c>
      <c r="E10" s="90"/>
      <c r="F10" s="90">
        <v>609</v>
      </c>
      <c r="G10" s="88"/>
      <c r="H10" s="91">
        <v>1597</v>
      </c>
    </row>
    <row r="11" spans="1:8" x14ac:dyDescent="0.25">
      <c r="A11" s="17" t="s">
        <v>58</v>
      </c>
      <c r="B11" s="87">
        <v>895</v>
      </c>
      <c r="C11" s="88">
        <v>18564.080000000002</v>
      </c>
      <c r="D11" s="89">
        <v>20.741988826815643</v>
      </c>
      <c r="E11" s="90"/>
      <c r="F11" s="90">
        <v>198</v>
      </c>
      <c r="G11" s="88"/>
      <c r="H11" s="91">
        <v>955</v>
      </c>
    </row>
    <row r="12" spans="1:8" x14ac:dyDescent="0.25">
      <c r="A12" s="17" t="s">
        <v>165</v>
      </c>
      <c r="B12" s="87">
        <v>566</v>
      </c>
      <c r="C12" s="88">
        <v>10639.77</v>
      </c>
      <c r="D12" s="89">
        <v>18.798180212014135</v>
      </c>
      <c r="E12" s="90"/>
      <c r="F12" s="90">
        <v>123</v>
      </c>
      <c r="G12" s="88"/>
      <c r="H12" s="91">
        <v>574</v>
      </c>
    </row>
    <row r="13" spans="1:8" x14ac:dyDescent="0.25">
      <c r="A13" s="17" t="s">
        <v>59</v>
      </c>
      <c r="B13" s="87">
        <v>1273</v>
      </c>
      <c r="C13" s="88">
        <v>22317.040000000001</v>
      </c>
      <c r="D13" s="89">
        <v>17.531060487038491</v>
      </c>
      <c r="E13" s="90"/>
      <c r="F13" s="90">
        <v>153</v>
      </c>
      <c r="G13" s="88"/>
      <c r="H13" s="91">
        <v>1287</v>
      </c>
    </row>
    <row r="14" spans="1:8" ht="15.75" thickBot="1" x14ac:dyDescent="0.3">
      <c r="A14" s="181" t="s">
        <v>60</v>
      </c>
      <c r="B14" s="187">
        <v>7632</v>
      </c>
      <c r="C14" s="187">
        <v>164436.51</v>
      </c>
      <c r="D14" s="188">
        <v>21.5456643081761</v>
      </c>
      <c r="E14" s="187"/>
      <c r="F14" s="187">
        <v>1882</v>
      </c>
      <c r="G14" s="187"/>
      <c r="H14" s="189">
        <v>7873</v>
      </c>
    </row>
    <row r="15" spans="1:8" ht="16.5" thickTop="1" thickBot="1" x14ac:dyDescent="0.3">
      <c r="A15" s="181" t="s">
        <v>62</v>
      </c>
      <c r="B15" s="187">
        <v>27524</v>
      </c>
      <c r="C15" s="187">
        <v>554350.40999999992</v>
      </c>
      <c r="D15" s="188">
        <v>20.1406194593809</v>
      </c>
      <c r="E15" s="187"/>
      <c r="F15" s="187">
        <v>4795</v>
      </c>
      <c r="G15" s="187"/>
      <c r="H15" s="189">
        <v>28226</v>
      </c>
    </row>
    <row r="16" spans="1:8" ht="16.5" thickTop="1" thickBot="1" x14ac:dyDescent="0.3">
      <c r="A16" s="184" t="s">
        <v>33</v>
      </c>
      <c r="B16" s="190">
        <v>43367</v>
      </c>
      <c r="C16" s="190">
        <v>781490</v>
      </c>
      <c r="D16" s="188">
        <v>18</v>
      </c>
      <c r="E16" s="190"/>
      <c r="F16" s="190">
        <v>8416</v>
      </c>
      <c r="G16" s="190"/>
      <c r="H16" s="189">
        <v>45167</v>
      </c>
    </row>
    <row r="17" ht="15.75" thickTop="1" x14ac:dyDescent="0.25"/>
  </sheetData>
  <mergeCells count="4">
    <mergeCell ref="A3:A4"/>
    <mergeCell ref="B3:D3"/>
    <mergeCell ref="F3:F4"/>
    <mergeCell ref="H3:H4"/>
  </mergeCells>
  <phoneticPr fontId="9" type="noConversion"/>
  <pageMargins left="0.7" right="0.7" top="0.75" bottom="0.75" header="0.3" footer="0.3"/>
  <pageSetup paperSize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"/>
  <sheetViews>
    <sheetView workbookViewId="0">
      <selection activeCell="B8" sqref="B8"/>
    </sheetView>
  </sheetViews>
  <sheetFormatPr defaultRowHeight="15" x14ac:dyDescent="0.25"/>
  <sheetData>
    <row r="1" spans="1:1" x14ac:dyDescent="0.25">
      <c r="A1" s="175" t="s">
        <v>271</v>
      </c>
    </row>
  </sheetData>
  <pageMargins left="0.7" right="0.7" top="0.75" bottom="0.75" header="0.3" footer="0.3"/>
  <pageSetup paperSize="0" orientation="portrait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30"/>
  <sheetViews>
    <sheetView workbookViewId="0">
      <selection activeCell="A28" sqref="A28:J30"/>
    </sheetView>
  </sheetViews>
  <sheetFormatPr defaultRowHeight="15" x14ac:dyDescent="0.25"/>
  <cols>
    <col min="1" max="1" width="9.5703125" customWidth="1"/>
    <col min="4" max="4" width="8.28515625" customWidth="1"/>
    <col min="5" max="5" width="10.140625" customWidth="1"/>
    <col min="8" max="8" width="11.7109375" customWidth="1"/>
  </cols>
  <sheetData>
    <row r="1" spans="1:11" x14ac:dyDescent="0.25">
      <c r="A1" s="24" t="s">
        <v>250</v>
      </c>
      <c r="B1" s="23"/>
      <c r="C1" s="23"/>
      <c r="D1" s="23"/>
      <c r="E1" s="23"/>
      <c r="F1" s="23"/>
      <c r="G1" s="23"/>
      <c r="H1" s="23"/>
      <c r="I1" s="23"/>
      <c r="J1" s="23"/>
    </row>
    <row r="2" spans="1:11" x14ac:dyDescent="0.25">
      <c r="A2" s="55"/>
      <c r="B2" s="54"/>
      <c r="C2" s="55"/>
      <c r="D2" s="55"/>
      <c r="E2" s="55"/>
      <c r="F2" s="55"/>
      <c r="G2" s="54"/>
      <c r="H2" s="54"/>
      <c r="I2" s="54"/>
      <c r="J2" s="54"/>
    </row>
    <row r="3" spans="1:11" ht="54" x14ac:dyDescent="0.25">
      <c r="A3" s="100" t="s">
        <v>29</v>
      </c>
      <c r="B3" s="99" t="s">
        <v>138</v>
      </c>
      <c r="C3" s="99" t="s">
        <v>132</v>
      </c>
      <c r="D3" s="99" t="s">
        <v>133</v>
      </c>
      <c r="E3" s="99" t="s">
        <v>139</v>
      </c>
      <c r="F3" s="100" t="s">
        <v>134</v>
      </c>
      <c r="G3" s="102" t="s">
        <v>136</v>
      </c>
      <c r="H3" s="102" t="s">
        <v>140</v>
      </c>
      <c r="I3" s="102" t="s">
        <v>137</v>
      </c>
      <c r="J3" s="102" t="s">
        <v>135</v>
      </c>
    </row>
    <row r="4" spans="1:11" x14ac:dyDescent="0.25">
      <c r="A4" s="17" t="s">
        <v>52</v>
      </c>
      <c r="B4" s="66">
        <v>760.3</v>
      </c>
      <c r="C4" s="70">
        <v>51.38</v>
      </c>
      <c r="D4" s="70">
        <v>6833.45</v>
      </c>
      <c r="E4" s="67">
        <v>1321.14</v>
      </c>
      <c r="F4" s="67">
        <v>323.5</v>
      </c>
      <c r="G4" s="70">
        <v>51.17</v>
      </c>
      <c r="H4" s="70">
        <v>138.88</v>
      </c>
      <c r="I4" s="70">
        <v>559.28</v>
      </c>
      <c r="J4" s="67">
        <f>SUM(B4:I4)</f>
        <v>10039.1</v>
      </c>
      <c r="K4" s="139"/>
    </row>
    <row r="5" spans="1:11" x14ac:dyDescent="0.25">
      <c r="A5" s="17" t="s">
        <v>53</v>
      </c>
      <c r="B5" s="66">
        <v>6876.45</v>
      </c>
      <c r="C5" s="70">
        <v>1914.24</v>
      </c>
      <c r="D5" s="70">
        <v>3078.45</v>
      </c>
      <c r="E5" s="67">
        <v>3095.27</v>
      </c>
      <c r="F5" s="67">
        <v>278.69</v>
      </c>
      <c r="G5" s="70">
        <v>598.99</v>
      </c>
      <c r="H5" s="70">
        <v>6935.54</v>
      </c>
      <c r="I5" s="70">
        <v>2430.9299999999998</v>
      </c>
      <c r="J5" s="67">
        <f t="shared" ref="J5:J15" si="0">SUM(B5:I5)</f>
        <v>25208.560000000001</v>
      </c>
      <c r="K5" s="139"/>
    </row>
    <row r="6" spans="1:11" x14ac:dyDescent="0.25">
      <c r="A6" s="17" t="s">
        <v>54</v>
      </c>
      <c r="B6" s="66">
        <v>1047.6400000000001</v>
      </c>
      <c r="C6" s="70">
        <v>3015.76</v>
      </c>
      <c r="D6" s="70">
        <v>103.39</v>
      </c>
      <c r="E6" s="67">
        <v>2624.77</v>
      </c>
      <c r="F6" s="67">
        <v>829.49</v>
      </c>
      <c r="G6" s="70">
        <v>1910.63</v>
      </c>
      <c r="H6" s="70">
        <v>14351.63</v>
      </c>
      <c r="I6" s="70">
        <v>151.35999999999999</v>
      </c>
      <c r="J6" s="67">
        <f t="shared" si="0"/>
        <v>24034.67</v>
      </c>
      <c r="K6" s="139"/>
    </row>
    <row r="7" spans="1:11" x14ac:dyDescent="0.25">
      <c r="A7" s="17" t="s">
        <v>55</v>
      </c>
      <c r="B7" s="66">
        <v>925.38</v>
      </c>
      <c r="C7" s="70">
        <v>519.74</v>
      </c>
      <c r="D7" s="70">
        <v>947.92</v>
      </c>
      <c r="E7" s="67">
        <v>1937.58</v>
      </c>
      <c r="F7" s="67">
        <v>332.85</v>
      </c>
      <c r="G7" s="70">
        <v>464.82</v>
      </c>
      <c r="H7" s="70">
        <v>659.42</v>
      </c>
      <c r="I7" s="70">
        <v>132.06</v>
      </c>
      <c r="J7" s="67">
        <f t="shared" si="0"/>
        <v>5919.77</v>
      </c>
      <c r="K7" s="139"/>
    </row>
    <row r="8" spans="1:11" x14ac:dyDescent="0.25">
      <c r="A8" s="17" t="s">
        <v>56</v>
      </c>
      <c r="B8" s="66">
        <v>2558.6799999999998</v>
      </c>
      <c r="C8" s="70">
        <v>857.9</v>
      </c>
      <c r="D8" s="70">
        <v>139.38</v>
      </c>
      <c r="E8" s="67">
        <v>988.11</v>
      </c>
      <c r="F8" s="67">
        <v>15.88</v>
      </c>
      <c r="G8" s="70">
        <v>1128</v>
      </c>
      <c r="H8" s="70">
        <v>351.78</v>
      </c>
      <c r="I8" s="70">
        <v>622.6</v>
      </c>
      <c r="J8" s="67">
        <f t="shared" si="0"/>
        <v>6662.33</v>
      </c>
      <c r="K8" s="139"/>
    </row>
    <row r="9" spans="1:11" x14ac:dyDescent="0.25">
      <c r="A9" s="17" t="s">
        <v>57</v>
      </c>
      <c r="B9" s="66">
        <v>13661.58</v>
      </c>
      <c r="C9" s="70">
        <v>11076.04</v>
      </c>
      <c r="D9" s="70">
        <v>83.79</v>
      </c>
      <c r="E9" s="67">
        <v>1806.03</v>
      </c>
      <c r="F9" s="67">
        <v>358.5</v>
      </c>
      <c r="G9" s="70">
        <v>1630.24</v>
      </c>
      <c r="H9" s="70">
        <v>12101.94</v>
      </c>
      <c r="I9" s="70">
        <v>3542.3299999999995</v>
      </c>
      <c r="J9" s="67">
        <f t="shared" si="0"/>
        <v>44260.450000000004</v>
      </c>
      <c r="K9" s="139"/>
    </row>
    <row r="10" spans="1:11" x14ac:dyDescent="0.25">
      <c r="A10" s="17" t="s">
        <v>58</v>
      </c>
      <c r="B10" s="66">
        <v>5753.9</v>
      </c>
      <c r="C10" s="70">
        <v>2608.1799999999998</v>
      </c>
      <c r="D10" s="70">
        <v>449.44</v>
      </c>
      <c r="E10" s="67">
        <v>1131.7</v>
      </c>
      <c r="F10" s="67">
        <v>2616.7800000000002</v>
      </c>
      <c r="G10" s="70">
        <v>601.84</v>
      </c>
      <c r="H10" s="70">
        <v>3818.06</v>
      </c>
      <c r="I10" s="70">
        <v>2936.29</v>
      </c>
      <c r="J10" s="67">
        <f t="shared" si="0"/>
        <v>19916.190000000002</v>
      </c>
      <c r="K10" s="139"/>
    </row>
    <row r="11" spans="1:11" x14ac:dyDescent="0.25">
      <c r="A11" s="17" t="s">
        <v>165</v>
      </c>
      <c r="B11" s="66">
        <v>2237.2600000000002</v>
      </c>
      <c r="C11" s="70">
        <v>2564.54</v>
      </c>
      <c r="D11" s="70">
        <v>298.37</v>
      </c>
      <c r="E11" s="67">
        <v>1130.95</v>
      </c>
      <c r="F11" s="67">
        <v>564.29999999999995</v>
      </c>
      <c r="G11" s="70">
        <v>814.6</v>
      </c>
      <c r="H11" s="70">
        <v>1404.16</v>
      </c>
      <c r="I11" s="70">
        <v>3106.9500000000003</v>
      </c>
      <c r="J11" s="67">
        <f t="shared" si="0"/>
        <v>12121.130000000001</v>
      </c>
      <c r="K11" s="139"/>
    </row>
    <row r="12" spans="1:11" x14ac:dyDescent="0.25">
      <c r="A12" s="17" t="s">
        <v>59</v>
      </c>
      <c r="B12" s="66">
        <v>4051.82</v>
      </c>
      <c r="C12" s="70">
        <v>3010.58</v>
      </c>
      <c r="D12" s="70">
        <v>190.17</v>
      </c>
      <c r="E12" s="67">
        <v>1648.08</v>
      </c>
      <c r="F12" s="67">
        <v>5866.52</v>
      </c>
      <c r="G12" s="70">
        <v>1772.75</v>
      </c>
      <c r="H12" s="70">
        <v>3963.89</v>
      </c>
      <c r="I12" s="70">
        <v>3551.5599999999995</v>
      </c>
      <c r="J12" s="67">
        <f t="shared" si="0"/>
        <v>24055.369999999995</v>
      </c>
      <c r="K12" s="139"/>
    </row>
    <row r="13" spans="1:11" ht="15.75" thickBot="1" x14ac:dyDescent="0.3">
      <c r="A13" s="181" t="s">
        <v>60</v>
      </c>
      <c r="B13" s="186">
        <f t="shared" ref="B13:H13" si="1">SUM(B4:B12)</f>
        <v>37873.01</v>
      </c>
      <c r="C13" s="186">
        <f t="shared" si="1"/>
        <v>25618.36</v>
      </c>
      <c r="D13" s="186">
        <f t="shared" si="1"/>
        <v>12124.36</v>
      </c>
      <c r="E13" s="186">
        <f t="shared" si="1"/>
        <v>15683.630000000003</v>
      </c>
      <c r="F13" s="186">
        <f t="shared" si="1"/>
        <v>11186.510000000002</v>
      </c>
      <c r="G13" s="186">
        <f t="shared" si="1"/>
        <v>8973.0400000000009</v>
      </c>
      <c r="H13" s="186">
        <f t="shared" si="1"/>
        <v>43725.299999999996</v>
      </c>
      <c r="I13" s="186">
        <v>9252.2999999999993</v>
      </c>
      <c r="J13" s="186">
        <f t="shared" si="0"/>
        <v>164436.51</v>
      </c>
      <c r="K13" s="139"/>
    </row>
    <row r="14" spans="1:11" ht="16.5" thickTop="1" thickBot="1" x14ac:dyDescent="0.3">
      <c r="A14" s="181" t="s">
        <v>62</v>
      </c>
      <c r="B14" s="186">
        <v>155810.29</v>
      </c>
      <c r="C14" s="186">
        <v>60696.04</v>
      </c>
      <c r="D14" s="186">
        <v>27095.62</v>
      </c>
      <c r="E14" s="186">
        <v>113699.89</v>
      </c>
      <c r="F14" s="186">
        <v>23081.06</v>
      </c>
      <c r="G14" s="186">
        <v>25766.9</v>
      </c>
      <c r="H14" s="186">
        <v>116288.56</v>
      </c>
      <c r="I14" s="186">
        <v>31912.05</v>
      </c>
      <c r="J14" s="186">
        <f t="shared" si="0"/>
        <v>554350.41</v>
      </c>
      <c r="K14" s="139"/>
    </row>
    <row r="15" spans="1:11" ht="16.5" thickTop="1" thickBot="1" x14ac:dyDescent="0.3">
      <c r="A15" s="184" t="s">
        <v>33</v>
      </c>
      <c r="B15" s="191">
        <v>223542.2</v>
      </c>
      <c r="C15" s="191">
        <v>82937.14</v>
      </c>
      <c r="D15" s="191">
        <v>43999.39</v>
      </c>
      <c r="E15" s="186">
        <v>134294.26999999999</v>
      </c>
      <c r="F15" s="191">
        <v>23141.4</v>
      </c>
      <c r="G15" s="186">
        <v>45137.15</v>
      </c>
      <c r="H15" s="186">
        <v>172516.94</v>
      </c>
      <c r="I15" s="186">
        <v>55921.2</v>
      </c>
      <c r="J15" s="186">
        <f t="shared" si="0"/>
        <v>781489.69</v>
      </c>
      <c r="K15" s="139"/>
    </row>
    <row r="16" spans="1:11" ht="15.75" thickTop="1" x14ac:dyDescent="0.25"/>
    <row r="17" spans="1:11" x14ac:dyDescent="0.25">
      <c r="A17" s="73"/>
      <c r="F17" s="73"/>
    </row>
    <row r="18" spans="1:11" ht="54" x14ac:dyDescent="0.25">
      <c r="A18" s="100" t="s">
        <v>29</v>
      </c>
      <c r="B18" s="99" t="s">
        <v>138</v>
      </c>
      <c r="C18" s="99" t="s">
        <v>132</v>
      </c>
      <c r="D18" s="99" t="s">
        <v>133</v>
      </c>
      <c r="E18" s="99" t="s">
        <v>139</v>
      </c>
      <c r="F18" s="100" t="s">
        <v>134</v>
      </c>
      <c r="G18" s="102" t="s">
        <v>136</v>
      </c>
      <c r="H18" s="102" t="s">
        <v>140</v>
      </c>
      <c r="I18" s="102" t="s">
        <v>137</v>
      </c>
      <c r="J18" s="102" t="s">
        <v>135</v>
      </c>
    </row>
    <row r="19" spans="1:11" x14ac:dyDescent="0.25">
      <c r="A19" s="17" t="s">
        <v>52</v>
      </c>
      <c r="B19" s="66">
        <f t="shared" ref="B19:J19" si="2">+B4/$J$4*100</f>
        <v>7.5733880527138879</v>
      </c>
      <c r="C19" s="66">
        <f t="shared" si="2"/>
        <v>0.51179886643224992</v>
      </c>
      <c r="D19" s="66">
        <f t="shared" si="2"/>
        <v>68.068352740783538</v>
      </c>
      <c r="E19" s="66">
        <f t="shared" si="2"/>
        <v>13.159944616549293</v>
      </c>
      <c r="F19" s="66">
        <f t="shared" si="2"/>
        <v>3.2224004143797753</v>
      </c>
      <c r="G19" s="66">
        <f t="shared" si="2"/>
        <v>0.50970704545228152</v>
      </c>
      <c r="H19" s="66">
        <f t="shared" si="2"/>
        <v>1.3833909414190513</v>
      </c>
      <c r="I19" s="66">
        <f t="shared" si="2"/>
        <v>5.571017322269924</v>
      </c>
      <c r="J19" s="66">
        <f t="shared" si="2"/>
        <v>100</v>
      </c>
    </row>
    <row r="20" spans="1:11" x14ac:dyDescent="0.25">
      <c r="A20" s="17" t="s">
        <v>53</v>
      </c>
      <c r="B20" s="66">
        <f t="shared" ref="B20:J20" si="3">+B5/$J$5*100</f>
        <v>27.278234060176381</v>
      </c>
      <c r="C20" s="66">
        <f t="shared" si="3"/>
        <v>7.5936110591005592</v>
      </c>
      <c r="D20" s="66">
        <f t="shared" si="3"/>
        <v>12.21192325146696</v>
      </c>
      <c r="E20" s="66">
        <f t="shared" si="3"/>
        <v>12.278646618450239</v>
      </c>
      <c r="F20" s="66">
        <f t="shared" si="3"/>
        <v>1.1055371667401865</v>
      </c>
      <c r="G20" s="66">
        <f t="shared" si="3"/>
        <v>2.3761373120876401</v>
      </c>
      <c r="H20" s="66">
        <f t="shared" si="3"/>
        <v>27.512638564043325</v>
      </c>
      <c r="I20" s="66">
        <f t="shared" si="3"/>
        <v>9.6432719679347016</v>
      </c>
      <c r="J20" s="66">
        <f t="shared" si="3"/>
        <v>100</v>
      </c>
    </row>
    <row r="21" spans="1:11" x14ac:dyDescent="0.25">
      <c r="A21" s="17" t="s">
        <v>54</v>
      </c>
      <c r="B21" s="66">
        <f t="shared" ref="B21:J21" si="4">+B6/$J$6*100</f>
        <v>4.3588699158340853</v>
      </c>
      <c r="C21" s="66">
        <f t="shared" si="4"/>
        <v>12.547540698499295</v>
      </c>
      <c r="D21" s="66">
        <f t="shared" si="4"/>
        <v>0.43017024989317521</v>
      </c>
      <c r="E21" s="66">
        <f t="shared" si="4"/>
        <v>10.920765710533992</v>
      </c>
      <c r="F21" s="66">
        <f t="shared" si="4"/>
        <v>3.4512227544626164</v>
      </c>
      <c r="G21" s="66">
        <f t="shared" si="4"/>
        <v>7.9494746547383439</v>
      </c>
      <c r="H21" s="66">
        <f t="shared" si="4"/>
        <v>59.712199085737396</v>
      </c>
      <c r="I21" s="66">
        <f t="shared" si="4"/>
        <v>0.62975693030110258</v>
      </c>
      <c r="J21" s="66">
        <f t="shared" si="4"/>
        <v>100</v>
      </c>
    </row>
    <row r="22" spans="1:11" x14ac:dyDescent="0.25">
      <c r="A22" s="17" t="s">
        <v>55</v>
      </c>
      <c r="B22" s="66">
        <f t="shared" ref="B22:J22" si="5">+B7/$J$7*100</f>
        <v>15.632026244262867</v>
      </c>
      <c r="C22" s="66">
        <f t="shared" si="5"/>
        <v>8.7797329963833057</v>
      </c>
      <c r="D22" s="66">
        <f t="shared" si="5"/>
        <v>16.012784280470356</v>
      </c>
      <c r="E22" s="66">
        <f t="shared" si="5"/>
        <v>32.730663522400363</v>
      </c>
      <c r="F22" s="66">
        <f t="shared" si="5"/>
        <v>5.6226846651136784</v>
      </c>
      <c r="G22" s="66">
        <f t="shared" si="5"/>
        <v>7.8519942497765953</v>
      </c>
      <c r="H22" s="66">
        <f t="shared" si="5"/>
        <v>11.139284127592793</v>
      </c>
      <c r="I22" s="66">
        <f t="shared" si="5"/>
        <v>2.2308299140000369</v>
      </c>
      <c r="J22" s="66">
        <f t="shared" si="5"/>
        <v>100</v>
      </c>
    </row>
    <row r="23" spans="1:11" x14ac:dyDescent="0.25">
      <c r="A23" s="17" t="s">
        <v>56</v>
      </c>
      <c r="B23" s="66">
        <f t="shared" ref="B23:J23" si="6">+B8/$J$8*100</f>
        <v>38.4051825712626</v>
      </c>
      <c r="C23" s="66">
        <f t="shared" si="6"/>
        <v>12.876876408103472</v>
      </c>
      <c r="D23" s="66">
        <f t="shared" si="6"/>
        <v>2.0920608856060867</v>
      </c>
      <c r="E23" s="66">
        <f t="shared" si="6"/>
        <v>14.831297759192354</v>
      </c>
      <c r="F23" s="66">
        <f t="shared" si="6"/>
        <v>0.23835504995999898</v>
      </c>
      <c r="G23" s="66">
        <f t="shared" si="6"/>
        <v>16.931013624362649</v>
      </c>
      <c r="H23" s="66">
        <f t="shared" si="6"/>
        <v>5.2801347276403297</v>
      </c>
      <c r="I23" s="66">
        <f t="shared" si="6"/>
        <v>9.3450789738725053</v>
      </c>
      <c r="J23" s="66">
        <f t="shared" si="6"/>
        <v>100</v>
      </c>
    </row>
    <row r="24" spans="1:11" x14ac:dyDescent="0.25">
      <c r="A24" s="17" t="s">
        <v>57</v>
      </c>
      <c r="B24" s="66">
        <f t="shared" ref="B24:J24" si="7">+B9/$J$9*100</f>
        <v>30.866337780117458</v>
      </c>
      <c r="C24" s="66">
        <f t="shared" si="7"/>
        <v>25.024689084724621</v>
      </c>
      <c r="D24" s="66">
        <f t="shared" si="7"/>
        <v>0.18931122480679705</v>
      </c>
      <c r="E24" s="66">
        <f t="shared" si="7"/>
        <v>4.080460094734689</v>
      </c>
      <c r="F24" s="66">
        <f t="shared" si="7"/>
        <v>0.80997820853606317</v>
      </c>
      <c r="G24" s="66">
        <f t="shared" si="7"/>
        <v>3.683288353371915</v>
      </c>
      <c r="H24" s="66">
        <f t="shared" si="7"/>
        <v>27.342559779667852</v>
      </c>
      <c r="I24" s="66">
        <f t="shared" si="7"/>
        <v>8.0033754740405918</v>
      </c>
      <c r="J24" s="66">
        <f t="shared" si="7"/>
        <v>100</v>
      </c>
    </row>
    <row r="25" spans="1:11" x14ac:dyDescent="0.25">
      <c r="A25" s="17" t="s">
        <v>58</v>
      </c>
      <c r="B25" s="66">
        <f t="shared" ref="B25:J25" si="8">+B10/$J$10*100</f>
        <v>28.890565916472976</v>
      </c>
      <c r="C25" s="66">
        <f t="shared" si="8"/>
        <v>13.095777857110219</v>
      </c>
      <c r="D25" s="66">
        <f t="shared" si="8"/>
        <v>2.2566565191434704</v>
      </c>
      <c r="E25" s="66">
        <f t="shared" si="8"/>
        <v>5.6823117272932215</v>
      </c>
      <c r="F25" s="66">
        <f t="shared" si="8"/>
        <v>13.138958806880229</v>
      </c>
      <c r="G25" s="66">
        <f t="shared" si="8"/>
        <v>3.0218631173934369</v>
      </c>
      <c r="H25" s="66">
        <f t="shared" si="8"/>
        <v>19.170634544056867</v>
      </c>
      <c r="I25" s="66">
        <f t="shared" si="8"/>
        <v>14.743231511649565</v>
      </c>
      <c r="J25" s="66">
        <f t="shared" si="8"/>
        <v>100</v>
      </c>
    </row>
    <row r="26" spans="1:11" x14ac:dyDescent="0.25">
      <c r="A26" s="17" t="s">
        <v>165</v>
      </c>
      <c r="B26" s="66">
        <f t="shared" ref="B26:J26" si="9">+B11/$J$11*100</f>
        <v>18.457520049698335</v>
      </c>
      <c r="C26" s="66">
        <f t="shared" si="9"/>
        <v>21.157598342728772</v>
      </c>
      <c r="D26" s="66">
        <f t="shared" si="9"/>
        <v>2.461569177131175</v>
      </c>
      <c r="E26" s="66">
        <f t="shared" si="9"/>
        <v>9.330400713464833</v>
      </c>
      <c r="F26" s="66">
        <f t="shared" si="9"/>
        <v>4.6555065410568153</v>
      </c>
      <c r="G26" s="66">
        <f t="shared" si="9"/>
        <v>6.7204955313572246</v>
      </c>
      <c r="H26" s="66">
        <f t="shared" si="9"/>
        <v>11.584398484299731</v>
      </c>
      <c r="I26" s="66">
        <f t="shared" si="9"/>
        <v>25.63251116026311</v>
      </c>
      <c r="J26" s="66">
        <f t="shared" si="9"/>
        <v>100</v>
      </c>
    </row>
    <row r="27" spans="1:11" x14ac:dyDescent="0.25">
      <c r="A27" s="17" t="s">
        <v>59</v>
      </c>
      <c r="B27" s="66">
        <f t="shared" ref="B27:J27" si="10">+B12/$J$12*100</f>
        <v>16.843723459668261</v>
      </c>
      <c r="C27" s="66">
        <f t="shared" si="10"/>
        <v>12.515209701617561</v>
      </c>
      <c r="D27" s="66">
        <f t="shared" si="10"/>
        <v>0.79055113265769772</v>
      </c>
      <c r="E27" s="66">
        <f t="shared" si="10"/>
        <v>6.8511937251432853</v>
      </c>
      <c r="F27" s="66">
        <f t="shared" si="10"/>
        <v>24.387569178940094</v>
      </c>
      <c r="G27" s="66">
        <f t="shared" si="10"/>
        <v>7.3694563833356135</v>
      </c>
      <c r="H27" s="66">
        <f t="shared" si="10"/>
        <v>16.4781917717333</v>
      </c>
      <c r="I27" s="66">
        <f t="shared" si="10"/>
        <v>14.764104646904205</v>
      </c>
      <c r="J27" s="66">
        <f t="shared" si="10"/>
        <v>100</v>
      </c>
    </row>
    <row r="28" spans="1:11" ht="15.75" thickBot="1" x14ac:dyDescent="0.3">
      <c r="A28" s="181" t="s">
        <v>60</v>
      </c>
      <c r="B28" s="186">
        <f t="shared" ref="B28:J28" si="11">+B13/$J$13*100</f>
        <v>23.031995753254552</v>
      </c>
      <c r="C28" s="186">
        <f t="shared" si="11"/>
        <v>15.579484142542309</v>
      </c>
      <c r="D28" s="186">
        <f t="shared" si="11"/>
        <v>7.3732773822553153</v>
      </c>
      <c r="E28" s="186">
        <f t="shared" si="11"/>
        <v>9.5378027665510547</v>
      </c>
      <c r="F28" s="186">
        <f t="shared" si="11"/>
        <v>6.8029356740787073</v>
      </c>
      <c r="G28" s="186">
        <f t="shared" si="11"/>
        <v>5.4568416709890037</v>
      </c>
      <c r="H28" s="186">
        <f t="shared" si="11"/>
        <v>26.590992474846363</v>
      </c>
      <c r="I28" s="186">
        <f t="shared" si="11"/>
        <v>5.6266701354826854</v>
      </c>
      <c r="J28" s="186">
        <f t="shared" si="11"/>
        <v>100</v>
      </c>
      <c r="K28" s="139"/>
    </row>
    <row r="29" spans="1:11" ht="16.5" thickTop="1" thickBot="1" x14ac:dyDescent="0.3">
      <c r="A29" s="181" t="s">
        <v>62</v>
      </c>
      <c r="B29" s="186">
        <f t="shared" ref="B29:J29" si="12">+B14/$J$14*100</f>
        <v>28.106823263646547</v>
      </c>
      <c r="C29" s="186">
        <f t="shared" si="12"/>
        <v>10.949038533226664</v>
      </c>
      <c r="D29" s="186">
        <f t="shared" si="12"/>
        <v>4.8878145503671577</v>
      </c>
      <c r="E29" s="186">
        <f t="shared" si="12"/>
        <v>20.510472789223698</v>
      </c>
      <c r="F29" s="186">
        <f t="shared" si="12"/>
        <v>4.1636227886978565</v>
      </c>
      <c r="G29" s="186">
        <f t="shared" si="12"/>
        <v>4.6481250009357797</v>
      </c>
      <c r="H29" s="186">
        <f t="shared" si="12"/>
        <v>20.977446377283275</v>
      </c>
      <c r="I29" s="186">
        <f t="shared" si="12"/>
        <v>5.7566566966190207</v>
      </c>
      <c r="J29" s="186">
        <f t="shared" si="12"/>
        <v>100</v>
      </c>
    </row>
    <row r="30" spans="1:11" ht="15.75" thickTop="1" x14ac:dyDescent="0.25">
      <c r="A30" s="184" t="s">
        <v>33</v>
      </c>
      <c r="B30" s="191">
        <f t="shared" ref="B30:J30" si="13">+B15/$J$15*100</f>
        <v>28.604625609328259</v>
      </c>
      <c r="C30" s="191">
        <f t="shared" si="13"/>
        <v>10.612697910320481</v>
      </c>
      <c r="D30" s="191">
        <f t="shared" si="13"/>
        <v>5.6301945582928932</v>
      </c>
      <c r="E30" s="191">
        <f t="shared" si="13"/>
        <v>17.184394332828624</v>
      </c>
      <c r="F30" s="191">
        <f t="shared" si="13"/>
        <v>2.9611906972182833</v>
      </c>
      <c r="G30" s="191">
        <f t="shared" si="13"/>
        <v>5.7757831712405583</v>
      </c>
      <c r="H30" s="191">
        <f t="shared" si="13"/>
        <v>22.07539551801381</v>
      </c>
      <c r="I30" s="191">
        <f t="shared" si="13"/>
        <v>7.1557182027570958</v>
      </c>
      <c r="J30" s="191">
        <f t="shared" si="13"/>
        <v>100</v>
      </c>
    </row>
  </sheetData>
  <phoneticPr fontId="9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17"/>
  <sheetViews>
    <sheetView workbookViewId="0">
      <selection activeCell="A14" sqref="A14:H16"/>
    </sheetView>
  </sheetViews>
  <sheetFormatPr defaultRowHeight="15" x14ac:dyDescent="0.25"/>
  <cols>
    <col min="2" max="2" width="9.5703125" bestFit="1" customWidth="1"/>
    <col min="3" max="3" width="9.28515625" bestFit="1" customWidth="1"/>
    <col min="5" max="5" width="7.5703125" customWidth="1"/>
    <col min="6" max="6" width="10.140625" customWidth="1"/>
    <col min="7" max="7" width="12.28515625" customWidth="1"/>
    <col min="8" max="8" width="13.140625" customWidth="1"/>
  </cols>
  <sheetData>
    <row r="1" spans="1:8" x14ac:dyDescent="0.25">
      <c r="A1" s="24" t="s">
        <v>260</v>
      </c>
      <c r="B1" s="23"/>
      <c r="C1" s="23"/>
      <c r="D1" s="23"/>
      <c r="E1" s="23"/>
      <c r="F1" s="23"/>
      <c r="G1" s="23"/>
      <c r="H1" s="23"/>
    </row>
    <row r="2" spans="1:8" x14ac:dyDescent="0.25">
      <c r="A2" s="55"/>
      <c r="B2" s="54"/>
      <c r="C2" s="54"/>
      <c r="D2" s="54"/>
      <c r="E2" s="54"/>
      <c r="F2" s="55"/>
      <c r="G2" s="55"/>
      <c r="H2" s="55"/>
    </row>
    <row r="3" spans="1:8" ht="15" customHeight="1" x14ac:dyDescent="0.25">
      <c r="A3" s="217" t="s">
        <v>29</v>
      </c>
      <c r="B3" s="218" t="s">
        <v>49</v>
      </c>
      <c r="C3" s="218"/>
      <c r="D3" s="218"/>
      <c r="E3" s="101"/>
      <c r="F3" s="218" t="s">
        <v>142</v>
      </c>
      <c r="G3" s="218"/>
      <c r="H3" s="218"/>
    </row>
    <row r="4" spans="1:8" x14ac:dyDescent="0.25">
      <c r="A4" s="218"/>
      <c r="B4" s="99">
        <v>2010</v>
      </c>
      <c r="C4" s="99">
        <v>2000</v>
      </c>
      <c r="D4" s="99" t="s">
        <v>66</v>
      </c>
      <c r="E4" s="100"/>
      <c r="F4" s="99">
        <v>2010</v>
      </c>
      <c r="G4" s="99">
        <v>2000</v>
      </c>
      <c r="H4" s="99" t="s">
        <v>66</v>
      </c>
    </row>
    <row r="5" spans="1:8" x14ac:dyDescent="0.25">
      <c r="A5" s="17" t="s">
        <v>52</v>
      </c>
      <c r="B5" s="20">
        <v>4741</v>
      </c>
      <c r="C5" s="19">
        <v>6959</v>
      </c>
      <c r="D5" s="67">
        <v>-31.872395459117683</v>
      </c>
      <c r="E5" s="18"/>
      <c r="F5" s="18">
        <v>17227.78</v>
      </c>
      <c r="G5" s="18">
        <v>19791.009999999998</v>
      </c>
      <c r="H5" s="67">
        <f t="shared" ref="H5:H13" si="0">+(G5/F5-1)*100</f>
        <v>14.878469541635653</v>
      </c>
    </row>
    <row r="6" spans="1:8" x14ac:dyDescent="0.25">
      <c r="A6" s="17" t="s">
        <v>53</v>
      </c>
      <c r="B6" s="20">
        <v>5673</v>
      </c>
      <c r="C6" s="19">
        <v>12911</v>
      </c>
      <c r="D6" s="67">
        <v>-56.060723414142977</v>
      </c>
      <c r="E6" s="18"/>
      <c r="F6" s="18">
        <v>10588.48</v>
      </c>
      <c r="G6" s="18">
        <v>13327.96</v>
      </c>
      <c r="H6" s="67">
        <f t="shared" si="0"/>
        <v>25.872268729789361</v>
      </c>
    </row>
    <row r="7" spans="1:8" x14ac:dyDescent="0.25">
      <c r="A7" s="17" t="s">
        <v>54</v>
      </c>
      <c r="B7" s="20">
        <v>5630</v>
      </c>
      <c r="C7" s="19">
        <v>22252</v>
      </c>
      <c r="D7" s="67">
        <v>-74.698903469351066</v>
      </c>
      <c r="E7" s="18"/>
      <c r="F7" s="18">
        <v>6064.18</v>
      </c>
      <c r="G7" s="18">
        <v>9623.91</v>
      </c>
      <c r="H7" s="67">
        <f t="shared" si="0"/>
        <v>58.700929062132047</v>
      </c>
    </row>
    <row r="8" spans="1:8" x14ac:dyDescent="0.25">
      <c r="A8" s="17" t="s">
        <v>55</v>
      </c>
      <c r="B8" s="20">
        <v>5803</v>
      </c>
      <c r="C8" s="19">
        <v>9463</v>
      </c>
      <c r="D8" s="67">
        <v>-38.676952340695337</v>
      </c>
      <c r="E8" s="18"/>
      <c r="F8" s="18">
        <v>16328.1</v>
      </c>
      <c r="G8" s="18">
        <v>17811.36</v>
      </c>
      <c r="H8" s="67">
        <f t="shared" si="0"/>
        <v>9.0840942914362408</v>
      </c>
    </row>
    <row r="9" spans="1:8" x14ac:dyDescent="0.25">
      <c r="A9" s="17" t="s">
        <v>56</v>
      </c>
      <c r="B9" s="20">
        <v>1385</v>
      </c>
      <c r="C9" s="19">
        <v>3061</v>
      </c>
      <c r="D9" s="67">
        <v>-54.753348578895782</v>
      </c>
      <c r="E9" s="18"/>
      <c r="F9" s="18">
        <v>6898.45</v>
      </c>
      <c r="G9" s="18">
        <v>7659.68</v>
      </c>
      <c r="H9" s="67">
        <f t="shared" si="0"/>
        <v>11.034797671940799</v>
      </c>
    </row>
    <row r="10" spans="1:8" x14ac:dyDescent="0.25">
      <c r="A10" s="17" t="s">
        <v>57</v>
      </c>
      <c r="B10" s="20">
        <v>2125</v>
      </c>
      <c r="C10" s="19">
        <v>2621</v>
      </c>
      <c r="D10" s="67">
        <v>-18.924074780618085</v>
      </c>
      <c r="E10" s="18"/>
      <c r="F10" s="18">
        <v>5858.36</v>
      </c>
      <c r="G10" s="18">
        <v>3325.52</v>
      </c>
      <c r="H10" s="67">
        <f t="shared" si="0"/>
        <v>-43.23462539004089</v>
      </c>
    </row>
    <row r="11" spans="1:8" x14ac:dyDescent="0.25">
      <c r="A11" s="17" t="s">
        <v>58</v>
      </c>
      <c r="B11" s="20">
        <v>14628</v>
      </c>
      <c r="C11" s="19">
        <v>22861</v>
      </c>
      <c r="D11" s="67">
        <v>-36.013297756003674</v>
      </c>
      <c r="E11" s="18"/>
      <c r="F11" s="18">
        <v>43038.29</v>
      </c>
      <c r="G11" s="18">
        <v>40844.019999999997</v>
      </c>
      <c r="H11" s="67">
        <f t="shared" si="0"/>
        <v>-5.0984135289761863</v>
      </c>
    </row>
    <row r="12" spans="1:8" x14ac:dyDescent="0.25">
      <c r="A12" s="17" t="s">
        <v>165</v>
      </c>
      <c r="B12" s="20">
        <v>2353</v>
      </c>
      <c r="C12" s="19">
        <v>9380</v>
      </c>
      <c r="D12" s="67">
        <v>-74.914712153518124</v>
      </c>
      <c r="E12" s="18"/>
      <c r="F12" s="18">
        <v>11205.87</v>
      </c>
      <c r="G12" s="18">
        <v>20738.03</v>
      </c>
      <c r="H12" s="67">
        <f t="shared" si="0"/>
        <v>85.063988784449563</v>
      </c>
    </row>
    <row r="13" spans="1:8" x14ac:dyDescent="0.25">
      <c r="A13" s="17" t="s">
        <v>59</v>
      </c>
      <c r="B13" s="20">
        <v>7488</v>
      </c>
      <c r="C13" s="19">
        <v>13854</v>
      </c>
      <c r="D13" s="67">
        <v>-45.950627977479428</v>
      </c>
      <c r="E13" s="18"/>
      <c r="F13" s="18">
        <v>29953.4</v>
      </c>
      <c r="G13" s="18">
        <v>27797.34</v>
      </c>
      <c r="H13" s="67">
        <f t="shared" si="0"/>
        <v>-7.1980476339914663</v>
      </c>
    </row>
    <row r="14" spans="1:8" ht="15.75" thickBot="1" x14ac:dyDescent="0.3">
      <c r="A14" s="181" t="s">
        <v>60</v>
      </c>
      <c r="B14" s="182">
        <f>SUM(B5:B13)</f>
        <v>49826</v>
      </c>
      <c r="C14" s="182">
        <f>SUM(C5:C13)</f>
        <v>103362</v>
      </c>
      <c r="D14" s="186">
        <f>+(B14/C14-1)*100</f>
        <v>-51.794663415955576</v>
      </c>
      <c r="E14" s="182"/>
      <c r="F14" s="182">
        <f>SUM(F5:F13)</f>
        <v>147162.91</v>
      </c>
      <c r="G14" s="182">
        <f>SUM(G5:G13)</f>
        <v>160918.83000000002</v>
      </c>
      <c r="H14" s="186">
        <f>+(F14/G14-1)*100</f>
        <v>-8.5483594430807219</v>
      </c>
    </row>
    <row r="15" spans="1:8" ht="16.5" thickTop="1" thickBot="1" x14ac:dyDescent="0.3">
      <c r="A15" s="181" t="s">
        <v>62</v>
      </c>
      <c r="B15" s="182">
        <v>207805</v>
      </c>
      <c r="C15" s="182">
        <v>402206</v>
      </c>
      <c r="D15" s="186">
        <f>+(B15/C15-1)*100</f>
        <v>-48.333689701297345</v>
      </c>
      <c r="E15" s="182"/>
      <c r="F15" s="182">
        <v>682072</v>
      </c>
      <c r="G15" s="182">
        <v>708781</v>
      </c>
      <c r="H15" s="186">
        <f>+(F15/G15-1)*100</f>
        <v>-3.7683007868438922</v>
      </c>
    </row>
    <row r="16" spans="1:8" ht="16.5" thickTop="1" thickBot="1" x14ac:dyDescent="0.3">
      <c r="A16" s="184" t="s">
        <v>33</v>
      </c>
      <c r="B16" s="185">
        <v>398979</v>
      </c>
      <c r="C16" s="185">
        <v>714791</v>
      </c>
      <c r="D16" s="186">
        <f>+(B16/C16-1)*100</f>
        <v>-44.182425352305778</v>
      </c>
      <c r="E16" s="185"/>
      <c r="F16" s="185">
        <v>2418921</v>
      </c>
      <c r="G16" s="185">
        <v>2462486</v>
      </c>
      <c r="H16" s="186">
        <f>+(F16/G16-1)*100</f>
        <v>-1.7691471139328341</v>
      </c>
    </row>
    <row r="17" ht="15.75" thickTop="1" x14ac:dyDescent="0.25"/>
  </sheetData>
  <mergeCells count="3">
    <mergeCell ref="A3:A4"/>
    <mergeCell ref="B3:D3"/>
    <mergeCell ref="F3:H3"/>
  </mergeCells>
  <phoneticPr fontId="9" type="noConversion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7"/>
  <sheetViews>
    <sheetView workbookViewId="0">
      <selection activeCell="A14" sqref="A14:I16"/>
    </sheetView>
  </sheetViews>
  <sheetFormatPr defaultRowHeight="15" x14ac:dyDescent="0.25"/>
  <cols>
    <col min="4" max="4" width="3.42578125" customWidth="1"/>
    <col min="7" max="9" width="12.42578125" customWidth="1"/>
  </cols>
  <sheetData>
    <row r="1" spans="1:9" x14ac:dyDescent="0.25">
      <c r="A1" s="24" t="s">
        <v>251</v>
      </c>
      <c r="B1" s="23"/>
      <c r="C1" s="23"/>
      <c r="D1" s="23"/>
      <c r="E1" s="23"/>
      <c r="F1" s="23"/>
      <c r="G1" s="23"/>
      <c r="I1" s="117"/>
    </row>
    <row r="2" spans="1:9" x14ac:dyDescent="0.25">
      <c r="A2" s="55"/>
      <c r="B2" s="54"/>
      <c r="C2" s="54"/>
      <c r="D2" s="55"/>
      <c r="E2" s="55"/>
      <c r="F2" s="55"/>
      <c r="G2" s="55"/>
      <c r="I2" s="73"/>
    </row>
    <row r="3" spans="1:9" ht="31.5" customHeight="1" x14ac:dyDescent="0.25">
      <c r="A3" s="217" t="s">
        <v>29</v>
      </c>
      <c r="B3" s="204" t="s">
        <v>144</v>
      </c>
      <c r="C3" s="204"/>
      <c r="D3" s="225"/>
      <c r="E3" s="204" t="s">
        <v>145</v>
      </c>
      <c r="F3" s="204"/>
      <c r="G3" s="204"/>
      <c r="H3" s="225"/>
    </row>
    <row r="4" spans="1:9" ht="40.5" x14ac:dyDescent="0.25">
      <c r="A4" s="218"/>
      <c r="B4" s="112" t="s">
        <v>146</v>
      </c>
      <c r="C4" s="112" t="s">
        <v>85</v>
      </c>
      <c r="D4" s="218"/>
      <c r="E4" s="112" t="s">
        <v>146</v>
      </c>
      <c r="F4" s="112" t="s">
        <v>85</v>
      </c>
      <c r="G4" s="146" t="s">
        <v>210</v>
      </c>
      <c r="H4" s="116" t="s">
        <v>211</v>
      </c>
      <c r="I4" s="116" t="s">
        <v>212</v>
      </c>
    </row>
    <row r="5" spans="1:9" x14ac:dyDescent="0.25">
      <c r="A5" s="17" t="s">
        <v>52</v>
      </c>
      <c r="B5" s="88">
        <v>139</v>
      </c>
      <c r="C5" s="88">
        <v>5296</v>
      </c>
      <c r="D5" s="90"/>
      <c r="E5" s="90">
        <v>3931</v>
      </c>
      <c r="F5" s="88">
        <v>33296</v>
      </c>
      <c r="G5" s="88">
        <v>1275</v>
      </c>
      <c r="H5" s="88">
        <v>2907</v>
      </c>
      <c r="I5" s="88">
        <v>10515</v>
      </c>
    </row>
    <row r="6" spans="1:9" x14ac:dyDescent="0.25">
      <c r="A6" s="17" t="s">
        <v>53</v>
      </c>
      <c r="B6" s="88">
        <v>262</v>
      </c>
      <c r="C6" s="88">
        <v>10737</v>
      </c>
      <c r="D6" s="90"/>
      <c r="E6" s="90">
        <v>11872</v>
      </c>
      <c r="F6" s="88">
        <v>96380</v>
      </c>
      <c r="G6" s="88">
        <v>5243</v>
      </c>
      <c r="H6" s="88">
        <v>6969</v>
      </c>
      <c r="I6" s="88">
        <v>36623</v>
      </c>
    </row>
    <row r="7" spans="1:9" x14ac:dyDescent="0.25">
      <c r="A7" s="17" t="s">
        <v>54</v>
      </c>
      <c r="B7" s="88">
        <v>55</v>
      </c>
      <c r="C7" s="88">
        <v>3382</v>
      </c>
      <c r="D7" s="90"/>
      <c r="E7" s="90">
        <v>2868</v>
      </c>
      <c r="F7" s="88">
        <v>39742</v>
      </c>
      <c r="G7" s="88">
        <v>1777</v>
      </c>
      <c r="H7" s="88">
        <v>1389</v>
      </c>
      <c r="I7" s="88">
        <v>13569</v>
      </c>
    </row>
    <row r="8" spans="1:9" x14ac:dyDescent="0.25">
      <c r="A8" s="17" t="s">
        <v>55</v>
      </c>
      <c r="B8" s="88">
        <v>183</v>
      </c>
      <c r="C8" s="88">
        <v>6871</v>
      </c>
      <c r="D8" s="90"/>
      <c r="E8" s="90">
        <v>13545</v>
      </c>
      <c r="F8" s="88">
        <v>101062</v>
      </c>
      <c r="G8" s="88">
        <v>7589</v>
      </c>
      <c r="H8" s="88">
        <v>7347</v>
      </c>
      <c r="I8" s="88">
        <v>27163</v>
      </c>
    </row>
    <row r="9" spans="1:9" x14ac:dyDescent="0.25">
      <c r="A9" s="17" t="s">
        <v>56</v>
      </c>
      <c r="B9" s="88">
        <v>152</v>
      </c>
      <c r="C9" s="88">
        <v>7673</v>
      </c>
      <c r="D9" s="90"/>
      <c r="E9" s="90">
        <v>11284</v>
      </c>
      <c r="F9" s="88">
        <v>71681</v>
      </c>
      <c r="G9" s="88">
        <v>7102</v>
      </c>
      <c r="H9" s="88">
        <v>5001</v>
      </c>
      <c r="I9" s="88">
        <v>20293</v>
      </c>
    </row>
    <row r="10" spans="1:9" x14ac:dyDescent="0.25">
      <c r="A10" s="17" t="s">
        <v>57</v>
      </c>
      <c r="B10" s="88">
        <v>103</v>
      </c>
      <c r="C10" s="88">
        <v>5618</v>
      </c>
      <c r="D10" s="90"/>
      <c r="E10" s="90">
        <v>8392</v>
      </c>
      <c r="F10" s="88">
        <v>62633</v>
      </c>
      <c r="G10" s="88">
        <v>4236</v>
      </c>
      <c r="H10" s="88">
        <v>4638</v>
      </c>
      <c r="I10" s="88">
        <v>15073</v>
      </c>
    </row>
    <row r="11" spans="1:9" x14ac:dyDescent="0.25">
      <c r="A11" s="17" t="s">
        <v>58</v>
      </c>
      <c r="B11" s="88">
        <v>116</v>
      </c>
      <c r="C11" s="88">
        <v>15881</v>
      </c>
      <c r="D11" s="90"/>
      <c r="E11" s="90">
        <v>7400</v>
      </c>
      <c r="F11" s="88">
        <v>81546</v>
      </c>
      <c r="G11" s="88">
        <v>4000</v>
      </c>
      <c r="H11" s="88">
        <v>3960</v>
      </c>
      <c r="I11" s="88">
        <v>22362</v>
      </c>
    </row>
    <row r="12" spans="1:9" x14ac:dyDescent="0.25">
      <c r="A12" s="17" t="s">
        <v>165</v>
      </c>
      <c r="B12" s="88">
        <v>67</v>
      </c>
      <c r="C12" s="88">
        <v>5800</v>
      </c>
      <c r="D12" s="90"/>
      <c r="E12" s="90">
        <v>4531</v>
      </c>
      <c r="F12" s="88">
        <v>33219</v>
      </c>
      <c r="G12" s="88">
        <v>1929</v>
      </c>
      <c r="H12" s="88">
        <v>2815</v>
      </c>
      <c r="I12" s="88">
        <v>7343</v>
      </c>
    </row>
    <row r="13" spans="1:9" x14ac:dyDescent="0.25">
      <c r="A13" s="17" t="s">
        <v>59</v>
      </c>
      <c r="B13" s="88">
        <v>48</v>
      </c>
      <c r="C13" s="88">
        <v>2814</v>
      </c>
      <c r="D13" s="90"/>
      <c r="E13" s="90">
        <v>3427</v>
      </c>
      <c r="F13" s="88">
        <v>48011</v>
      </c>
      <c r="G13" s="88">
        <v>1804</v>
      </c>
      <c r="H13" s="88">
        <v>1863</v>
      </c>
      <c r="I13" s="88">
        <v>11046</v>
      </c>
    </row>
    <row r="14" spans="1:9" ht="15.75" thickBot="1" x14ac:dyDescent="0.3">
      <c r="A14" s="181" t="s">
        <v>60</v>
      </c>
      <c r="B14" s="187">
        <v>1125</v>
      </c>
      <c r="C14" s="187">
        <v>64072</v>
      </c>
      <c r="D14" s="187"/>
      <c r="E14" s="187">
        <v>67250</v>
      </c>
      <c r="F14" s="187">
        <v>567570</v>
      </c>
      <c r="G14" s="187">
        <v>34955</v>
      </c>
      <c r="H14" s="187">
        <v>36889</v>
      </c>
      <c r="I14" s="187">
        <v>163987</v>
      </c>
    </row>
    <row r="15" spans="1:9" ht="16.5" thickTop="1" thickBot="1" x14ac:dyDescent="0.3">
      <c r="A15" s="181" t="s">
        <v>62</v>
      </c>
      <c r="B15" s="187">
        <v>7240</v>
      </c>
      <c r="C15" s="187">
        <v>337413</v>
      </c>
      <c r="D15" s="187"/>
      <c r="E15" s="187">
        <v>280055</v>
      </c>
      <c r="F15" s="187">
        <v>2361891</v>
      </c>
      <c r="G15" s="187">
        <v>109995</v>
      </c>
      <c r="H15" s="187">
        <v>187687</v>
      </c>
      <c r="I15" s="187">
        <v>829915</v>
      </c>
    </row>
    <row r="16" spans="1:9" ht="16.5" thickTop="1" thickBot="1" x14ac:dyDescent="0.3">
      <c r="A16" s="184" t="s">
        <v>33</v>
      </c>
      <c r="B16" s="190">
        <v>18438</v>
      </c>
      <c r="C16" s="187">
        <v>928311</v>
      </c>
      <c r="D16" s="190"/>
      <c r="E16" s="190">
        <v>540269</v>
      </c>
      <c r="F16" s="187">
        <v>4015340</v>
      </c>
      <c r="G16" s="190">
        <v>174700</v>
      </c>
      <c r="H16" s="190">
        <v>387522</v>
      </c>
      <c r="I16" s="190">
        <v>1364838</v>
      </c>
    </row>
    <row r="17" ht="15.75" thickTop="1" x14ac:dyDescent="0.25"/>
  </sheetData>
  <mergeCells count="4">
    <mergeCell ref="A3:A4"/>
    <mergeCell ref="B3:C3"/>
    <mergeCell ref="E3:H3"/>
    <mergeCell ref="D3:D4"/>
  </mergeCells>
  <pageMargins left="0.7" right="0.7" top="0.75" bottom="0.75" header="0.3" footer="0.3"/>
  <pageSetup paperSize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U33"/>
  <sheetViews>
    <sheetView topLeftCell="B1" workbookViewId="0">
      <selection activeCell="L30" sqref="L30:U32"/>
    </sheetView>
  </sheetViews>
  <sheetFormatPr defaultRowHeight="15" x14ac:dyDescent="0.25"/>
  <cols>
    <col min="1" max="1" width="9.7109375" customWidth="1"/>
    <col min="6" max="6" width="3.28515625" customWidth="1"/>
    <col min="17" max="17" width="4.140625" customWidth="1"/>
  </cols>
  <sheetData>
    <row r="1" spans="1:10" x14ac:dyDescent="0.25">
      <c r="A1" s="24" t="s">
        <v>261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25">
      <c r="A2" s="13"/>
      <c r="B2" s="14"/>
      <c r="C2" s="14"/>
      <c r="D2" s="14"/>
      <c r="E2" s="14"/>
      <c r="F2" s="72"/>
      <c r="G2" s="13"/>
      <c r="H2" s="13"/>
      <c r="I2" s="13"/>
      <c r="J2" s="13"/>
    </row>
    <row r="3" spans="1:10" x14ac:dyDescent="0.25">
      <c r="F3" s="73"/>
    </row>
    <row r="4" spans="1:10" ht="15" customHeight="1" x14ac:dyDescent="0.25">
      <c r="A4" s="203" t="s">
        <v>29</v>
      </c>
      <c r="B4" s="204" t="s">
        <v>71</v>
      </c>
      <c r="C4" s="204"/>
      <c r="D4" s="204"/>
      <c r="E4" s="204"/>
      <c r="F4" s="101"/>
      <c r="G4" s="204" t="s">
        <v>72</v>
      </c>
      <c r="H4" s="204"/>
      <c r="I4" s="204"/>
      <c r="J4" s="204"/>
    </row>
    <row r="5" spans="1:10" ht="27" x14ac:dyDescent="0.25">
      <c r="A5" s="203"/>
      <c r="B5" s="99" t="s">
        <v>68</v>
      </c>
      <c r="C5" s="99" t="s">
        <v>69</v>
      </c>
      <c r="D5" s="99" t="s">
        <v>70</v>
      </c>
      <c r="E5" s="100" t="s">
        <v>31</v>
      </c>
      <c r="F5" s="100"/>
      <c r="G5" s="99" t="s">
        <v>68</v>
      </c>
      <c r="H5" s="99" t="s">
        <v>69</v>
      </c>
      <c r="I5" s="99" t="s">
        <v>70</v>
      </c>
      <c r="J5" s="100" t="s">
        <v>31</v>
      </c>
    </row>
    <row r="6" spans="1:10" x14ac:dyDescent="0.25">
      <c r="A6" s="17" t="s">
        <v>52</v>
      </c>
      <c r="B6" s="66">
        <f>+M21/$P21*100</f>
        <v>87.527417355371895</v>
      </c>
      <c r="C6" s="66">
        <f>+N21/$P$21*100</f>
        <v>4.5055991735537191</v>
      </c>
      <c r="D6" s="66">
        <f>+O21/$P$21*100</f>
        <v>7.9669834710743803</v>
      </c>
      <c r="E6" s="66">
        <f>+P21/$P$21*100</f>
        <v>100</v>
      </c>
      <c r="F6" s="18"/>
      <c r="G6" s="70">
        <f>+R21/$U21*100</f>
        <v>97.033189213059629</v>
      </c>
      <c r="H6" s="70">
        <f t="shared" ref="H6:J14" si="0">+S21/$U21*100</f>
        <v>0.98703698820678354</v>
      </c>
      <c r="I6" s="70">
        <f t="shared" si="0"/>
        <v>1.9797737987335922</v>
      </c>
      <c r="J6" s="70">
        <f t="shared" si="0"/>
        <v>100</v>
      </c>
    </row>
    <row r="7" spans="1:10" x14ac:dyDescent="0.25">
      <c r="A7" s="17" t="s">
        <v>53</v>
      </c>
      <c r="B7" s="66">
        <f t="shared" ref="B7:B14" si="1">+M22/$P22*100</f>
        <v>77.011688681563712</v>
      </c>
      <c r="C7" s="66">
        <f t="shared" ref="C7:C14" si="2">+N22/$P22*100</f>
        <v>12.155375250946951</v>
      </c>
      <c r="D7" s="66">
        <f t="shared" ref="D7:D14" si="3">+O22/$P22*100</f>
        <v>10.832936067489355</v>
      </c>
      <c r="E7" s="66">
        <f t="shared" ref="E7:E14" si="4">+P22/$P22*100</f>
        <v>100</v>
      </c>
      <c r="F7" s="18"/>
      <c r="G7" s="70">
        <f t="shared" ref="G7:G14" si="5">+R22/$U22*100</f>
        <v>92.92550240482872</v>
      </c>
      <c r="H7" s="70">
        <f t="shared" si="0"/>
        <v>4.3956529794737422</v>
      </c>
      <c r="I7" s="70">
        <f t="shared" si="0"/>
        <v>2.6788446156975438</v>
      </c>
      <c r="J7" s="70">
        <f t="shared" si="0"/>
        <v>100</v>
      </c>
    </row>
    <row r="8" spans="1:10" x14ac:dyDescent="0.25">
      <c r="A8" s="17" t="s">
        <v>54</v>
      </c>
      <c r="B8" s="66">
        <f t="shared" si="1"/>
        <v>62.588733813801099</v>
      </c>
      <c r="C8" s="66">
        <f t="shared" si="2"/>
        <v>32.860256683839893</v>
      </c>
      <c r="D8" s="66">
        <f t="shared" si="3"/>
        <v>4.5510095023590029</v>
      </c>
      <c r="E8" s="66">
        <f t="shared" si="4"/>
        <v>100</v>
      </c>
      <c r="F8" s="18"/>
      <c r="G8" s="70">
        <f t="shared" si="5"/>
        <v>86.352239719210857</v>
      </c>
      <c r="H8" s="70">
        <f t="shared" si="0"/>
        <v>11.664518232806946</v>
      </c>
      <c r="I8" s="70">
        <f t="shared" si="0"/>
        <v>1.9832420479821928</v>
      </c>
      <c r="J8" s="70">
        <f t="shared" si="0"/>
        <v>100</v>
      </c>
    </row>
    <row r="9" spans="1:10" x14ac:dyDescent="0.25">
      <c r="A9" s="17" t="s">
        <v>55</v>
      </c>
      <c r="B9" s="66">
        <f t="shared" si="1"/>
        <v>82.995280498807716</v>
      </c>
      <c r="C9" s="66">
        <f t="shared" si="2"/>
        <v>10.79362397518776</v>
      </c>
      <c r="D9" s="66">
        <f t="shared" si="3"/>
        <v>6.211095526004506</v>
      </c>
      <c r="E9" s="66">
        <f t="shared" si="4"/>
        <v>100</v>
      </c>
      <c r="F9" s="18"/>
      <c r="G9" s="70">
        <f t="shared" si="5"/>
        <v>96.782085820070265</v>
      </c>
      <c r="H9" s="70">
        <f t="shared" si="0"/>
        <v>1.6824443374238878</v>
      </c>
      <c r="I9" s="70">
        <f t="shared" si="0"/>
        <v>1.5354698425058486</v>
      </c>
      <c r="J9" s="70">
        <f t="shared" si="0"/>
        <v>100</v>
      </c>
    </row>
    <row r="10" spans="1:10" x14ac:dyDescent="0.25">
      <c r="A10" s="17" t="s">
        <v>56</v>
      </c>
      <c r="B10" s="66">
        <f t="shared" si="1"/>
        <v>85.14336615324342</v>
      </c>
      <c r="C10" s="66">
        <f t="shared" si="2"/>
        <v>9.8065172702968493</v>
      </c>
      <c r="D10" s="66">
        <f t="shared" si="3"/>
        <v>5.0501165764597271</v>
      </c>
      <c r="E10" s="66">
        <f t="shared" si="4"/>
        <v>100</v>
      </c>
      <c r="F10" s="18"/>
      <c r="G10" s="70">
        <f t="shared" si="5"/>
        <v>97.515953334437341</v>
      </c>
      <c r="H10" s="70">
        <f t="shared" si="0"/>
        <v>1.2056185064506788</v>
      </c>
      <c r="I10" s="70">
        <f t="shared" si="0"/>
        <v>1.2784281591119762</v>
      </c>
      <c r="J10" s="70">
        <f t="shared" si="0"/>
        <v>100</v>
      </c>
    </row>
    <row r="11" spans="1:10" x14ac:dyDescent="0.25">
      <c r="A11" s="17" t="s">
        <v>57</v>
      </c>
      <c r="B11" s="66">
        <f t="shared" si="1"/>
        <v>66.33268182030929</v>
      </c>
      <c r="C11" s="66">
        <f t="shared" si="2"/>
        <v>29.792453980385954</v>
      </c>
      <c r="D11" s="66">
        <f t="shared" si="3"/>
        <v>3.8748641993047679</v>
      </c>
      <c r="E11" s="66">
        <f t="shared" si="4"/>
        <v>100</v>
      </c>
      <c r="F11" s="18"/>
      <c r="G11" s="70">
        <f t="shared" si="5"/>
        <v>93.241908395464421</v>
      </c>
      <c r="H11" s="70">
        <f t="shared" si="0"/>
        <v>4.6146987889983579</v>
      </c>
      <c r="I11" s="70">
        <f t="shared" si="0"/>
        <v>2.1433928155372119</v>
      </c>
      <c r="J11" s="70">
        <f t="shared" si="0"/>
        <v>100</v>
      </c>
    </row>
    <row r="12" spans="1:10" x14ac:dyDescent="0.25">
      <c r="A12" s="17" t="s">
        <v>58</v>
      </c>
      <c r="B12" s="66">
        <f t="shared" si="1"/>
        <v>79.258861910458251</v>
      </c>
      <c r="C12" s="66">
        <f t="shared" si="2"/>
        <v>16.596261748325155</v>
      </c>
      <c r="D12" s="66">
        <f t="shared" si="3"/>
        <v>4.1448763412165954</v>
      </c>
      <c r="E12" s="66">
        <f t="shared" si="4"/>
        <v>100</v>
      </c>
      <c r="F12" s="18"/>
      <c r="G12" s="70">
        <f t="shared" si="5"/>
        <v>96.528617365752794</v>
      </c>
      <c r="H12" s="70">
        <f t="shared" si="0"/>
        <v>2.8846109907314976</v>
      </c>
      <c r="I12" s="70">
        <f t="shared" si="0"/>
        <v>0.58677164351570066</v>
      </c>
      <c r="J12" s="70">
        <f t="shared" si="0"/>
        <v>100</v>
      </c>
    </row>
    <row r="13" spans="1:10" x14ac:dyDescent="0.25">
      <c r="A13" s="17" t="s">
        <v>165</v>
      </c>
      <c r="B13" s="66">
        <f t="shared" si="1"/>
        <v>65.753345880384771</v>
      </c>
      <c r="C13" s="66">
        <f t="shared" si="2"/>
        <v>28.082510354690303</v>
      </c>
      <c r="D13" s="66">
        <f t="shared" si="3"/>
        <v>6.16414376492492</v>
      </c>
      <c r="E13" s="66">
        <f t="shared" si="4"/>
        <v>100</v>
      </c>
      <c r="F13" s="18"/>
      <c r="G13" s="70">
        <f t="shared" si="5"/>
        <v>88.869405975553718</v>
      </c>
      <c r="H13" s="70">
        <f t="shared" si="0"/>
        <v>10.099004486774863</v>
      </c>
      <c r="I13" s="70">
        <f t="shared" si="0"/>
        <v>1.0315895376714153</v>
      </c>
      <c r="J13" s="70">
        <f t="shared" si="0"/>
        <v>100</v>
      </c>
    </row>
    <row r="14" spans="1:10" x14ac:dyDescent="0.25">
      <c r="A14" s="17" t="s">
        <v>59</v>
      </c>
      <c r="B14" s="66">
        <f t="shared" si="1"/>
        <v>74.567664022317445</v>
      </c>
      <c r="C14" s="66">
        <f t="shared" si="2"/>
        <v>20.544013141953368</v>
      </c>
      <c r="D14" s="66">
        <f t="shared" si="3"/>
        <v>4.8883228357291788</v>
      </c>
      <c r="E14" s="66">
        <f t="shared" si="4"/>
        <v>100</v>
      </c>
      <c r="F14" s="18"/>
      <c r="G14" s="70">
        <f t="shared" si="5"/>
        <v>95.484556048158282</v>
      </c>
      <c r="H14" s="70">
        <f t="shared" si="0"/>
        <v>2.6530508333607883</v>
      </c>
      <c r="I14" s="70">
        <f t="shared" si="0"/>
        <v>1.8623931184809273</v>
      </c>
      <c r="J14" s="70">
        <f t="shared" si="0"/>
        <v>100</v>
      </c>
    </row>
    <row r="15" spans="1:10" ht="15.75" thickBot="1" x14ac:dyDescent="0.3">
      <c r="A15" s="181" t="s">
        <v>60</v>
      </c>
      <c r="B15" s="186">
        <f t="shared" ref="B15:E17" si="6">+M30/$P30*100</f>
        <v>75.984878891029439</v>
      </c>
      <c r="C15" s="186">
        <f t="shared" si="6"/>
        <v>17.721009435047471</v>
      </c>
      <c r="D15" s="186">
        <f t="shared" si="6"/>
        <v>6.2941116739230818</v>
      </c>
      <c r="E15" s="186">
        <f t="shared" si="6"/>
        <v>100</v>
      </c>
      <c r="F15" s="186"/>
      <c r="G15" s="186">
        <f t="shared" ref="G15:J17" si="7">+R30/$U30*100</f>
        <v>93.935811087048648</v>
      </c>
      <c r="H15" s="186">
        <f t="shared" si="7"/>
        <v>4.3172133698611521</v>
      </c>
      <c r="I15" s="186">
        <f t="shared" si="7"/>
        <v>1.746975543090187</v>
      </c>
      <c r="J15" s="186">
        <f t="shared" si="7"/>
        <v>100</v>
      </c>
    </row>
    <row r="16" spans="1:10" ht="16.5" thickTop="1" thickBot="1" x14ac:dyDescent="0.3">
      <c r="A16" s="181" t="s">
        <v>62</v>
      </c>
      <c r="B16" s="186">
        <f t="shared" si="6"/>
        <v>79.439110188211572</v>
      </c>
      <c r="C16" s="186">
        <f t="shared" si="6"/>
        <v>14.48810716878088</v>
      </c>
      <c r="D16" s="186">
        <f t="shared" si="6"/>
        <v>6.072782643007546</v>
      </c>
      <c r="E16" s="186">
        <f t="shared" si="6"/>
        <v>100</v>
      </c>
      <c r="F16" s="186"/>
      <c r="G16" s="186">
        <f t="shared" si="7"/>
        <v>92.883660937280908</v>
      </c>
      <c r="H16" s="186">
        <f t="shared" si="7"/>
        <v>4.9920000774302205</v>
      </c>
      <c r="I16" s="186">
        <f t="shared" si="7"/>
        <v>2.1243389852888659</v>
      </c>
      <c r="J16" s="186">
        <f t="shared" si="7"/>
        <v>100</v>
      </c>
    </row>
    <row r="17" spans="1:21" ht="16.5" thickTop="1" thickBot="1" x14ac:dyDescent="0.3">
      <c r="A17" s="184" t="s">
        <v>33</v>
      </c>
      <c r="B17" s="186">
        <f t="shared" si="6"/>
        <v>75.836051807013831</v>
      </c>
      <c r="C17" s="186">
        <f t="shared" si="6"/>
        <v>17.761444184940704</v>
      </c>
      <c r="D17" s="186">
        <f t="shared" si="6"/>
        <v>6.4025040080454634</v>
      </c>
      <c r="E17" s="186">
        <f t="shared" si="6"/>
        <v>100</v>
      </c>
      <c r="F17" s="186"/>
      <c r="G17" s="186">
        <f t="shared" si="7"/>
        <v>89.566082465382976</v>
      </c>
      <c r="H17" s="186">
        <f t="shared" si="7"/>
        <v>8.6504360709578378</v>
      </c>
      <c r="I17" s="186">
        <f t="shared" si="7"/>
        <v>1.78348146365918</v>
      </c>
      <c r="J17" s="186">
        <f t="shared" si="7"/>
        <v>100</v>
      </c>
      <c r="Q17" s="73"/>
    </row>
    <row r="18" spans="1:21" ht="15.75" thickTop="1" x14ac:dyDescent="0.25">
      <c r="Q18" s="71"/>
    </row>
    <row r="19" spans="1:21" x14ac:dyDescent="0.25">
      <c r="L19" s="203" t="s">
        <v>29</v>
      </c>
      <c r="M19" s="204" t="s">
        <v>71</v>
      </c>
      <c r="N19" s="204"/>
      <c r="O19" s="204"/>
      <c r="P19" s="99"/>
      <c r="Q19" s="101"/>
      <c r="R19" s="204" t="s">
        <v>72</v>
      </c>
      <c r="S19" s="204"/>
      <c r="T19" s="204"/>
      <c r="U19" s="99"/>
    </row>
    <row r="20" spans="1:21" ht="27" x14ac:dyDescent="0.25">
      <c r="L20" s="203"/>
      <c r="M20" s="99" t="s">
        <v>68</v>
      </c>
      <c r="N20" s="99" t="s">
        <v>69</v>
      </c>
      <c r="O20" s="99" t="s">
        <v>70</v>
      </c>
      <c r="P20" s="100" t="s">
        <v>31</v>
      </c>
      <c r="Q20" s="100"/>
      <c r="R20" s="99" t="s">
        <v>68</v>
      </c>
      <c r="S20" s="99" t="s">
        <v>69</v>
      </c>
      <c r="T20" s="99" t="s">
        <v>70</v>
      </c>
      <c r="U20" s="100" t="s">
        <v>31</v>
      </c>
    </row>
    <row r="21" spans="1:21" x14ac:dyDescent="0.25">
      <c r="L21" s="17" t="s">
        <v>52</v>
      </c>
      <c r="M21" s="19">
        <v>84726.54</v>
      </c>
      <c r="N21" s="20">
        <v>4361.42</v>
      </c>
      <c r="O21" s="20">
        <v>7712.04</v>
      </c>
      <c r="P21" s="20">
        <f>+O21+N21+M21</f>
        <v>96800</v>
      </c>
      <c r="Q21" s="18"/>
      <c r="R21" s="18">
        <v>109293.42</v>
      </c>
      <c r="S21" s="18">
        <v>1111.75</v>
      </c>
      <c r="T21" s="18">
        <v>2229.92</v>
      </c>
      <c r="U21" s="18">
        <f>+T21+S21+R21</f>
        <v>112635.09</v>
      </c>
    </row>
    <row r="22" spans="1:21" x14ac:dyDescent="0.25">
      <c r="L22" s="17" t="s">
        <v>53</v>
      </c>
      <c r="M22" s="19">
        <v>138040.41</v>
      </c>
      <c r="N22" s="20">
        <v>21788.03</v>
      </c>
      <c r="O22" s="20">
        <v>19417.61</v>
      </c>
      <c r="P22" s="20">
        <f t="shared" ref="P22:P29" si="8">+O22+N22+M22</f>
        <v>179246.05</v>
      </c>
      <c r="Q22" s="18"/>
      <c r="R22" s="18">
        <v>177396.02</v>
      </c>
      <c r="S22" s="18">
        <v>8391.36</v>
      </c>
      <c r="T22" s="18">
        <v>5113.95</v>
      </c>
      <c r="U22" s="18">
        <f t="shared" ref="U22:U29" si="9">+T22+S22+R22</f>
        <v>190901.33</v>
      </c>
    </row>
    <row r="23" spans="1:21" x14ac:dyDescent="0.25">
      <c r="L23" s="17" t="s">
        <v>54</v>
      </c>
      <c r="M23" s="19">
        <v>69805.34</v>
      </c>
      <c r="N23" s="20">
        <v>36649.11</v>
      </c>
      <c r="O23" s="20">
        <v>5075.75</v>
      </c>
      <c r="P23" s="20">
        <f t="shared" si="8"/>
        <v>111530.2</v>
      </c>
      <c r="Q23" s="18"/>
      <c r="R23" s="18">
        <v>102854.17</v>
      </c>
      <c r="S23" s="18">
        <v>13893.61</v>
      </c>
      <c r="T23" s="18">
        <v>2362.2399999999998</v>
      </c>
      <c r="U23" s="18">
        <f t="shared" si="9"/>
        <v>119110.02</v>
      </c>
    </row>
    <row r="24" spans="1:21" x14ac:dyDescent="0.25">
      <c r="L24" s="17" t="s">
        <v>55</v>
      </c>
      <c r="M24" s="19">
        <v>92742.96</v>
      </c>
      <c r="N24" s="20">
        <v>12061.32</v>
      </c>
      <c r="O24" s="20">
        <v>6940.58</v>
      </c>
      <c r="P24" s="20">
        <f t="shared" si="8"/>
        <v>111744.86000000002</v>
      </c>
      <c r="Q24" s="18"/>
      <c r="R24" s="18">
        <v>142261.43</v>
      </c>
      <c r="S24" s="18">
        <v>2473.0500000000002</v>
      </c>
      <c r="T24" s="18">
        <v>2257.0100000000002</v>
      </c>
      <c r="U24" s="18">
        <f t="shared" si="9"/>
        <v>146991.49</v>
      </c>
    </row>
    <row r="25" spans="1:21" x14ac:dyDescent="0.25">
      <c r="L25" s="17" t="s">
        <v>56</v>
      </c>
      <c r="M25" s="19">
        <v>73456.460000000006</v>
      </c>
      <c r="N25" s="20">
        <v>8460.4599999999991</v>
      </c>
      <c r="O25" s="20">
        <v>4356.93</v>
      </c>
      <c r="P25" s="20">
        <f t="shared" si="8"/>
        <v>86273.85</v>
      </c>
      <c r="Q25" s="18"/>
      <c r="R25" s="18">
        <v>92038.57</v>
      </c>
      <c r="S25" s="18">
        <v>1137.9000000000001</v>
      </c>
      <c r="T25" s="18">
        <v>1206.6199999999999</v>
      </c>
      <c r="U25" s="18">
        <f t="shared" si="9"/>
        <v>94383.090000000011</v>
      </c>
    </row>
    <row r="26" spans="1:21" x14ac:dyDescent="0.25">
      <c r="L26" s="17" t="s">
        <v>57</v>
      </c>
      <c r="M26" s="19">
        <v>74971.91</v>
      </c>
      <c r="N26" s="20">
        <v>33672.65</v>
      </c>
      <c r="O26" s="20">
        <v>4379.53</v>
      </c>
      <c r="P26" s="20">
        <f t="shared" si="8"/>
        <v>113024.09</v>
      </c>
      <c r="Q26" s="18"/>
      <c r="R26" s="18">
        <v>107572.22</v>
      </c>
      <c r="S26" s="18">
        <v>5323.93</v>
      </c>
      <c r="T26" s="18">
        <v>2472.81</v>
      </c>
      <c r="U26" s="18">
        <f t="shared" si="9"/>
        <v>115368.96000000001</v>
      </c>
    </row>
    <row r="27" spans="1:21" x14ac:dyDescent="0.25">
      <c r="L27" s="17" t="s">
        <v>58</v>
      </c>
      <c r="M27" s="19">
        <v>102453.31</v>
      </c>
      <c r="N27" s="20">
        <v>21453.02</v>
      </c>
      <c r="O27" s="20">
        <v>5357.84</v>
      </c>
      <c r="P27" s="20">
        <f t="shared" si="8"/>
        <v>129264.17</v>
      </c>
      <c r="Q27" s="18"/>
      <c r="R27" s="18">
        <v>128855.81</v>
      </c>
      <c r="S27" s="18">
        <v>3850.66</v>
      </c>
      <c r="T27" s="18">
        <v>783.28</v>
      </c>
      <c r="U27" s="18">
        <f t="shared" si="9"/>
        <v>133489.75</v>
      </c>
    </row>
    <row r="28" spans="1:21" x14ac:dyDescent="0.25">
      <c r="L28" s="17" t="s">
        <v>165</v>
      </c>
      <c r="M28" s="19">
        <v>38989.629999999997</v>
      </c>
      <c r="N28" s="20">
        <v>16652.03</v>
      </c>
      <c r="O28" s="20">
        <v>3655.14</v>
      </c>
      <c r="P28" s="20">
        <f t="shared" si="8"/>
        <v>59296.799999999996</v>
      </c>
      <c r="Q28" s="18"/>
      <c r="R28" s="18">
        <v>71831.95</v>
      </c>
      <c r="S28" s="18">
        <v>8162.89</v>
      </c>
      <c r="T28" s="18">
        <v>833.82</v>
      </c>
      <c r="U28" s="18">
        <f t="shared" si="9"/>
        <v>80828.66</v>
      </c>
    </row>
    <row r="29" spans="1:21" x14ac:dyDescent="0.25">
      <c r="L29" s="17" t="s">
        <v>59</v>
      </c>
      <c r="M29" s="19">
        <v>55977.58</v>
      </c>
      <c r="N29" s="20">
        <v>15422.29</v>
      </c>
      <c r="O29" s="20">
        <v>3669.64</v>
      </c>
      <c r="P29" s="20">
        <f t="shared" si="8"/>
        <v>75069.510000000009</v>
      </c>
      <c r="Q29" s="18"/>
      <c r="R29" s="18">
        <v>82888.94</v>
      </c>
      <c r="S29" s="18">
        <v>2303.08</v>
      </c>
      <c r="T29" s="18">
        <v>1616.72</v>
      </c>
      <c r="U29" s="18">
        <f t="shared" si="9"/>
        <v>86808.74</v>
      </c>
    </row>
    <row r="30" spans="1:21" ht="15.75" thickBot="1" x14ac:dyDescent="0.3">
      <c r="L30" s="181" t="s">
        <v>60</v>
      </c>
      <c r="M30" s="182">
        <f>SUM(M21:M29)</f>
        <v>731164.14000000013</v>
      </c>
      <c r="N30" s="182">
        <f>SUM(N21:N29)</f>
        <v>170520.33</v>
      </c>
      <c r="O30" s="182">
        <f>SUM(O21:O29)</f>
        <v>60565.06</v>
      </c>
      <c r="P30" s="182">
        <f>+O30+N30+M30</f>
        <v>962249.53000000014</v>
      </c>
      <c r="Q30" s="182"/>
      <c r="R30" s="182">
        <f>SUM(R21:R29)</f>
        <v>1014992.53</v>
      </c>
      <c r="S30" s="182">
        <f>SUM(S21:S29)</f>
        <v>46648.23</v>
      </c>
      <c r="T30" s="182">
        <f>SUM(T21:T29)</f>
        <v>18876.370000000003</v>
      </c>
      <c r="U30" s="182">
        <f>+T30+S30+R30</f>
        <v>1080517.1300000001</v>
      </c>
    </row>
    <row r="31" spans="1:21" ht="16.5" thickTop="1" thickBot="1" x14ac:dyDescent="0.3">
      <c r="L31" s="181" t="s">
        <v>62</v>
      </c>
      <c r="M31" s="182">
        <v>3202715.37</v>
      </c>
      <c r="N31" s="182">
        <v>584111.32000000007</v>
      </c>
      <c r="O31" s="182">
        <v>244833.99000000002</v>
      </c>
      <c r="P31" s="182">
        <f>+O31+N31+M31</f>
        <v>4031660.68</v>
      </c>
      <c r="Q31" s="182"/>
      <c r="R31" s="182">
        <v>4295452.2799999993</v>
      </c>
      <c r="S31" s="182">
        <v>230857.59000000003</v>
      </c>
      <c r="T31" s="182">
        <v>98241.14</v>
      </c>
      <c r="U31" s="182">
        <f>+T31+S31+R31</f>
        <v>4624551.01</v>
      </c>
    </row>
    <row r="32" spans="1:21" ht="16.5" thickTop="1" thickBot="1" x14ac:dyDescent="0.3">
      <c r="L32" s="184" t="s">
        <v>33</v>
      </c>
      <c r="M32" s="185">
        <v>5828534.2699999996</v>
      </c>
      <c r="N32" s="185">
        <v>1365091.98</v>
      </c>
      <c r="O32" s="182">
        <v>492077.49</v>
      </c>
      <c r="P32" s="182">
        <f>+O32+N32+M32</f>
        <v>7685703.7399999993</v>
      </c>
      <c r="Q32" s="185"/>
      <c r="R32" s="185">
        <v>8288287.8499999996</v>
      </c>
      <c r="S32" s="185">
        <v>800496.15</v>
      </c>
      <c r="T32" s="185">
        <v>165040.24</v>
      </c>
      <c r="U32" s="185">
        <f>+T32+S32+R32</f>
        <v>9253824.2400000002</v>
      </c>
    </row>
    <row r="33" ht="15.75" thickTop="1" x14ac:dyDescent="0.25"/>
  </sheetData>
  <mergeCells count="6">
    <mergeCell ref="L19:L20"/>
    <mergeCell ref="M19:O19"/>
    <mergeCell ref="R19:T19"/>
    <mergeCell ref="A4:A5"/>
    <mergeCell ref="G4:J4"/>
    <mergeCell ref="B4:E4"/>
  </mergeCells>
  <phoneticPr fontId="9" type="noConversion"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18"/>
  <sheetViews>
    <sheetView workbookViewId="0">
      <selection activeCell="A15" sqref="A15:J17"/>
    </sheetView>
  </sheetViews>
  <sheetFormatPr defaultRowHeight="15" x14ac:dyDescent="0.25"/>
  <cols>
    <col min="6" max="6" width="4.7109375" customWidth="1"/>
  </cols>
  <sheetData>
    <row r="1" spans="1:10" x14ac:dyDescent="0.25">
      <c r="A1" s="24" t="s">
        <v>252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25">
      <c r="A2" s="13"/>
      <c r="B2" s="14"/>
      <c r="C2" s="14"/>
      <c r="D2" s="14"/>
      <c r="E2" s="14"/>
      <c r="F2" s="72"/>
      <c r="G2" s="13"/>
      <c r="H2" s="13"/>
      <c r="I2" s="13"/>
      <c r="J2" s="13"/>
    </row>
    <row r="3" spans="1:10" x14ac:dyDescent="0.25">
      <c r="F3" s="73"/>
    </row>
    <row r="4" spans="1:10" ht="15" customHeight="1" x14ac:dyDescent="0.25">
      <c r="A4" s="203" t="s">
        <v>29</v>
      </c>
      <c r="B4" s="204" t="s">
        <v>49</v>
      </c>
      <c r="C4" s="204"/>
      <c r="D4" s="204"/>
      <c r="E4" s="204"/>
      <c r="F4" s="101"/>
      <c r="G4" s="204" t="s">
        <v>51</v>
      </c>
      <c r="H4" s="204"/>
      <c r="I4" s="204"/>
      <c r="J4" s="204"/>
    </row>
    <row r="5" spans="1:10" ht="27" x14ac:dyDescent="0.25">
      <c r="A5" s="203"/>
      <c r="B5" s="99" t="s">
        <v>73</v>
      </c>
      <c r="C5" s="99" t="s">
        <v>74</v>
      </c>
      <c r="D5" s="99" t="s">
        <v>75</v>
      </c>
      <c r="E5" s="100" t="s">
        <v>31</v>
      </c>
      <c r="F5" s="100"/>
      <c r="G5" s="99" t="s">
        <v>73</v>
      </c>
      <c r="H5" s="99" t="s">
        <v>74</v>
      </c>
      <c r="I5" s="99" t="s">
        <v>75</v>
      </c>
      <c r="J5" s="100" t="s">
        <v>31</v>
      </c>
    </row>
    <row r="6" spans="1:10" x14ac:dyDescent="0.25">
      <c r="A6" s="17" t="s">
        <v>52</v>
      </c>
      <c r="B6" s="66">
        <v>96.206073012623676</v>
      </c>
      <c r="C6" s="66">
        <v>3.4459228932105082</v>
      </c>
      <c r="D6" s="66">
        <v>0.34800409416581368</v>
      </c>
      <c r="E6" s="66">
        <v>100</v>
      </c>
      <c r="F6" s="18"/>
      <c r="G6" s="70">
        <v>87.941323350904256</v>
      </c>
      <c r="H6" s="70">
        <v>11.472231737011924</v>
      </c>
      <c r="I6" s="70">
        <v>0.58644491208382821</v>
      </c>
      <c r="J6" s="70">
        <v>100.00000000000001</v>
      </c>
    </row>
    <row r="7" spans="1:10" x14ac:dyDescent="0.25">
      <c r="A7" s="17" t="s">
        <v>53</v>
      </c>
      <c r="B7" s="66">
        <v>95.000900043716413</v>
      </c>
      <c r="C7" s="66">
        <v>4.7702316969681382</v>
      </c>
      <c r="D7" s="66">
        <v>0.22886825931545249</v>
      </c>
      <c r="E7" s="66">
        <v>100</v>
      </c>
      <c r="F7" s="18"/>
      <c r="G7" s="70">
        <v>85.215776990059894</v>
      </c>
      <c r="H7" s="70">
        <v>13.440951206251292</v>
      </c>
      <c r="I7" s="70">
        <v>1.3432718036888052</v>
      </c>
      <c r="J7" s="70">
        <v>99.999999999999986</v>
      </c>
    </row>
    <row r="8" spans="1:10" x14ac:dyDescent="0.25">
      <c r="A8" s="17" t="s">
        <v>54</v>
      </c>
      <c r="B8" s="66">
        <v>95.261025758618061</v>
      </c>
      <c r="C8" s="66">
        <v>4.4485209814262783</v>
      </c>
      <c r="D8" s="66">
        <v>0.29045325995566762</v>
      </c>
      <c r="E8" s="66">
        <v>100.00000000000001</v>
      </c>
      <c r="F8" s="18"/>
      <c r="G8" s="70">
        <v>81.715459744923976</v>
      </c>
      <c r="H8" s="70">
        <v>13.067967678345777</v>
      </c>
      <c r="I8" s="70">
        <v>5.2165725767302495</v>
      </c>
      <c r="J8" s="70">
        <v>100</v>
      </c>
    </row>
    <row r="9" spans="1:10" x14ac:dyDescent="0.25">
      <c r="A9" s="17" t="s">
        <v>55</v>
      </c>
      <c r="B9" s="66">
        <v>94.312403925741989</v>
      </c>
      <c r="C9" s="66">
        <v>5.5131843443301412</v>
      </c>
      <c r="D9" s="66">
        <v>0.17441172992787041</v>
      </c>
      <c r="E9" s="66">
        <v>100</v>
      </c>
      <c r="F9" s="18"/>
      <c r="G9" s="70">
        <v>86.699076837744059</v>
      </c>
      <c r="H9" s="70">
        <v>13.078116492876934</v>
      </c>
      <c r="I9" s="70">
        <v>0.22280666937900345</v>
      </c>
      <c r="J9" s="70">
        <v>99.999999999999986</v>
      </c>
    </row>
    <row r="10" spans="1:10" x14ac:dyDescent="0.25">
      <c r="A10" s="17" t="s">
        <v>56</v>
      </c>
      <c r="B10" s="66">
        <v>89.407738588066451</v>
      </c>
      <c r="C10" s="66">
        <v>10.470828503615389</v>
      </c>
      <c r="D10" s="66">
        <v>0.12143290831815423</v>
      </c>
      <c r="E10" s="66">
        <v>100</v>
      </c>
      <c r="F10" s="18"/>
      <c r="G10" s="70">
        <v>83.354949575673047</v>
      </c>
      <c r="H10" s="70">
        <v>16.344535683285379</v>
      </c>
      <c r="I10" s="70">
        <v>0.30051474104157372</v>
      </c>
      <c r="J10" s="70">
        <v>99.999999999999986</v>
      </c>
    </row>
    <row r="11" spans="1:10" x14ac:dyDescent="0.25">
      <c r="A11" s="17" t="s">
        <v>57</v>
      </c>
      <c r="B11" s="66">
        <v>96.354407014305494</v>
      </c>
      <c r="C11" s="66">
        <v>3.5013844023996308</v>
      </c>
      <c r="D11" s="66">
        <v>0.14420858329487771</v>
      </c>
      <c r="E11" s="66">
        <v>100.00000000000001</v>
      </c>
      <c r="F11" s="18"/>
      <c r="G11" s="70">
        <v>91.178277492263931</v>
      </c>
      <c r="H11" s="70">
        <v>8.3841458821056811</v>
      </c>
      <c r="I11" s="70">
        <v>0.4375766256303662</v>
      </c>
      <c r="J11" s="70">
        <v>99.999999999999986</v>
      </c>
    </row>
    <row r="12" spans="1:10" x14ac:dyDescent="0.25">
      <c r="A12" s="17" t="s">
        <v>58</v>
      </c>
      <c r="B12" s="66">
        <v>93.308849247988817</v>
      </c>
      <c r="C12" s="66">
        <v>6.5792235047219298</v>
      </c>
      <c r="D12" s="66">
        <v>0.11192724728926197</v>
      </c>
      <c r="E12" s="66">
        <v>100</v>
      </c>
      <c r="F12" s="18"/>
      <c r="G12" s="70">
        <v>82.109491878117296</v>
      </c>
      <c r="H12" s="70">
        <v>15.910045254557179</v>
      </c>
      <c r="I12" s="70">
        <v>1.9804628673255293</v>
      </c>
      <c r="J12" s="70">
        <v>100</v>
      </c>
    </row>
    <row r="13" spans="1:10" x14ac:dyDescent="0.25">
      <c r="A13" s="17" t="s">
        <v>165</v>
      </c>
      <c r="B13" s="66">
        <v>91.722787783868441</v>
      </c>
      <c r="C13" s="66">
        <v>8.1284259984338281</v>
      </c>
      <c r="D13" s="66">
        <v>0.14878621769772907</v>
      </c>
      <c r="E13" s="66">
        <v>100</v>
      </c>
      <c r="F13" s="18"/>
      <c r="G13" s="70">
        <v>84.819213216004258</v>
      </c>
      <c r="H13" s="70">
        <v>15.021860011036123</v>
      </c>
      <c r="I13" s="70">
        <v>0.15892677295962665</v>
      </c>
      <c r="J13" s="70">
        <v>100.00000000000001</v>
      </c>
    </row>
    <row r="14" spans="1:10" x14ac:dyDescent="0.25">
      <c r="A14" s="17" t="s">
        <v>59</v>
      </c>
      <c r="B14" s="66">
        <v>95.215702310365984</v>
      </c>
      <c r="C14" s="66">
        <v>4.6820691065221842</v>
      </c>
      <c r="D14" s="66">
        <v>0.10222858311183806</v>
      </c>
      <c r="E14" s="66">
        <v>100</v>
      </c>
      <c r="F14" s="18"/>
      <c r="G14" s="70">
        <v>86.580381109835784</v>
      </c>
      <c r="H14" s="70">
        <v>13.237855714493008</v>
      </c>
      <c r="I14" s="70">
        <v>0.18176317567120809</v>
      </c>
      <c r="J14" s="70">
        <v>100</v>
      </c>
    </row>
    <row r="15" spans="1:10" ht="15.75" thickBot="1" x14ac:dyDescent="0.3">
      <c r="A15" s="181" t="s">
        <v>60</v>
      </c>
      <c r="B15" s="186">
        <v>94.335774796633245</v>
      </c>
      <c r="C15" s="186">
        <v>5.4643863490488309</v>
      </c>
      <c r="D15" s="186">
        <v>0.19983885431793044</v>
      </c>
      <c r="E15" s="186">
        <v>100.00000000000001</v>
      </c>
      <c r="F15" s="186"/>
      <c r="G15" s="186">
        <v>85.569833307792578</v>
      </c>
      <c r="H15" s="186">
        <v>13.130998392189833</v>
      </c>
      <c r="I15" s="186">
        <v>1.2991683000175918</v>
      </c>
      <c r="J15" s="186">
        <v>100.00000000000001</v>
      </c>
    </row>
    <row r="16" spans="1:10" ht="16.5" thickTop="1" thickBot="1" x14ac:dyDescent="0.3">
      <c r="A16" s="181" t="s">
        <v>62</v>
      </c>
      <c r="B16" s="186">
        <v>96.47035821233419</v>
      </c>
      <c r="C16" s="186">
        <v>3.154450127087685</v>
      </c>
      <c r="D16" s="186">
        <v>0.37519166057812037</v>
      </c>
      <c r="E16" s="186">
        <v>100</v>
      </c>
      <c r="F16" s="186"/>
      <c r="G16" s="186">
        <v>85.497061215950566</v>
      </c>
      <c r="H16" s="186">
        <v>9.1485562351523804</v>
      </c>
      <c r="I16" s="186">
        <v>5.3543825488970604</v>
      </c>
      <c r="J16" s="186">
        <v>100.00000000000001</v>
      </c>
    </row>
    <row r="17" spans="1:10" ht="16.5" thickTop="1" thickBot="1" x14ac:dyDescent="0.3">
      <c r="A17" s="184" t="s">
        <v>33</v>
      </c>
      <c r="B17" s="186">
        <v>95.41133110080672</v>
      </c>
      <c r="C17" s="186">
        <v>4.1020825672904415</v>
      </c>
      <c r="D17" s="186">
        <v>0.48658633190283818</v>
      </c>
      <c r="E17" s="186">
        <v>100</v>
      </c>
      <c r="F17" s="186"/>
      <c r="G17" s="186">
        <v>82.791330267469405</v>
      </c>
      <c r="H17" s="186">
        <v>11.6251309183447</v>
      </c>
      <c r="I17" s="186">
        <v>5.5835388141858981</v>
      </c>
      <c r="J17" s="186">
        <v>100</v>
      </c>
    </row>
    <row r="18" spans="1:10" ht="15.75" thickTop="1" x14ac:dyDescent="0.25"/>
  </sheetData>
  <mergeCells count="3">
    <mergeCell ref="A4:A5"/>
    <mergeCell ref="B4:E4"/>
    <mergeCell ref="G4:J4"/>
  </mergeCells>
  <phoneticPr fontId="9" type="noConversion"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33"/>
  <sheetViews>
    <sheetView workbookViewId="0">
      <selection activeCell="A30" sqref="A30:J32"/>
    </sheetView>
  </sheetViews>
  <sheetFormatPr defaultRowHeight="15" x14ac:dyDescent="0.25"/>
  <cols>
    <col min="6" max="6" width="4.7109375" customWidth="1"/>
  </cols>
  <sheetData>
    <row r="1" spans="1:10" x14ac:dyDescent="0.25">
      <c r="A1" s="24" t="s">
        <v>253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25">
      <c r="F2" s="73"/>
    </row>
    <row r="3" spans="1:10" ht="15" customHeight="1" x14ac:dyDescent="0.25">
      <c r="A3" s="203" t="s">
        <v>29</v>
      </c>
      <c r="B3" s="204" t="s">
        <v>49</v>
      </c>
      <c r="C3" s="204"/>
      <c r="D3" s="204"/>
      <c r="E3" s="204"/>
      <c r="F3" s="113"/>
      <c r="G3" s="204" t="s">
        <v>51</v>
      </c>
      <c r="H3" s="204"/>
      <c r="I3" s="204"/>
      <c r="J3" s="204"/>
    </row>
    <row r="4" spans="1:10" ht="27" x14ac:dyDescent="0.25">
      <c r="A4" s="203"/>
      <c r="B4" s="112" t="s">
        <v>76</v>
      </c>
      <c r="C4" s="112" t="s">
        <v>78</v>
      </c>
      <c r="D4" s="112" t="s">
        <v>77</v>
      </c>
      <c r="E4" s="114" t="s">
        <v>31</v>
      </c>
      <c r="F4" s="114"/>
      <c r="G4" s="112" t="s">
        <v>76</v>
      </c>
      <c r="H4" s="112" t="s">
        <v>78</v>
      </c>
      <c r="I4" s="112" t="s">
        <v>77</v>
      </c>
      <c r="J4" s="114" t="s">
        <v>31</v>
      </c>
    </row>
    <row r="5" spans="1:10" x14ac:dyDescent="0.25">
      <c r="A5" s="17" t="s">
        <v>52</v>
      </c>
      <c r="B5" s="66">
        <f>+B21/E21*100</f>
        <v>99.031047424087333</v>
      </c>
      <c r="C5" s="66">
        <f>+C21/E21*100</f>
        <v>0.91436369839645182</v>
      </c>
      <c r="D5" s="66">
        <f>+D21/E21*100</f>
        <v>5.4588877516206072E-2</v>
      </c>
      <c r="E5" s="66">
        <f>+D5+C5+B5</f>
        <v>99.999999999999986</v>
      </c>
      <c r="F5" s="18"/>
      <c r="G5" s="66">
        <v>94.643288998131936</v>
      </c>
      <c r="H5" s="70">
        <v>4.8629128177846797</v>
      </c>
      <c r="I5" s="70">
        <v>0.49379818408338821</v>
      </c>
      <c r="J5" s="70">
        <v>100</v>
      </c>
    </row>
    <row r="6" spans="1:10" x14ac:dyDescent="0.25">
      <c r="A6" s="17" t="s">
        <v>53</v>
      </c>
      <c r="B6" s="66">
        <f t="shared" ref="B6:B13" si="0">+B22/E22*100</f>
        <v>99.141101139198184</v>
      </c>
      <c r="C6" s="66">
        <f t="shared" ref="C6:C13" si="1">+C22/E22*100</f>
        <v>0.74060740093090238</v>
      </c>
      <c r="D6" s="66">
        <f t="shared" ref="D6:D13" si="2">+D22/E22*100</f>
        <v>0.11829145987090801</v>
      </c>
      <c r="E6" s="66">
        <f t="shared" ref="E6:E14" si="3">+D6+C6+B6</f>
        <v>100</v>
      </c>
      <c r="F6" s="18"/>
      <c r="G6" s="66">
        <v>93.713196174913818</v>
      </c>
      <c r="H6" s="70">
        <v>5.1075721956597491</v>
      </c>
      <c r="I6" s="70">
        <v>1.1792316294264362</v>
      </c>
      <c r="J6" s="70">
        <v>100</v>
      </c>
    </row>
    <row r="7" spans="1:10" x14ac:dyDescent="0.25">
      <c r="A7" s="17" t="s">
        <v>54</v>
      </c>
      <c r="B7" s="66">
        <f t="shared" si="0"/>
        <v>98.402507070243828</v>
      </c>
      <c r="C7" s="66">
        <f t="shared" si="1"/>
        <v>1.3872964916303601</v>
      </c>
      <c r="D7" s="66">
        <f t="shared" si="2"/>
        <v>0.21019643812581215</v>
      </c>
      <c r="E7" s="66">
        <f t="shared" si="3"/>
        <v>100</v>
      </c>
      <c r="F7" s="18"/>
      <c r="G7" s="66">
        <v>85.718070436868359</v>
      </c>
      <c r="H7" s="70">
        <v>9.1245854715400405</v>
      </c>
      <c r="I7" s="70">
        <v>5.1573440915915905</v>
      </c>
      <c r="J7" s="70">
        <v>100</v>
      </c>
    </row>
    <row r="8" spans="1:10" x14ac:dyDescent="0.25">
      <c r="A8" s="17" t="s">
        <v>55</v>
      </c>
      <c r="B8" s="66">
        <f t="shared" si="0"/>
        <v>98.858933427929529</v>
      </c>
      <c r="C8" s="66">
        <f t="shared" si="1"/>
        <v>1.0671632966773088</v>
      </c>
      <c r="D8" s="66">
        <f t="shared" si="2"/>
        <v>7.3903275393165421E-2</v>
      </c>
      <c r="E8" s="66">
        <f t="shared" si="3"/>
        <v>100</v>
      </c>
      <c r="F8" s="18"/>
      <c r="G8" s="66">
        <v>95.020217249428001</v>
      </c>
      <c r="H8" s="70">
        <v>4.0951446917673158</v>
      </c>
      <c r="I8" s="70">
        <v>0.88463805880468127</v>
      </c>
      <c r="J8" s="70">
        <v>100</v>
      </c>
    </row>
    <row r="9" spans="1:10" x14ac:dyDescent="0.25">
      <c r="A9" s="17" t="s">
        <v>56</v>
      </c>
      <c r="B9" s="66">
        <f t="shared" si="0"/>
        <v>98.603521554341228</v>
      </c>
      <c r="C9" s="66">
        <f t="shared" si="1"/>
        <v>1.2529668267373184</v>
      </c>
      <c r="D9" s="66">
        <f t="shared" si="2"/>
        <v>0.14351161892145498</v>
      </c>
      <c r="E9" s="66">
        <f t="shared" si="3"/>
        <v>100</v>
      </c>
      <c r="F9" s="18"/>
      <c r="G9" s="66">
        <v>92.510356406622009</v>
      </c>
      <c r="H9" s="70">
        <v>6.9614920537246761</v>
      </c>
      <c r="I9" s="70">
        <v>0.52815153965330519</v>
      </c>
      <c r="J9" s="70">
        <v>100</v>
      </c>
    </row>
    <row r="10" spans="1:10" x14ac:dyDescent="0.25">
      <c r="A10" s="17" t="s">
        <v>57</v>
      </c>
      <c r="B10" s="66">
        <f t="shared" si="0"/>
        <v>98.892478080295348</v>
      </c>
      <c r="C10" s="66">
        <f t="shared" si="1"/>
        <v>0.98638670973696352</v>
      </c>
      <c r="D10" s="66">
        <f t="shared" si="2"/>
        <v>0.12113520996769728</v>
      </c>
      <c r="E10" s="66">
        <f t="shared" si="3"/>
        <v>100.00000000000001</v>
      </c>
      <c r="F10" s="18"/>
      <c r="G10" s="66">
        <v>94.110121971484688</v>
      </c>
      <c r="H10" s="70">
        <v>5.3063384288607045</v>
      </c>
      <c r="I10" s="70">
        <v>0.58353959965458913</v>
      </c>
      <c r="J10" s="70">
        <v>100</v>
      </c>
    </row>
    <row r="11" spans="1:10" x14ac:dyDescent="0.25">
      <c r="A11" s="17" t="s">
        <v>58</v>
      </c>
      <c r="B11" s="66">
        <f t="shared" si="0"/>
        <v>97.352221056313397</v>
      </c>
      <c r="C11" s="66">
        <f t="shared" si="1"/>
        <v>2.4798880727527108</v>
      </c>
      <c r="D11" s="66">
        <f t="shared" si="2"/>
        <v>0.16789087093389296</v>
      </c>
      <c r="E11" s="66">
        <f t="shared" si="3"/>
        <v>100</v>
      </c>
      <c r="F11" s="18"/>
      <c r="G11" s="66">
        <v>86.682314709987779</v>
      </c>
      <c r="H11" s="70">
        <v>11.320651612691316</v>
      </c>
      <c r="I11" s="70">
        <v>1.9970336773208999</v>
      </c>
      <c r="J11" s="70">
        <v>100</v>
      </c>
    </row>
    <row r="12" spans="1:10" x14ac:dyDescent="0.25">
      <c r="A12" s="17" t="s">
        <v>165</v>
      </c>
      <c r="B12" s="66">
        <f t="shared" si="0"/>
        <v>93.469068128426002</v>
      </c>
      <c r="C12" s="66">
        <f t="shared" si="1"/>
        <v>6.4056382145653874</v>
      </c>
      <c r="D12" s="66">
        <f t="shared" si="2"/>
        <v>0.12529365700861395</v>
      </c>
      <c r="E12" s="66">
        <f t="shared" si="3"/>
        <v>100</v>
      </c>
      <c r="F12" s="18"/>
      <c r="G12" s="66">
        <v>79.009472212069937</v>
      </c>
      <c r="H12" s="70">
        <v>19.720579942151321</v>
      </c>
      <c r="I12" s="70">
        <v>1.2699478457787385</v>
      </c>
      <c r="J12" s="70">
        <v>100</v>
      </c>
    </row>
    <row r="13" spans="1:10" x14ac:dyDescent="0.25">
      <c r="A13" s="17" t="s">
        <v>59</v>
      </c>
      <c r="B13" s="66">
        <f t="shared" si="0"/>
        <v>96.687793907176442</v>
      </c>
      <c r="C13" s="66">
        <f t="shared" si="1"/>
        <v>3.1486403598446122</v>
      </c>
      <c r="D13" s="66">
        <f t="shared" si="2"/>
        <v>0.16356573297894092</v>
      </c>
      <c r="E13" s="66">
        <f t="shared" si="3"/>
        <v>100</v>
      </c>
      <c r="F13" s="18"/>
      <c r="G13" s="66">
        <v>87.450343478876107</v>
      </c>
      <c r="H13" s="70">
        <v>12.158845452542629</v>
      </c>
      <c r="I13" s="70">
        <v>0.39081106858125669</v>
      </c>
      <c r="J13" s="70">
        <v>100</v>
      </c>
    </row>
    <row r="14" spans="1:10" ht="15.75" thickBot="1" x14ac:dyDescent="0.3">
      <c r="A14" s="181" t="s">
        <v>60</v>
      </c>
      <c r="B14" s="186">
        <f>+B30/E30*100</f>
        <v>98.204636807676721</v>
      </c>
      <c r="C14" s="186">
        <f>+C30/E30*100</f>
        <v>1.6692689721727809</v>
      </c>
      <c r="D14" s="186">
        <f>+D30/E30*100</f>
        <v>0.12609422015049368</v>
      </c>
      <c r="E14" s="186">
        <f t="shared" si="3"/>
        <v>100</v>
      </c>
      <c r="F14" s="186"/>
      <c r="G14" s="186">
        <v>90.6</v>
      </c>
      <c r="H14" s="186">
        <v>7.9</v>
      </c>
      <c r="I14" s="186">
        <v>1.5</v>
      </c>
      <c r="J14" s="186">
        <v>100</v>
      </c>
    </row>
    <row r="15" spans="1:10" ht="16.5" thickTop="1" thickBot="1" x14ac:dyDescent="0.3">
      <c r="A15" s="181" t="s">
        <v>62</v>
      </c>
      <c r="B15" s="186">
        <f t="shared" ref="B15:B16" si="4">+B31/E31*100</f>
        <v>233.5451805172128</v>
      </c>
      <c r="C15" s="186">
        <f t="shared" ref="C15:C16" si="5">+C31/E31*100</f>
        <v>3.078937870082235</v>
      </c>
      <c r="D15" s="186">
        <f t="shared" ref="D15:D16" si="6">+D31/E31*100</f>
        <v>0.36752153427437056</v>
      </c>
      <c r="E15" s="186">
        <v>100</v>
      </c>
      <c r="F15" s="186"/>
      <c r="G15" s="186">
        <v>87.1</v>
      </c>
      <c r="H15" s="186">
        <v>7.5</v>
      </c>
      <c r="I15" s="186">
        <v>5.3</v>
      </c>
      <c r="J15" s="186">
        <v>100</v>
      </c>
    </row>
    <row r="16" spans="1:10" ht="16.5" thickTop="1" thickBot="1" x14ac:dyDescent="0.3">
      <c r="A16" s="184" t="s">
        <v>33</v>
      </c>
      <c r="B16" s="186">
        <f t="shared" si="4"/>
        <v>199.42127570241206</v>
      </c>
      <c r="C16" s="186">
        <f t="shared" si="5"/>
        <v>7.4902617892194199</v>
      </c>
      <c r="D16" s="186">
        <f t="shared" si="6"/>
        <v>0.57462804067071083</v>
      </c>
      <c r="E16" s="186">
        <v>100</v>
      </c>
      <c r="F16" s="186"/>
      <c r="G16" s="186">
        <v>76.099999999999994</v>
      </c>
      <c r="H16" s="186">
        <v>17.7</v>
      </c>
      <c r="I16" s="186">
        <v>6.3</v>
      </c>
      <c r="J16" s="186">
        <v>100</v>
      </c>
    </row>
    <row r="17" spans="1:10" ht="15.75" thickTop="1" x14ac:dyDescent="0.25"/>
    <row r="18" spans="1:10" x14ac:dyDescent="0.25">
      <c r="F18" s="73"/>
    </row>
    <row r="19" spans="1:10" x14ac:dyDescent="0.25">
      <c r="A19" s="203" t="s">
        <v>29</v>
      </c>
      <c r="B19" s="204" t="s">
        <v>49</v>
      </c>
      <c r="C19" s="204"/>
      <c r="D19" s="204"/>
      <c r="E19" s="204"/>
      <c r="F19" s="101"/>
      <c r="G19" s="204" t="s">
        <v>51</v>
      </c>
      <c r="H19" s="204"/>
      <c r="I19" s="204"/>
      <c r="J19" s="204"/>
    </row>
    <row r="20" spans="1:10" ht="27" x14ac:dyDescent="0.25">
      <c r="A20" s="203"/>
      <c r="B20" s="99" t="s">
        <v>76</v>
      </c>
      <c r="C20" s="99" t="s">
        <v>78</v>
      </c>
      <c r="D20" s="99" t="s">
        <v>77</v>
      </c>
      <c r="E20" s="100" t="s">
        <v>31</v>
      </c>
      <c r="F20" s="100"/>
      <c r="G20" s="99" t="s">
        <v>76</v>
      </c>
      <c r="H20" s="99" t="s">
        <v>78</v>
      </c>
      <c r="I20" s="99" t="s">
        <v>77</v>
      </c>
      <c r="J20" s="100" t="s">
        <v>31</v>
      </c>
    </row>
    <row r="21" spans="1:10" x14ac:dyDescent="0.25">
      <c r="A21" s="17" t="s">
        <v>52</v>
      </c>
      <c r="B21" s="19">
        <v>29026</v>
      </c>
      <c r="C21" s="19">
        <v>268</v>
      </c>
      <c r="D21" s="19">
        <v>16</v>
      </c>
      <c r="E21" s="19">
        <f>+B21+C21+D21</f>
        <v>29310</v>
      </c>
      <c r="F21" s="18"/>
      <c r="G21" s="66">
        <v>94.643288998131936</v>
      </c>
      <c r="H21" s="70">
        <v>4.8629128177846797</v>
      </c>
      <c r="I21" s="70">
        <v>0.49379818408338821</v>
      </c>
      <c r="J21" s="70">
        <v>100</v>
      </c>
    </row>
    <row r="22" spans="1:10" x14ac:dyDescent="0.25">
      <c r="A22" s="17" t="s">
        <v>53</v>
      </c>
      <c r="B22" s="19">
        <v>38553</v>
      </c>
      <c r="C22" s="19">
        <v>288</v>
      </c>
      <c r="D22" s="19">
        <v>46</v>
      </c>
      <c r="E22" s="19">
        <f t="shared" ref="E22:E29" si="7">+B22+C22+D22</f>
        <v>38887</v>
      </c>
      <c r="F22" s="18"/>
      <c r="G22" s="66">
        <v>93.713196174913818</v>
      </c>
      <c r="H22" s="70">
        <v>5.1075721956597491</v>
      </c>
      <c r="I22" s="70">
        <v>1.1792316294264362</v>
      </c>
      <c r="J22" s="70">
        <v>100</v>
      </c>
    </row>
    <row r="23" spans="1:10" x14ac:dyDescent="0.25">
      <c r="A23" s="17" t="s">
        <v>54</v>
      </c>
      <c r="B23" s="19">
        <v>25748</v>
      </c>
      <c r="C23" s="19">
        <v>363</v>
      </c>
      <c r="D23" s="19">
        <v>55</v>
      </c>
      <c r="E23" s="19">
        <f t="shared" si="7"/>
        <v>26166</v>
      </c>
      <c r="F23" s="18"/>
      <c r="G23" s="66">
        <v>85.718070436868359</v>
      </c>
      <c r="H23" s="70">
        <v>9.1245854715400405</v>
      </c>
      <c r="I23" s="70">
        <v>5.1573440915915905</v>
      </c>
      <c r="J23" s="70">
        <v>100</v>
      </c>
    </row>
    <row r="24" spans="1:10" x14ac:dyDescent="0.25">
      <c r="A24" s="17" t="s">
        <v>55</v>
      </c>
      <c r="B24" s="19">
        <v>33442</v>
      </c>
      <c r="C24" s="19">
        <v>361</v>
      </c>
      <c r="D24" s="19">
        <v>25</v>
      </c>
      <c r="E24" s="19">
        <f t="shared" si="7"/>
        <v>33828</v>
      </c>
      <c r="F24" s="18"/>
      <c r="G24" s="66">
        <v>95.020217249428001</v>
      </c>
      <c r="H24" s="70">
        <v>4.0951446917673158</v>
      </c>
      <c r="I24" s="70">
        <v>0.88463805880468127</v>
      </c>
      <c r="J24" s="70">
        <v>100</v>
      </c>
    </row>
    <row r="25" spans="1:10" x14ac:dyDescent="0.25">
      <c r="A25" s="17" t="s">
        <v>56</v>
      </c>
      <c r="B25" s="19">
        <v>17864</v>
      </c>
      <c r="C25" s="19">
        <v>227</v>
      </c>
      <c r="D25" s="19">
        <v>26</v>
      </c>
      <c r="E25" s="19">
        <f t="shared" si="7"/>
        <v>18117</v>
      </c>
      <c r="F25" s="18"/>
      <c r="G25" s="66">
        <v>92.510356406622009</v>
      </c>
      <c r="H25" s="70">
        <v>6.9614920537246761</v>
      </c>
      <c r="I25" s="70">
        <v>0.52815153965330519</v>
      </c>
      <c r="J25" s="70">
        <v>100</v>
      </c>
    </row>
    <row r="26" spans="1:10" x14ac:dyDescent="0.25">
      <c r="A26" s="17" t="s">
        <v>57</v>
      </c>
      <c r="B26" s="19">
        <v>17144</v>
      </c>
      <c r="C26" s="19">
        <v>171</v>
      </c>
      <c r="D26" s="19">
        <v>21</v>
      </c>
      <c r="E26" s="19">
        <f t="shared" si="7"/>
        <v>17336</v>
      </c>
      <c r="F26" s="18"/>
      <c r="G26" s="66">
        <v>94.110121971484688</v>
      </c>
      <c r="H26" s="70">
        <v>5.3063384288607045</v>
      </c>
      <c r="I26" s="70">
        <v>0.58353959965458913</v>
      </c>
      <c r="J26" s="70">
        <v>100</v>
      </c>
    </row>
    <row r="27" spans="1:10" x14ac:dyDescent="0.25">
      <c r="A27" s="17" t="s">
        <v>58</v>
      </c>
      <c r="B27" s="19">
        <v>27833</v>
      </c>
      <c r="C27" s="19">
        <v>709</v>
      </c>
      <c r="D27" s="19">
        <v>48</v>
      </c>
      <c r="E27" s="19">
        <f t="shared" si="7"/>
        <v>28590</v>
      </c>
      <c r="F27" s="18"/>
      <c r="G27" s="66">
        <v>86.682314709987779</v>
      </c>
      <c r="H27" s="70">
        <v>11.320651612691316</v>
      </c>
      <c r="I27" s="70">
        <v>1.9970336773208999</v>
      </c>
      <c r="J27" s="70">
        <v>100</v>
      </c>
    </row>
    <row r="28" spans="1:10" x14ac:dyDescent="0.25">
      <c r="A28" s="17" t="s">
        <v>165</v>
      </c>
      <c r="B28" s="19">
        <v>11936</v>
      </c>
      <c r="C28" s="19">
        <v>818</v>
      </c>
      <c r="D28" s="19">
        <v>16</v>
      </c>
      <c r="E28" s="19">
        <f t="shared" si="7"/>
        <v>12770</v>
      </c>
      <c r="F28" s="18"/>
      <c r="G28" s="66">
        <v>79.009472212069937</v>
      </c>
      <c r="H28" s="70">
        <v>19.720579942151321</v>
      </c>
      <c r="I28" s="70">
        <v>1.2699478457787385</v>
      </c>
      <c r="J28" s="70">
        <v>100</v>
      </c>
    </row>
    <row r="29" spans="1:10" x14ac:dyDescent="0.25">
      <c r="A29" s="17" t="s">
        <v>59</v>
      </c>
      <c r="B29" s="19">
        <v>14187</v>
      </c>
      <c r="C29" s="19">
        <v>462</v>
      </c>
      <c r="D29" s="19">
        <v>24</v>
      </c>
      <c r="E29" s="19">
        <f t="shared" si="7"/>
        <v>14673</v>
      </c>
      <c r="F29" s="18"/>
      <c r="G29" s="66">
        <v>87.450343478876107</v>
      </c>
      <c r="H29" s="70">
        <v>12.158845452542629</v>
      </c>
      <c r="I29" s="70">
        <v>0.39081106858125669</v>
      </c>
      <c r="J29" s="70">
        <v>100</v>
      </c>
    </row>
    <row r="30" spans="1:10" ht="15.75" thickBot="1" x14ac:dyDescent="0.3">
      <c r="A30" s="181" t="s">
        <v>60</v>
      </c>
      <c r="B30" s="182">
        <f>SUM(B21:B29)</f>
        <v>215733</v>
      </c>
      <c r="C30" s="182">
        <f t="shared" ref="C30:E32" si="8">SUM(C21:C29)</f>
        <v>3667</v>
      </c>
      <c r="D30" s="182">
        <f t="shared" si="8"/>
        <v>277</v>
      </c>
      <c r="E30" s="182">
        <f t="shared" si="8"/>
        <v>219677</v>
      </c>
      <c r="F30" s="186"/>
      <c r="G30" s="186">
        <v>90.6</v>
      </c>
      <c r="H30" s="186">
        <v>7.9</v>
      </c>
      <c r="I30" s="186">
        <v>1.5</v>
      </c>
      <c r="J30" s="186">
        <v>100</v>
      </c>
    </row>
    <row r="31" spans="1:10" ht="16.5" thickTop="1" thickBot="1" x14ac:dyDescent="0.3">
      <c r="A31" s="181" t="s">
        <v>62</v>
      </c>
      <c r="B31" s="182">
        <v>957638</v>
      </c>
      <c r="C31" s="182">
        <v>12625</v>
      </c>
      <c r="D31" s="182">
        <v>1507</v>
      </c>
      <c r="E31" s="182">
        <f t="shared" si="8"/>
        <v>410044</v>
      </c>
      <c r="F31" s="186"/>
      <c r="G31" s="186">
        <v>87.1</v>
      </c>
      <c r="H31" s="186">
        <v>7.5</v>
      </c>
      <c r="I31" s="186">
        <v>5.3</v>
      </c>
      <c r="J31" s="186">
        <v>100</v>
      </c>
    </row>
    <row r="32" spans="1:10" ht="16.5" thickTop="1" thickBot="1" x14ac:dyDescent="0.3">
      <c r="A32" s="184" t="s">
        <v>33</v>
      </c>
      <c r="B32" s="182">
        <v>1557881</v>
      </c>
      <c r="C32" s="182">
        <v>58514</v>
      </c>
      <c r="D32" s="182">
        <v>4489</v>
      </c>
      <c r="E32" s="182">
        <f t="shared" si="8"/>
        <v>781201</v>
      </c>
      <c r="F32" s="186"/>
      <c r="G32" s="186">
        <v>76.099999999999994</v>
      </c>
      <c r="H32" s="186">
        <v>17.7</v>
      </c>
      <c r="I32" s="186">
        <v>6.3</v>
      </c>
      <c r="J32" s="186">
        <v>100</v>
      </c>
    </row>
    <row r="33" ht="15.75" thickTop="1" x14ac:dyDescent="0.25"/>
  </sheetData>
  <mergeCells count="6">
    <mergeCell ref="A19:A20"/>
    <mergeCell ref="B19:E19"/>
    <mergeCell ref="G19:J19"/>
    <mergeCell ref="A3:A4"/>
    <mergeCell ref="B3:E3"/>
    <mergeCell ref="G3:J3"/>
  </mergeCells>
  <phoneticPr fontId="9" type="noConversion"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36"/>
  <sheetViews>
    <sheetView topLeftCell="A7" workbookViewId="0">
      <selection activeCell="A2" sqref="A2"/>
    </sheetView>
  </sheetViews>
  <sheetFormatPr defaultRowHeight="15" x14ac:dyDescent="0.25"/>
  <cols>
    <col min="1" max="1" width="39.42578125" customWidth="1"/>
    <col min="257" max="257" width="39.42578125" customWidth="1"/>
    <col min="513" max="513" width="39.42578125" customWidth="1"/>
    <col min="769" max="769" width="39.42578125" customWidth="1"/>
    <col min="1025" max="1025" width="39.42578125" customWidth="1"/>
    <col min="1281" max="1281" width="39.42578125" customWidth="1"/>
    <col min="1537" max="1537" width="39.42578125" customWidth="1"/>
    <col min="1793" max="1793" width="39.42578125" customWidth="1"/>
    <col min="2049" max="2049" width="39.42578125" customWidth="1"/>
    <col min="2305" max="2305" width="39.42578125" customWidth="1"/>
    <col min="2561" max="2561" width="39.42578125" customWidth="1"/>
    <col min="2817" max="2817" width="39.42578125" customWidth="1"/>
    <col min="3073" max="3073" width="39.42578125" customWidth="1"/>
    <col min="3329" max="3329" width="39.42578125" customWidth="1"/>
    <col min="3585" max="3585" width="39.42578125" customWidth="1"/>
    <col min="3841" max="3841" width="39.42578125" customWidth="1"/>
    <col min="4097" max="4097" width="39.42578125" customWidth="1"/>
    <col min="4353" max="4353" width="39.42578125" customWidth="1"/>
    <col min="4609" max="4609" width="39.42578125" customWidth="1"/>
    <col min="4865" max="4865" width="39.42578125" customWidth="1"/>
    <col min="5121" max="5121" width="39.42578125" customWidth="1"/>
    <col min="5377" max="5377" width="39.42578125" customWidth="1"/>
    <col min="5633" max="5633" width="39.42578125" customWidth="1"/>
    <col min="5889" max="5889" width="39.42578125" customWidth="1"/>
    <col min="6145" max="6145" width="39.42578125" customWidth="1"/>
    <col min="6401" max="6401" width="39.42578125" customWidth="1"/>
    <col min="6657" max="6657" width="39.42578125" customWidth="1"/>
    <col min="6913" max="6913" width="39.42578125" customWidth="1"/>
    <col min="7169" max="7169" width="39.42578125" customWidth="1"/>
    <col min="7425" max="7425" width="39.42578125" customWidth="1"/>
    <col min="7681" max="7681" width="39.42578125" customWidth="1"/>
    <col min="7937" max="7937" width="39.42578125" customWidth="1"/>
    <col min="8193" max="8193" width="39.42578125" customWidth="1"/>
    <col min="8449" max="8449" width="39.42578125" customWidth="1"/>
    <col min="8705" max="8705" width="39.42578125" customWidth="1"/>
    <col min="8961" max="8961" width="39.42578125" customWidth="1"/>
    <col min="9217" max="9217" width="39.42578125" customWidth="1"/>
    <col min="9473" max="9473" width="39.42578125" customWidth="1"/>
    <col min="9729" max="9729" width="39.42578125" customWidth="1"/>
    <col min="9985" max="9985" width="39.42578125" customWidth="1"/>
    <col min="10241" max="10241" width="39.42578125" customWidth="1"/>
    <col min="10497" max="10497" width="39.42578125" customWidth="1"/>
    <col min="10753" max="10753" width="39.42578125" customWidth="1"/>
    <col min="11009" max="11009" width="39.42578125" customWidth="1"/>
    <col min="11265" max="11265" width="39.42578125" customWidth="1"/>
    <col min="11521" max="11521" width="39.42578125" customWidth="1"/>
    <col min="11777" max="11777" width="39.42578125" customWidth="1"/>
    <col min="12033" max="12033" width="39.42578125" customWidth="1"/>
    <col min="12289" max="12289" width="39.42578125" customWidth="1"/>
    <col min="12545" max="12545" width="39.42578125" customWidth="1"/>
    <col min="12801" max="12801" width="39.42578125" customWidth="1"/>
    <col min="13057" max="13057" width="39.42578125" customWidth="1"/>
    <col min="13313" max="13313" width="39.42578125" customWidth="1"/>
    <col min="13569" max="13569" width="39.42578125" customWidth="1"/>
    <col min="13825" max="13825" width="39.42578125" customWidth="1"/>
    <col min="14081" max="14081" width="39.42578125" customWidth="1"/>
    <col min="14337" max="14337" width="39.42578125" customWidth="1"/>
    <col min="14593" max="14593" width="39.42578125" customWidth="1"/>
    <col min="14849" max="14849" width="39.42578125" customWidth="1"/>
    <col min="15105" max="15105" width="39.42578125" customWidth="1"/>
    <col min="15361" max="15361" width="39.42578125" customWidth="1"/>
    <col min="15617" max="15617" width="39.42578125" customWidth="1"/>
    <col min="15873" max="15873" width="39.42578125" customWidth="1"/>
    <col min="16129" max="16129" width="39.42578125" customWidth="1"/>
  </cols>
  <sheetData>
    <row r="1" spans="1:11" x14ac:dyDescent="0.25">
      <c r="A1" s="24" t="s">
        <v>254</v>
      </c>
      <c r="B1" s="23"/>
      <c r="C1" s="23"/>
      <c r="D1" s="23"/>
      <c r="E1" s="23"/>
      <c r="F1" s="23"/>
      <c r="G1" s="23"/>
      <c r="H1" s="23"/>
      <c r="I1" s="23"/>
    </row>
    <row r="2" spans="1:11" x14ac:dyDescent="0.25">
      <c r="E2" s="73"/>
      <c r="I2" s="73"/>
      <c r="J2" s="73"/>
      <c r="K2" s="73"/>
    </row>
    <row r="3" spans="1:11" x14ac:dyDescent="0.25">
      <c r="A3" s="152" t="s">
        <v>214</v>
      </c>
      <c r="B3" s="149" t="s">
        <v>52</v>
      </c>
      <c r="C3" s="149" t="s">
        <v>53</v>
      </c>
      <c r="D3" s="149" t="s">
        <v>54</v>
      </c>
      <c r="E3" s="151" t="s">
        <v>55</v>
      </c>
      <c r="F3" s="149" t="s">
        <v>56</v>
      </c>
      <c r="G3" s="149" t="s">
        <v>57</v>
      </c>
      <c r="H3" s="149" t="s">
        <v>58</v>
      </c>
      <c r="I3" s="151" t="s">
        <v>165</v>
      </c>
      <c r="J3" s="150" t="s">
        <v>59</v>
      </c>
      <c r="K3" s="150" t="s">
        <v>166</v>
      </c>
    </row>
    <row r="4" spans="1:11" x14ac:dyDescent="0.25">
      <c r="A4" s="17" t="s">
        <v>216</v>
      </c>
      <c r="B4" s="19">
        <v>12991</v>
      </c>
      <c r="C4" s="19">
        <v>19196</v>
      </c>
      <c r="D4" s="19">
        <v>3697</v>
      </c>
      <c r="E4" s="19">
        <v>16683</v>
      </c>
      <c r="F4" s="19">
        <v>12512</v>
      </c>
      <c r="G4" s="18">
        <v>10810</v>
      </c>
      <c r="H4" s="18">
        <v>9024</v>
      </c>
      <c r="I4" s="18">
        <v>8741</v>
      </c>
      <c r="J4" s="18">
        <v>5524</v>
      </c>
      <c r="K4" s="18">
        <v>99178</v>
      </c>
    </row>
    <row r="5" spans="1:11" x14ac:dyDescent="0.25">
      <c r="A5" s="17" t="s">
        <v>217</v>
      </c>
      <c r="B5" s="19">
        <v>3429</v>
      </c>
      <c r="C5" s="19">
        <v>10432</v>
      </c>
      <c r="D5" s="19">
        <v>562</v>
      </c>
      <c r="E5" s="19">
        <v>8533</v>
      </c>
      <c r="F5" s="19">
        <v>8020</v>
      </c>
      <c r="G5" s="18">
        <v>6701</v>
      </c>
      <c r="H5" s="18">
        <v>5414</v>
      </c>
      <c r="I5" s="18">
        <v>2523</v>
      </c>
      <c r="J5" s="18">
        <v>2027</v>
      </c>
      <c r="K5" s="18">
        <v>47641</v>
      </c>
    </row>
    <row r="6" spans="1:11" x14ac:dyDescent="0.25">
      <c r="A6" s="17" t="s">
        <v>218</v>
      </c>
      <c r="B6" s="19">
        <v>368</v>
      </c>
      <c r="C6" s="19">
        <v>948</v>
      </c>
      <c r="D6" s="19">
        <v>186</v>
      </c>
      <c r="E6" s="19">
        <v>549</v>
      </c>
      <c r="F6" s="19">
        <v>890</v>
      </c>
      <c r="G6" s="18">
        <v>724</v>
      </c>
      <c r="H6" s="18">
        <v>431</v>
      </c>
      <c r="I6" s="18">
        <v>107</v>
      </c>
      <c r="J6" s="18">
        <v>140</v>
      </c>
      <c r="K6" s="18">
        <v>4343</v>
      </c>
    </row>
    <row r="7" spans="1:11" x14ac:dyDescent="0.25">
      <c r="A7" s="17" t="s">
        <v>219</v>
      </c>
      <c r="B7" s="19">
        <v>10</v>
      </c>
      <c r="C7" s="19">
        <v>10</v>
      </c>
      <c r="D7" s="19">
        <v>172</v>
      </c>
      <c r="E7" s="19">
        <v>10</v>
      </c>
      <c r="F7" s="19">
        <v>2</v>
      </c>
      <c r="G7" s="18" t="s">
        <v>22</v>
      </c>
      <c r="H7" s="18">
        <v>50</v>
      </c>
      <c r="I7" s="18">
        <v>25</v>
      </c>
      <c r="J7" s="18">
        <v>76</v>
      </c>
      <c r="K7" s="18">
        <v>355</v>
      </c>
    </row>
    <row r="8" spans="1:11" x14ac:dyDescent="0.25">
      <c r="A8" s="17" t="s">
        <v>220</v>
      </c>
      <c r="B8" s="19" t="s">
        <v>22</v>
      </c>
      <c r="C8" s="19">
        <v>2</v>
      </c>
      <c r="D8" s="19">
        <v>5</v>
      </c>
      <c r="E8" s="19" t="s">
        <v>22</v>
      </c>
      <c r="F8" s="19" t="s">
        <v>22</v>
      </c>
      <c r="G8" s="18" t="s">
        <v>22</v>
      </c>
      <c r="H8" s="18" t="s">
        <v>22</v>
      </c>
      <c r="I8" s="18">
        <v>1</v>
      </c>
      <c r="J8" s="18" t="s">
        <v>22</v>
      </c>
      <c r="K8" s="18">
        <v>8</v>
      </c>
    </row>
    <row r="9" spans="1:11" x14ac:dyDescent="0.25">
      <c r="A9" s="153" t="s">
        <v>221</v>
      </c>
      <c r="B9" s="154">
        <v>11</v>
      </c>
      <c r="C9" s="154">
        <v>60</v>
      </c>
      <c r="D9" s="154">
        <v>14</v>
      </c>
      <c r="E9" s="154">
        <v>32</v>
      </c>
      <c r="F9" s="154">
        <v>17</v>
      </c>
      <c r="G9" s="155">
        <v>50</v>
      </c>
      <c r="H9" s="155">
        <v>54</v>
      </c>
      <c r="I9" s="155">
        <v>58</v>
      </c>
      <c r="J9" s="155">
        <v>17</v>
      </c>
      <c r="K9" s="18">
        <v>313</v>
      </c>
    </row>
    <row r="10" spans="1:11" x14ac:dyDescent="0.25">
      <c r="A10" s="153" t="s">
        <v>222</v>
      </c>
      <c r="B10" s="154">
        <v>329</v>
      </c>
      <c r="C10" s="154">
        <v>22</v>
      </c>
      <c r="D10" s="154">
        <v>56</v>
      </c>
      <c r="E10" s="154">
        <v>13</v>
      </c>
      <c r="F10" s="154">
        <v>13</v>
      </c>
      <c r="G10" s="155">
        <v>31</v>
      </c>
      <c r="H10" s="155">
        <v>21</v>
      </c>
      <c r="I10" s="155">
        <v>19</v>
      </c>
      <c r="J10" s="155">
        <v>14</v>
      </c>
      <c r="K10" s="18">
        <v>518</v>
      </c>
    </row>
    <row r="11" spans="1:11" x14ac:dyDescent="0.25">
      <c r="A11" s="153" t="s">
        <v>223</v>
      </c>
      <c r="B11" s="154">
        <v>1449</v>
      </c>
      <c r="C11" s="154">
        <v>2268</v>
      </c>
      <c r="D11" s="154">
        <v>1067</v>
      </c>
      <c r="E11" s="154">
        <v>1452</v>
      </c>
      <c r="F11" s="154">
        <v>1235</v>
      </c>
      <c r="G11" s="155">
        <v>511</v>
      </c>
      <c r="H11" s="155">
        <v>996</v>
      </c>
      <c r="I11" s="155">
        <v>3869</v>
      </c>
      <c r="J11" s="155">
        <v>1283</v>
      </c>
      <c r="K11" s="18">
        <v>14130</v>
      </c>
    </row>
    <row r="12" spans="1:11" x14ac:dyDescent="0.25">
      <c r="A12" s="153" t="s">
        <v>224</v>
      </c>
      <c r="B12" s="154">
        <v>147</v>
      </c>
      <c r="C12" s="154">
        <v>54</v>
      </c>
      <c r="D12" s="154">
        <v>206</v>
      </c>
      <c r="E12" s="154">
        <v>33</v>
      </c>
      <c r="F12" s="154">
        <v>21</v>
      </c>
      <c r="G12" s="155">
        <v>15</v>
      </c>
      <c r="H12" s="155">
        <v>173</v>
      </c>
      <c r="I12" s="155">
        <v>246</v>
      </c>
      <c r="J12" s="155">
        <v>26</v>
      </c>
      <c r="K12" s="18">
        <v>921</v>
      </c>
    </row>
    <row r="13" spans="1:11" x14ac:dyDescent="0.25">
      <c r="A13" s="153" t="s">
        <v>225</v>
      </c>
      <c r="B13" s="154">
        <v>28</v>
      </c>
      <c r="C13" s="154">
        <v>50</v>
      </c>
      <c r="D13" s="154">
        <v>80</v>
      </c>
      <c r="E13" s="154">
        <v>18</v>
      </c>
      <c r="F13" s="154">
        <v>9</v>
      </c>
      <c r="G13" s="155">
        <v>11</v>
      </c>
      <c r="H13" s="155">
        <v>42</v>
      </c>
      <c r="I13" s="155">
        <v>56</v>
      </c>
      <c r="J13" s="155">
        <v>27</v>
      </c>
      <c r="K13" s="18">
        <v>321</v>
      </c>
    </row>
    <row r="14" spans="1:11" x14ac:dyDescent="0.25">
      <c r="A14" s="153" t="s">
        <v>226</v>
      </c>
      <c r="B14" s="154">
        <v>782</v>
      </c>
      <c r="C14" s="154">
        <v>8320</v>
      </c>
      <c r="D14" s="154">
        <v>1030</v>
      </c>
      <c r="E14" s="154">
        <v>2526</v>
      </c>
      <c r="F14" s="154">
        <v>2110</v>
      </c>
      <c r="G14" s="155">
        <v>4224</v>
      </c>
      <c r="H14" s="155">
        <v>1046</v>
      </c>
      <c r="I14" s="155">
        <v>2770</v>
      </c>
      <c r="J14" s="155">
        <v>1710</v>
      </c>
      <c r="K14" s="18">
        <v>24518</v>
      </c>
    </row>
    <row r="15" spans="1:11" x14ac:dyDescent="0.25">
      <c r="A15" s="153" t="s">
        <v>227</v>
      </c>
      <c r="B15" s="154">
        <v>23</v>
      </c>
      <c r="C15" s="154">
        <v>82</v>
      </c>
      <c r="D15" s="154">
        <v>27</v>
      </c>
      <c r="E15" s="154">
        <v>56</v>
      </c>
      <c r="F15" s="154">
        <v>16</v>
      </c>
      <c r="G15" s="155">
        <v>79</v>
      </c>
      <c r="H15" s="155">
        <v>43</v>
      </c>
      <c r="I15" s="155">
        <v>22</v>
      </c>
      <c r="J15" s="155">
        <v>13</v>
      </c>
      <c r="K15" s="18">
        <v>361</v>
      </c>
    </row>
    <row r="16" spans="1:11" x14ac:dyDescent="0.25">
      <c r="A16" s="153" t="s">
        <v>228</v>
      </c>
      <c r="B16" s="154">
        <v>8447</v>
      </c>
      <c r="C16" s="154">
        <v>3806</v>
      </c>
      <c r="D16" s="154">
        <v>981</v>
      </c>
      <c r="E16" s="154">
        <v>6310</v>
      </c>
      <c r="F16" s="154">
        <v>3680</v>
      </c>
      <c r="G16" s="155">
        <v>2126</v>
      </c>
      <c r="H16" s="155">
        <v>2468</v>
      </c>
      <c r="I16" s="155">
        <v>1487</v>
      </c>
      <c r="J16" s="155">
        <v>1473</v>
      </c>
      <c r="K16" s="18">
        <v>30778</v>
      </c>
    </row>
    <row r="17" spans="1:11" x14ac:dyDescent="0.25">
      <c r="A17" s="153" t="s">
        <v>229</v>
      </c>
      <c r="B17" s="154">
        <v>26300</v>
      </c>
      <c r="C17" s="154">
        <v>30999</v>
      </c>
      <c r="D17" s="154">
        <v>23878</v>
      </c>
      <c r="E17" s="154">
        <v>28668</v>
      </c>
      <c r="F17" s="154">
        <v>11883</v>
      </c>
      <c r="G17" s="155">
        <v>13144</v>
      </c>
      <c r="H17" s="155">
        <v>24098</v>
      </c>
      <c r="I17" s="155">
        <v>7573</v>
      </c>
      <c r="J17" s="155">
        <v>12183</v>
      </c>
      <c r="K17" s="18">
        <v>178726</v>
      </c>
    </row>
    <row r="18" spans="1:11" x14ac:dyDescent="0.25">
      <c r="A18" s="153" t="s">
        <v>230</v>
      </c>
      <c r="B18" s="154">
        <v>16298</v>
      </c>
      <c r="C18" s="154">
        <v>4832</v>
      </c>
      <c r="D18" s="154">
        <v>2490</v>
      </c>
      <c r="E18" s="154">
        <v>8454</v>
      </c>
      <c r="F18" s="154">
        <v>2728</v>
      </c>
      <c r="G18" s="155">
        <v>491</v>
      </c>
      <c r="H18" s="155">
        <v>3596</v>
      </c>
      <c r="I18" s="155">
        <v>1100</v>
      </c>
      <c r="J18" s="155">
        <v>640</v>
      </c>
      <c r="K18" s="18">
        <v>40629</v>
      </c>
    </row>
    <row r="19" spans="1:11" x14ac:dyDescent="0.25">
      <c r="A19" s="153" t="s">
        <v>231</v>
      </c>
      <c r="B19" s="154">
        <v>18531</v>
      </c>
      <c r="C19" s="154">
        <v>27608</v>
      </c>
      <c r="D19" s="154">
        <v>20316</v>
      </c>
      <c r="E19" s="154">
        <v>24209</v>
      </c>
      <c r="F19" s="154">
        <v>10168</v>
      </c>
      <c r="G19" s="155">
        <v>11820</v>
      </c>
      <c r="H19" s="155">
        <v>13756</v>
      </c>
      <c r="I19" s="155">
        <v>6303</v>
      </c>
      <c r="J19" s="155">
        <v>7453</v>
      </c>
      <c r="K19" s="18">
        <v>140164</v>
      </c>
    </row>
    <row r="20" spans="1:11" x14ac:dyDescent="0.25">
      <c r="A20" s="153" t="s">
        <v>232</v>
      </c>
      <c r="B20" s="154">
        <v>1137</v>
      </c>
      <c r="C20" s="154">
        <v>4476</v>
      </c>
      <c r="D20" s="154">
        <v>6878</v>
      </c>
      <c r="E20" s="154">
        <v>3248</v>
      </c>
      <c r="F20" s="154">
        <v>383</v>
      </c>
      <c r="G20" s="155">
        <v>1762</v>
      </c>
      <c r="H20" s="155">
        <v>11596</v>
      </c>
      <c r="I20" s="155">
        <v>975</v>
      </c>
      <c r="J20" s="155">
        <v>6526</v>
      </c>
      <c r="K20" s="18">
        <v>36981</v>
      </c>
    </row>
    <row r="21" spans="1:11" x14ac:dyDescent="0.25">
      <c r="A21" s="153" t="s">
        <v>233</v>
      </c>
      <c r="B21" s="154">
        <v>543</v>
      </c>
      <c r="C21" s="154">
        <v>4327</v>
      </c>
      <c r="D21" s="154">
        <v>6358</v>
      </c>
      <c r="E21" s="154">
        <v>7586</v>
      </c>
      <c r="F21" s="154">
        <v>3735</v>
      </c>
      <c r="G21" s="155">
        <v>3158</v>
      </c>
      <c r="H21" s="155">
        <v>5300</v>
      </c>
      <c r="I21" s="155">
        <v>2604</v>
      </c>
      <c r="J21" s="155">
        <v>2444</v>
      </c>
      <c r="K21" s="18">
        <v>36055</v>
      </c>
    </row>
    <row r="22" spans="1:11" x14ac:dyDescent="0.25">
      <c r="A22" s="153" t="s">
        <v>234</v>
      </c>
      <c r="B22" s="154">
        <v>106</v>
      </c>
      <c r="C22" s="154">
        <v>55</v>
      </c>
      <c r="D22" s="154">
        <v>377</v>
      </c>
      <c r="E22" s="154">
        <v>48</v>
      </c>
      <c r="F22" s="154">
        <v>20</v>
      </c>
      <c r="G22" s="155">
        <v>10</v>
      </c>
      <c r="H22" s="155">
        <v>128</v>
      </c>
      <c r="I22" s="155">
        <v>51</v>
      </c>
      <c r="J22" s="155">
        <v>30</v>
      </c>
      <c r="K22" s="18">
        <v>825</v>
      </c>
    </row>
    <row r="23" spans="1:11" x14ac:dyDescent="0.25">
      <c r="A23" s="153" t="s">
        <v>235</v>
      </c>
      <c r="B23" s="154">
        <v>17</v>
      </c>
      <c r="C23" s="154">
        <v>469</v>
      </c>
      <c r="D23" s="154">
        <v>58</v>
      </c>
      <c r="E23" s="154">
        <v>45</v>
      </c>
      <c r="F23" s="154">
        <v>30</v>
      </c>
      <c r="G23" s="155">
        <v>35</v>
      </c>
      <c r="H23" s="155">
        <v>30</v>
      </c>
      <c r="I23" s="155">
        <v>52</v>
      </c>
      <c r="J23" s="155">
        <v>43</v>
      </c>
      <c r="K23" s="18">
        <v>779</v>
      </c>
    </row>
    <row r="24" spans="1:11" x14ac:dyDescent="0.25">
      <c r="A24" s="153" t="s">
        <v>236</v>
      </c>
      <c r="B24" s="154">
        <v>3</v>
      </c>
      <c r="C24" s="154">
        <v>7</v>
      </c>
      <c r="D24" s="154">
        <v>7</v>
      </c>
      <c r="E24" s="154">
        <v>1</v>
      </c>
      <c r="F24" s="154" t="s">
        <v>22</v>
      </c>
      <c r="G24" s="155" t="s">
        <v>22</v>
      </c>
      <c r="H24" s="155">
        <v>6</v>
      </c>
      <c r="I24" s="155">
        <v>40</v>
      </c>
      <c r="J24" s="155">
        <v>2</v>
      </c>
      <c r="K24" s="18">
        <v>66</v>
      </c>
    </row>
    <row r="25" spans="1:11" x14ac:dyDescent="0.25">
      <c r="A25" s="17" t="s">
        <v>215</v>
      </c>
      <c r="B25" s="19">
        <v>2918</v>
      </c>
      <c r="C25" s="19">
        <v>4623</v>
      </c>
      <c r="D25" s="19">
        <v>3627</v>
      </c>
      <c r="E25" s="19">
        <v>2455</v>
      </c>
      <c r="F25" s="19">
        <v>1404</v>
      </c>
      <c r="G25" s="18">
        <v>1234</v>
      </c>
      <c r="H25" s="18">
        <v>1982</v>
      </c>
      <c r="I25" s="18">
        <v>952</v>
      </c>
      <c r="J25" s="18">
        <v>688</v>
      </c>
      <c r="K25" s="18">
        <v>19883</v>
      </c>
    </row>
    <row r="26" spans="1:11" x14ac:dyDescent="0.25">
      <c r="A26" s="153" t="s">
        <v>237</v>
      </c>
      <c r="B26" s="154">
        <v>2174</v>
      </c>
      <c r="C26" s="154">
        <v>7803</v>
      </c>
      <c r="D26" s="154">
        <v>6385</v>
      </c>
      <c r="E26" s="154">
        <v>3023</v>
      </c>
      <c r="F26" s="154">
        <v>1524</v>
      </c>
      <c r="G26" s="155">
        <v>4423</v>
      </c>
      <c r="H26" s="155">
        <v>2045</v>
      </c>
      <c r="I26" s="155">
        <v>1774</v>
      </c>
      <c r="J26" s="155">
        <v>2257</v>
      </c>
      <c r="K26" s="18">
        <v>31408</v>
      </c>
    </row>
    <row r="27" spans="1:11" s="158" customFormat="1" ht="13.5" x14ac:dyDescent="0.25">
      <c r="A27" s="78" t="s">
        <v>238</v>
      </c>
      <c r="B27" s="156">
        <v>29229</v>
      </c>
      <c r="C27" s="156">
        <v>38751</v>
      </c>
      <c r="D27" s="156">
        <v>26087</v>
      </c>
      <c r="E27" s="156">
        <v>33786</v>
      </c>
      <c r="F27" s="156">
        <v>18089</v>
      </c>
      <c r="G27" s="156">
        <v>17299</v>
      </c>
      <c r="H27" s="156">
        <v>28431</v>
      </c>
      <c r="I27" s="156">
        <v>12740</v>
      </c>
      <c r="J27" s="156">
        <v>14637</v>
      </c>
      <c r="K27" s="157">
        <v>219049</v>
      </c>
    </row>
    <row r="28" spans="1:11" ht="27" x14ac:dyDescent="0.25">
      <c r="A28" s="153" t="s">
        <v>239</v>
      </c>
      <c r="B28" s="154">
        <v>54</v>
      </c>
      <c r="C28" s="154">
        <v>123</v>
      </c>
      <c r="D28" s="154">
        <v>75</v>
      </c>
      <c r="E28" s="154">
        <v>107</v>
      </c>
      <c r="F28" s="154">
        <v>38</v>
      </c>
      <c r="G28" s="155">
        <v>52</v>
      </c>
      <c r="H28" s="155">
        <v>53</v>
      </c>
      <c r="I28" s="155">
        <v>12</v>
      </c>
      <c r="J28" s="155">
        <v>11</v>
      </c>
      <c r="K28" s="18">
        <v>525</v>
      </c>
    </row>
    <row r="29" spans="1:11" x14ac:dyDescent="0.25">
      <c r="A29" s="153" t="s">
        <v>240</v>
      </c>
      <c r="B29" s="19">
        <v>282</v>
      </c>
      <c r="C29" s="19">
        <v>1157</v>
      </c>
      <c r="D29" s="19">
        <v>3949</v>
      </c>
      <c r="E29" s="19">
        <v>292</v>
      </c>
      <c r="F29" s="19">
        <v>302</v>
      </c>
      <c r="G29" s="18">
        <v>817</v>
      </c>
      <c r="H29" s="18">
        <v>984</v>
      </c>
      <c r="I29" s="18">
        <v>108</v>
      </c>
      <c r="J29" s="18">
        <v>352</v>
      </c>
      <c r="K29" s="18">
        <v>8243</v>
      </c>
    </row>
    <row r="30" spans="1:11" x14ac:dyDescent="0.25">
      <c r="A30" s="153" t="s">
        <v>241</v>
      </c>
      <c r="B30" s="154">
        <v>5748</v>
      </c>
      <c r="C30" s="154">
        <v>8504</v>
      </c>
      <c r="D30" s="154">
        <v>6376</v>
      </c>
      <c r="E30" s="154">
        <v>11325</v>
      </c>
      <c r="F30" s="154">
        <v>5123</v>
      </c>
      <c r="G30" s="155">
        <v>4847</v>
      </c>
      <c r="H30" s="155">
        <v>7641</v>
      </c>
      <c r="I30" s="155">
        <v>3340</v>
      </c>
      <c r="J30" s="155">
        <v>2994</v>
      </c>
      <c r="K30" s="18">
        <v>55898</v>
      </c>
    </row>
    <row r="31" spans="1:11" x14ac:dyDescent="0.25">
      <c r="A31" s="153" t="s">
        <v>242</v>
      </c>
      <c r="B31" s="154">
        <v>10455</v>
      </c>
      <c r="C31" s="154">
        <v>14536</v>
      </c>
      <c r="D31" s="154">
        <v>9448</v>
      </c>
      <c r="E31" s="154">
        <v>13994</v>
      </c>
      <c r="F31" s="154">
        <v>9824</v>
      </c>
      <c r="G31" s="155">
        <v>10055</v>
      </c>
      <c r="H31" s="155">
        <v>16576</v>
      </c>
      <c r="I31" s="155">
        <v>9461</v>
      </c>
      <c r="J31" s="155">
        <v>8782</v>
      </c>
      <c r="K31" s="18">
        <v>103131</v>
      </c>
    </row>
    <row r="32" spans="1:11" s="158" customFormat="1" ht="13.5" x14ac:dyDescent="0.25">
      <c r="A32" s="78" t="s">
        <v>243</v>
      </c>
      <c r="B32" s="156">
        <v>29259</v>
      </c>
      <c r="C32" s="156">
        <v>38801</v>
      </c>
      <c r="D32" s="156">
        <v>26130</v>
      </c>
      <c r="E32" s="156">
        <v>33810</v>
      </c>
      <c r="F32" s="156">
        <v>18109</v>
      </c>
      <c r="G32" s="156">
        <v>17323</v>
      </c>
      <c r="H32" s="156">
        <v>28480</v>
      </c>
      <c r="I32" s="156">
        <v>12764</v>
      </c>
      <c r="J32" s="156">
        <v>14654</v>
      </c>
      <c r="K32" s="157">
        <v>219330</v>
      </c>
    </row>
    <row r="33" spans="1:11" x14ac:dyDescent="0.25">
      <c r="A33" s="153" t="s">
        <v>244</v>
      </c>
      <c r="B33" s="19">
        <v>1</v>
      </c>
      <c r="C33" s="19">
        <v>29</v>
      </c>
      <c r="D33" s="19">
        <v>16</v>
      </c>
      <c r="E33" s="19">
        <v>5</v>
      </c>
      <c r="F33" s="19">
        <v>15</v>
      </c>
      <c r="G33" s="18">
        <v>277</v>
      </c>
      <c r="H33" s="18">
        <v>27</v>
      </c>
      <c r="I33" s="18">
        <v>5</v>
      </c>
      <c r="J33" s="18">
        <v>10</v>
      </c>
      <c r="K33" s="18">
        <v>385</v>
      </c>
    </row>
    <row r="34" spans="1:11" x14ac:dyDescent="0.25">
      <c r="A34" s="153" t="s">
        <v>245</v>
      </c>
      <c r="B34" s="19">
        <v>354</v>
      </c>
      <c r="C34" s="19">
        <v>151</v>
      </c>
      <c r="D34" s="19">
        <v>181</v>
      </c>
      <c r="E34" s="19">
        <v>277</v>
      </c>
      <c r="F34" s="19">
        <v>557</v>
      </c>
      <c r="G34" s="18">
        <v>68</v>
      </c>
      <c r="H34" s="18">
        <v>193</v>
      </c>
      <c r="I34" s="18">
        <v>3489</v>
      </c>
      <c r="J34" s="18">
        <v>768</v>
      </c>
      <c r="K34" s="18">
        <v>6038</v>
      </c>
    </row>
    <row r="35" spans="1:11" x14ac:dyDescent="0.25">
      <c r="A35" s="17" t="s">
        <v>246</v>
      </c>
      <c r="B35" s="19">
        <v>1</v>
      </c>
      <c r="C35" s="19">
        <v>5</v>
      </c>
      <c r="D35" s="19" t="s">
        <v>22</v>
      </c>
      <c r="E35" s="19">
        <v>2</v>
      </c>
      <c r="F35" s="19" t="s">
        <v>22</v>
      </c>
      <c r="G35" s="18">
        <v>3</v>
      </c>
      <c r="H35" s="18">
        <v>3</v>
      </c>
      <c r="I35" s="18">
        <v>1</v>
      </c>
      <c r="J35" s="18" t="s">
        <v>22</v>
      </c>
      <c r="K35" s="18">
        <v>15</v>
      </c>
    </row>
    <row r="36" spans="1:11" x14ac:dyDescent="0.25">
      <c r="A36" s="153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35"/>
  <sheetViews>
    <sheetView workbookViewId="0">
      <selection activeCell="A2" sqref="A2"/>
    </sheetView>
  </sheetViews>
  <sheetFormatPr defaultRowHeight="15" x14ac:dyDescent="0.25"/>
  <cols>
    <col min="1" max="1" width="34.5703125" customWidth="1"/>
    <col min="2" max="10" width="9.28515625" bestFit="1" customWidth="1"/>
    <col min="11" max="11" width="9.5703125" bestFit="1" customWidth="1"/>
    <col min="257" max="257" width="34.5703125" customWidth="1"/>
    <col min="258" max="266" width="9.28515625" bestFit="1" customWidth="1"/>
    <col min="267" max="267" width="9.5703125" bestFit="1" customWidth="1"/>
    <col min="513" max="513" width="34.5703125" customWidth="1"/>
    <col min="514" max="522" width="9.28515625" bestFit="1" customWidth="1"/>
    <col min="523" max="523" width="9.5703125" bestFit="1" customWidth="1"/>
    <col min="769" max="769" width="34.5703125" customWidth="1"/>
    <col min="770" max="778" width="9.28515625" bestFit="1" customWidth="1"/>
    <col min="779" max="779" width="9.5703125" bestFit="1" customWidth="1"/>
    <col min="1025" max="1025" width="34.5703125" customWidth="1"/>
    <col min="1026" max="1034" width="9.28515625" bestFit="1" customWidth="1"/>
    <col min="1035" max="1035" width="9.5703125" bestFit="1" customWidth="1"/>
    <col min="1281" max="1281" width="34.5703125" customWidth="1"/>
    <col min="1282" max="1290" width="9.28515625" bestFit="1" customWidth="1"/>
    <col min="1291" max="1291" width="9.5703125" bestFit="1" customWidth="1"/>
    <col min="1537" max="1537" width="34.5703125" customWidth="1"/>
    <col min="1538" max="1546" width="9.28515625" bestFit="1" customWidth="1"/>
    <col min="1547" max="1547" width="9.5703125" bestFit="1" customWidth="1"/>
    <col min="1793" max="1793" width="34.5703125" customWidth="1"/>
    <col min="1794" max="1802" width="9.28515625" bestFit="1" customWidth="1"/>
    <col min="1803" max="1803" width="9.5703125" bestFit="1" customWidth="1"/>
    <col min="2049" max="2049" width="34.5703125" customWidth="1"/>
    <col min="2050" max="2058" width="9.28515625" bestFit="1" customWidth="1"/>
    <col min="2059" max="2059" width="9.5703125" bestFit="1" customWidth="1"/>
    <col min="2305" max="2305" width="34.5703125" customWidth="1"/>
    <col min="2306" max="2314" width="9.28515625" bestFit="1" customWidth="1"/>
    <col min="2315" max="2315" width="9.5703125" bestFit="1" customWidth="1"/>
    <col min="2561" max="2561" width="34.5703125" customWidth="1"/>
    <col min="2562" max="2570" width="9.28515625" bestFit="1" customWidth="1"/>
    <col min="2571" max="2571" width="9.5703125" bestFit="1" customWidth="1"/>
    <col min="2817" max="2817" width="34.5703125" customWidth="1"/>
    <col min="2818" max="2826" width="9.28515625" bestFit="1" customWidth="1"/>
    <col min="2827" max="2827" width="9.5703125" bestFit="1" customWidth="1"/>
    <col min="3073" max="3073" width="34.5703125" customWidth="1"/>
    <col min="3074" max="3082" width="9.28515625" bestFit="1" customWidth="1"/>
    <col min="3083" max="3083" width="9.5703125" bestFit="1" customWidth="1"/>
    <col min="3329" max="3329" width="34.5703125" customWidth="1"/>
    <col min="3330" max="3338" width="9.28515625" bestFit="1" customWidth="1"/>
    <col min="3339" max="3339" width="9.5703125" bestFit="1" customWidth="1"/>
    <col min="3585" max="3585" width="34.5703125" customWidth="1"/>
    <col min="3586" max="3594" width="9.28515625" bestFit="1" customWidth="1"/>
    <col min="3595" max="3595" width="9.5703125" bestFit="1" customWidth="1"/>
    <col min="3841" max="3841" width="34.5703125" customWidth="1"/>
    <col min="3842" max="3850" width="9.28515625" bestFit="1" customWidth="1"/>
    <col min="3851" max="3851" width="9.5703125" bestFit="1" customWidth="1"/>
    <col min="4097" max="4097" width="34.5703125" customWidth="1"/>
    <col min="4098" max="4106" width="9.28515625" bestFit="1" customWidth="1"/>
    <col min="4107" max="4107" width="9.5703125" bestFit="1" customWidth="1"/>
    <col min="4353" max="4353" width="34.5703125" customWidth="1"/>
    <col min="4354" max="4362" width="9.28515625" bestFit="1" customWidth="1"/>
    <col min="4363" max="4363" width="9.5703125" bestFit="1" customWidth="1"/>
    <col min="4609" max="4609" width="34.5703125" customWidth="1"/>
    <col min="4610" max="4618" width="9.28515625" bestFit="1" customWidth="1"/>
    <col min="4619" max="4619" width="9.5703125" bestFit="1" customWidth="1"/>
    <col min="4865" max="4865" width="34.5703125" customWidth="1"/>
    <col min="4866" max="4874" width="9.28515625" bestFit="1" customWidth="1"/>
    <col min="4875" max="4875" width="9.5703125" bestFit="1" customWidth="1"/>
    <col min="5121" max="5121" width="34.5703125" customWidth="1"/>
    <col min="5122" max="5130" width="9.28515625" bestFit="1" customWidth="1"/>
    <col min="5131" max="5131" width="9.5703125" bestFit="1" customWidth="1"/>
    <col min="5377" max="5377" width="34.5703125" customWidth="1"/>
    <col min="5378" max="5386" width="9.28515625" bestFit="1" customWidth="1"/>
    <col min="5387" max="5387" width="9.5703125" bestFit="1" customWidth="1"/>
    <col min="5633" max="5633" width="34.5703125" customWidth="1"/>
    <col min="5634" max="5642" width="9.28515625" bestFit="1" customWidth="1"/>
    <col min="5643" max="5643" width="9.5703125" bestFit="1" customWidth="1"/>
    <col min="5889" max="5889" width="34.5703125" customWidth="1"/>
    <col min="5890" max="5898" width="9.28515625" bestFit="1" customWidth="1"/>
    <col min="5899" max="5899" width="9.5703125" bestFit="1" customWidth="1"/>
    <col min="6145" max="6145" width="34.5703125" customWidth="1"/>
    <col min="6146" max="6154" width="9.28515625" bestFit="1" customWidth="1"/>
    <col min="6155" max="6155" width="9.5703125" bestFit="1" customWidth="1"/>
    <col min="6401" max="6401" width="34.5703125" customWidth="1"/>
    <col min="6402" max="6410" width="9.28515625" bestFit="1" customWidth="1"/>
    <col min="6411" max="6411" width="9.5703125" bestFit="1" customWidth="1"/>
    <col min="6657" max="6657" width="34.5703125" customWidth="1"/>
    <col min="6658" max="6666" width="9.28515625" bestFit="1" customWidth="1"/>
    <col min="6667" max="6667" width="9.5703125" bestFit="1" customWidth="1"/>
    <col min="6913" max="6913" width="34.5703125" customWidth="1"/>
    <col min="6914" max="6922" width="9.28515625" bestFit="1" customWidth="1"/>
    <col min="6923" max="6923" width="9.5703125" bestFit="1" customWidth="1"/>
    <col min="7169" max="7169" width="34.5703125" customWidth="1"/>
    <col min="7170" max="7178" width="9.28515625" bestFit="1" customWidth="1"/>
    <col min="7179" max="7179" width="9.5703125" bestFit="1" customWidth="1"/>
    <col min="7425" max="7425" width="34.5703125" customWidth="1"/>
    <col min="7426" max="7434" width="9.28515625" bestFit="1" customWidth="1"/>
    <col min="7435" max="7435" width="9.5703125" bestFit="1" customWidth="1"/>
    <col min="7681" max="7681" width="34.5703125" customWidth="1"/>
    <col min="7682" max="7690" width="9.28515625" bestFit="1" customWidth="1"/>
    <col min="7691" max="7691" width="9.5703125" bestFit="1" customWidth="1"/>
    <col min="7937" max="7937" width="34.5703125" customWidth="1"/>
    <col min="7938" max="7946" width="9.28515625" bestFit="1" customWidth="1"/>
    <col min="7947" max="7947" width="9.5703125" bestFit="1" customWidth="1"/>
    <col min="8193" max="8193" width="34.5703125" customWidth="1"/>
    <col min="8194" max="8202" width="9.28515625" bestFit="1" customWidth="1"/>
    <col min="8203" max="8203" width="9.5703125" bestFit="1" customWidth="1"/>
    <col min="8449" max="8449" width="34.5703125" customWidth="1"/>
    <col min="8450" max="8458" width="9.28515625" bestFit="1" customWidth="1"/>
    <col min="8459" max="8459" width="9.5703125" bestFit="1" customWidth="1"/>
    <col min="8705" max="8705" width="34.5703125" customWidth="1"/>
    <col min="8706" max="8714" width="9.28515625" bestFit="1" customWidth="1"/>
    <col min="8715" max="8715" width="9.5703125" bestFit="1" customWidth="1"/>
    <col min="8961" max="8961" width="34.5703125" customWidth="1"/>
    <col min="8962" max="8970" width="9.28515625" bestFit="1" customWidth="1"/>
    <col min="8971" max="8971" width="9.5703125" bestFit="1" customWidth="1"/>
    <col min="9217" max="9217" width="34.5703125" customWidth="1"/>
    <col min="9218" max="9226" width="9.28515625" bestFit="1" customWidth="1"/>
    <col min="9227" max="9227" width="9.5703125" bestFit="1" customWidth="1"/>
    <col min="9473" max="9473" width="34.5703125" customWidth="1"/>
    <col min="9474" max="9482" width="9.28515625" bestFit="1" customWidth="1"/>
    <col min="9483" max="9483" width="9.5703125" bestFit="1" customWidth="1"/>
    <col min="9729" max="9729" width="34.5703125" customWidth="1"/>
    <col min="9730" max="9738" width="9.28515625" bestFit="1" customWidth="1"/>
    <col min="9739" max="9739" width="9.5703125" bestFit="1" customWidth="1"/>
    <col min="9985" max="9985" width="34.5703125" customWidth="1"/>
    <col min="9986" max="9994" width="9.28515625" bestFit="1" customWidth="1"/>
    <col min="9995" max="9995" width="9.5703125" bestFit="1" customWidth="1"/>
    <col min="10241" max="10241" width="34.5703125" customWidth="1"/>
    <col min="10242" max="10250" width="9.28515625" bestFit="1" customWidth="1"/>
    <col min="10251" max="10251" width="9.5703125" bestFit="1" customWidth="1"/>
    <col min="10497" max="10497" width="34.5703125" customWidth="1"/>
    <col min="10498" max="10506" width="9.28515625" bestFit="1" customWidth="1"/>
    <col min="10507" max="10507" width="9.5703125" bestFit="1" customWidth="1"/>
    <col min="10753" max="10753" width="34.5703125" customWidth="1"/>
    <col min="10754" max="10762" width="9.28515625" bestFit="1" customWidth="1"/>
    <col min="10763" max="10763" width="9.5703125" bestFit="1" customWidth="1"/>
    <col min="11009" max="11009" width="34.5703125" customWidth="1"/>
    <col min="11010" max="11018" width="9.28515625" bestFit="1" customWidth="1"/>
    <col min="11019" max="11019" width="9.5703125" bestFit="1" customWidth="1"/>
    <col min="11265" max="11265" width="34.5703125" customWidth="1"/>
    <col min="11266" max="11274" width="9.28515625" bestFit="1" customWidth="1"/>
    <col min="11275" max="11275" width="9.5703125" bestFit="1" customWidth="1"/>
    <col min="11521" max="11521" width="34.5703125" customWidth="1"/>
    <col min="11522" max="11530" width="9.28515625" bestFit="1" customWidth="1"/>
    <col min="11531" max="11531" width="9.5703125" bestFit="1" customWidth="1"/>
    <col min="11777" max="11777" width="34.5703125" customWidth="1"/>
    <col min="11778" max="11786" width="9.28515625" bestFit="1" customWidth="1"/>
    <col min="11787" max="11787" width="9.5703125" bestFit="1" customWidth="1"/>
    <col min="12033" max="12033" width="34.5703125" customWidth="1"/>
    <col min="12034" max="12042" width="9.28515625" bestFit="1" customWidth="1"/>
    <col min="12043" max="12043" width="9.5703125" bestFit="1" customWidth="1"/>
    <col min="12289" max="12289" width="34.5703125" customWidth="1"/>
    <col min="12290" max="12298" width="9.28515625" bestFit="1" customWidth="1"/>
    <col min="12299" max="12299" width="9.5703125" bestFit="1" customWidth="1"/>
    <col min="12545" max="12545" width="34.5703125" customWidth="1"/>
    <col min="12546" max="12554" width="9.28515625" bestFit="1" customWidth="1"/>
    <col min="12555" max="12555" width="9.5703125" bestFit="1" customWidth="1"/>
    <col min="12801" max="12801" width="34.5703125" customWidth="1"/>
    <col min="12802" max="12810" width="9.28515625" bestFit="1" customWidth="1"/>
    <col min="12811" max="12811" width="9.5703125" bestFit="1" customWidth="1"/>
    <col min="13057" max="13057" width="34.5703125" customWidth="1"/>
    <col min="13058" max="13066" width="9.28515625" bestFit="1" customWidth="1"/>
    <col min="13067" max="13067" width="9.5703125" bestFit="1" customWidth="1"/>
    <col min="13313" max="13313" width="34.5703125" customWidth="1"/>
    <col min="13314" max="13322" width="9.28515625" bestFit="1" customWidth="1"/>
    <col min="13323" max="13323" width="9.5703125" bestFit="1" customWidth="1"/>
    <col min="13569" max="13569" width="34.5703125" customWidth="1"/>
    <col min="13570" max="13578" width="9.28515625" bestFit="1" customWidth="1"/>
    <col min="13579" max="13579" width="9.5703125" bestFit="1" customWidth="1"/>
    <col min="13825" max="13825" width="34.5703125" customWidth="1"/>
    <col min="13826" max="13834" width="9.28515625" bestFit="1" customWidth="1"/>
    <col min="13835" max="13835" width="9.5703125" bestFit="1" customWidth="1"/>
    <col min="14081" max="14081" width="34.5703125" customWidth="1"/>
    <col min="14082" max="14090" width="9.28515625" bestFit="1" customWidth="1"/>
    <col min="14091" max="14091" width="9.5703125" bestFit="1" customWidth="1"/>
    <col min="14337" max="14337" width="34.5703125" customWidth="1"/>
    <col min="14338" max="14346" width="9.28515625" bestFit="1" customWidth="1"/>
    <col min="14347" max="14347" width="9.5703125" bestFit="1" customWidth="1"/>
    <col min="14593" max="14593" width="34.5703125" customWidth="1"/>
    <col min="14594" max="14602" width="9.28515625" bestFit="1" customWidth="1"/>
    <col min="14603" max="14603" width="9.5703125" bestFit="1" customWidth="1"/>
    <col min="14849" max="14849" width="34.5703125" customWidth="1"/>
    <col min="14850" max="14858" width="9.28515625" bestFit="1" customWidth="1"/>
    <col min="14859" max="14859" width="9.5703125" bestFit="1" customWidth="1"/>
    <col min="15105" max="15105" width="34.5703125" customWidth="1"/>
    <col min="15106" max="15114" width="9.28515625" bestFit="1" customWidth="1"/>
    <col min="15115" max="15115" width="9.5703125" bestFit="1" customWidth="1"/>
    <col min="15361" max="15361" width="34.5703125" customWidth="1"/>
    <col min="15362" max="15370" width="9.28515625" bestFit="1" customWidth="1"/>
    <col min="15371" max="15371" width="9.5703125" bestFit="1" customWidth="1"/>
    <col min="15617" max="15617" width="34.5703125" customWidth="1"/>
    <col min="15618" max="15626" width="9.28515625" bestFit="1" customWidth="1"/>
    <col min="15627" max="15627" width="9.5703125" bestFit="1" customWidth="1"/>
    <col min="15873" max="15873" width="34.5703125" customWidth="1"/>
    <col min="15874" max="15882" width="9.28515625" bestFit="1" customWidth="1"/>
    <col min="15883" max="15883" width="9.5703125" bestFit="1" customWidth="1"/>
    <col min="16129" max="16129" width="34.5703125" customWidth="1"/>
    <col min="16130" max="16138" width="9.28515625" bestFit="1" customWidth="1"/>
    <col min="16139" max="16139" width="9.5703125" bestFit="1" customWidth="1"/>
  </cols>
  <sheetData>
    <row r="1" spans="1:11" x14ac:dyDescent="0.25">
      <c r="A1" s="24" t="s">
        <v>255</v>
      </c>
      <c r="B1" s="23"/>
      <c r="C1" s="23"/>
      <c r="D1" s="23"/>
      <c r="E1" s="23"/>
      <c r="F1" s="23"/>
      <c r="G1" s="23"/>
      <c r="H1" s="23"/>
      <c r="I1" s="23"/>
    </row>
    <row r="2" spans="1:11" x14ac:dyDescent="0.25">
      <c r="E2" s="73"/>
      <c r="I2" s="73"/>
      <c r="J2" s="73"/>
      <c r="K2" s="73"/>
    </row>
    <row r="3" spans="1:11" x14ac:dyDescent="0.25">
      <c r="A3" s="152" t="s">
        <v>214</v>
      </c>
      <c r="B3" s="149" t="s">
        <v>52</v>
      </c>
      <c r="C3" s="149" t="s">
        <v>53</v>
      </c>
      <c r="D3" s="149" t="s">
        <v>54</v>
      </c>
      <c r="E3" s="151" t="s">
        <v>55</v>
      </c>
      <c r="F3" s="149" t="s">
        <v>56</v>
      </c>
      <c r="G3" s="149" t="s">
        <v>57</v>
      </c>
      <c r="H3" s="149" t="s">
        <v>58</v>
      </c>
      <c r="I3" s="151" t="s">
        <v>165</v>
      </c>
      <c r="J3" s="150" t="s">
        <v>59</v>
      </c>
      <c r="K3" s="150" t="s">
        <v>166</v>
      </c>
    </row>
    <row r="4" spans="1:11" x14ac:dyDescent="0.25">
      <c r="A4" s="17" t="s">
        <v>216</v>
      </c>
      <c r="B4" s="159">
        <v>45684.58</v>
      </c>
      <c r="C4" s="159">
        <v>152368.85999999999</v>
      </c>
      <c r="D4" s="159">
        <v>15545.98</v>
      </c>
      <c r="E4" s="159">
        <v>78253.91</v>
      </c>
      <c r="F4" s="159">
        <v>88585.9</v>
      </c>
      <c r="G4" s="160">
        <v>113016.22</v>
      </c>
      <c r="H4" s="160">
        <v>82962.899999999994</v>
      </c>
      <c r="I4" s="160">
        <v>58249.39</v>
      </c>
      <c r="J4" s="160">
        <v>46026.23</v>
      </c>
      <c r="K4" s="160">
        <v>680693.97</v>
      </c>
    </row>
    <row r="5" spans="1:11" x14ac:dyDescent="0.25">
      <c r="A5" s="17" t="s">
        <v>217</v>
      </c>
      <c r="B5" s="159">
        <v>16978.240000000002</v>
      </c>
      <c r="C5" s="159">
        <v>73277.62</v>
      </c>
      <c r="D5" s="159">
        <v>2717.72</v>
      </c>
      <c r="E5" s="159">
        <v>40767.9</v>
      </c>
      <c r="F5" s="159">
        <v>49232.17</v>
      </c>
      <c r="G5" s="160">
        <v>53662.35</v>
      </c>
      <c r="H5" s="160">
        <v>47946.73</v>
      </c>
      <c r="I5" s="160">
        <v>15326.91</v>
      </c>
      <c r="J5" s="160">
        <v>17134.34</v>
      </c>
      <c r="K5" s="160">
        <v>317043.98</v>
      </c>
    </row>
    <row r="6" spans="1:11" x14ac:dyDescent="0.25">
      <c r="A6" s="17" t="s">
        <v>218</v>
      </c>
      <c r="B6" s="159">
        <v>1433.61</v>
      </c>
      <c r="C6" s="159">
        <v>5135.54</v>
      </c>
      <c r="D6" s="159">
        <v>47.1</v>
      </c>
      <c r="E6" s="159">
        <v>2521.21</v>
      </c>
      <c r="F6" s="159">
        <v>5357.22</v>
      </c>
      <c r="G6" s="160">
        <v>5132.25</v>
      </c>
      <c r="H6" s="160">
        <v>4670.9399999999996</v>
      </c>
      <c r="I6" s="160">
        <v>465.76</v>
      </c>
      <c r="J6" s="160">
        <v>1409.08</v>
      </c>
      <c r="K6" s="160">
        <v>26172.71</v>
      </c>
    </row>
    <row r="7" spans="1:11" x14ac:dyDescent="0.25">
      <c r="A7" s="17" t="s">
        <v>219</v>
      </c>
      <c r="B7" s="159">
        <v>9.84</v>
      </c>
      <c r="C7" s="159">
        <v>15.74</v>
      </c>
      <c r="D7" s="159">
        <v>28.49</v>
      </c>
      <c r="E7" s="159">
        <v>24.47</v>
      </c>
      <c r="F7" s="159">
        <v>3.45</v>
      </c>
      <c r="G7" s="160" t="s">
        <v>22</v>
      </c>
      <c r="H7" s="160">
        <v>139.21</v>
      </c>
      <c r="I7" s="160">
        <v>234.45</v>
      </c>
      <c r="J7" s="160">
        <v>641.30999999999995</v>
      </c>
      <c r="K7" s="160">
        <v>1096.96</v>
      </c>
    </row>
    <row r="8" spans="1:11" x14ac:dyDescent="0.25">
      <c r="A8" s="17" t="s">
        <v>220</v>
      </c>
      <c r="B8" s="159" t="s">
        <v>22</v>
      </c>
      <c r="C8" s="159">
        <v>30.82</v>
      </c>
      <c r="D8" s="159">
        <v>0.2</v>
      </c>
      <c r="E8" s="159" t="s">
        <v>22</v>
      </c>
      <c r="F8" s="159" t="s">
        <v>22</v>
      </c>
      <c r="G8" s="160" t="s">
        <v>22</v>
      </c>
      <c r="H8" s="160" t="s">
        <v>22</v>
      </c>
      <c r="I8" s="160">
        <v>2</v>
      </c>
      <c r="J8" s="160" t="s">
        <v>22</v>
      </c>
      <c r="K8" s="160">
        <v>33.020000000000003</v>
      </c>
    </row>
    <row r="9" spans="1:11" x14ac:dyDescent="0.25">
      <c r="A9" s="153" t="s">
        <v>221</v>
      </c>
      <c r="B9" s="161">
        <v>54.51</v>
      </c>
      <c r="C9" s="161">
        <v>481.22</v>
      </c>
      <c r="D9" s="161">
        <v>71.37</v>
      </c>
      <c r="E9" s="161">
        <v>121.27</v>
      </c>
      <c r="F9" s="161">
        <v>157.61000000000001</v>
      </c>
      <c r="G9" s="162">
        <v>488.39</v>
      </c>
      <c r="H9" s="162">
        <v>570.29</v>
      </c>
      <c r="I9" s="162">
        <v>818.23</v>
      </c>
      <c r="J9" s="162">
        <v>146.62</v>
      </c>
      <c r="K9" s="160">
        <v>2909.51</v>
      </c>
    </row>
    <row r="10" spans="1:11" x14ac:dyDescent="0.25">
      <c r="A10" s="153" t="s">
        <v>222</v>
      </c>
      <c r="B10" s="161">
        <v>71.75</v>
      </c>
      <c r="C10" s="161">
        <v>79.73</v>
      </c>
      <c r="D10" s="161">
        <v>20.91</v>
      </c>
      <c r="E10" s="161">
        <v>44.92</v>
      </c>
      <c r="F10" s="161">
        <v>20.77</v>
      </c>
      <c r="G10" s="162">
        <v>107.45</v>
      </c>
      <c r="H10" s="162">
        <v>55.87</v>
      </c>
      <c r="I10" s="162">
        <v>76.47</v>
      </c>
      <c r="J10" s="162">
        <v>71.069999999999993</v>
      </c>
      <c r="K10" s="160">
        <v>548.94000000000005</v>
      </c>
    </row>
    <row r="11" spans="1:11" x14ac:dyDescent="0.25">
      <c r="A11" s="153" t="s">
        <v>223</v>
      </c>
      <c r="B11" s="161">
        <v>2193.12</v>
      </c>
      <c r="C11" s="161">
        <v>3438.12</v>
      </c>
      <c r="D11" s="161">
        <v>448.45</v>
      </c>
      <c r="E11" s="161">
        <v>3539.16</v>
      </c>
      <c r="F11" s="161">
        <v>3011.56</v>
      </c>
      <c r="G11" s="162">
        <v>812.9</v>
      </c>
      <c r="H11" s="162">
        <v>2974.14</v>
      </c>
      <c r="I11" s="162">
        <v>9155.66</v>
      </c>
      <c r="J11" s="162">
        <v>4992.07</v>
      </c>
      <c r="K11" s="160">
        <v>30565.18</v>
      </c>
    </row>
    <row r="12" spans="1:11" x14ac:dyDescent="0.25">
      <c r="A12" s="153" t="s">
        <v>224</v>
      </c>
      <c r="B12" s="161">
        <v>183.69</v>
      </c>
      <c r="C12" s="161">
        <v>31.04</v>
      </c>
      <c r="D12" s="161">
        <v>204.24</v>
      </c>
      <c r="E12" s="161">
        <v>37.14</v>
      </c>
      <c r="F12" s="161">
        <v>25.89</v>
      </c>
      <c r="G12" s="162">
        <v>6.48</v>
      </c>
      <c r="H12" s="162">
        <v>597.30999999999995</v>
      </c>
      <c r="I12" s="162">
        <v>312.35000000000002</v>
      </c>
      <c r="J12" s="162">
        <v>50.82</v>
      </c>
      <c r="K12" s="160">
        <v>1448.96</v>
      </c>
    </row>
    <row r="13" spans="1:11" x14ac:dyDescent="0.25">
      <c r="A13" s="153" t="s">
        <v>225</v>
      </c>
      <c r="B13" s="161">
        <v>24.82</v>
      </c>
      <c r="C13" s="161">
        <v>69.64</v>
      </c>
      <c r="D13" s="161">
        <v>50.73</v>
      </c>
      <c r="E13" s="161">
        <v>35.85</v>
      </c>
      <c r="F13" s="161">
        <v>10.93</v>
      </c>
      <c r="G13" s="162">
        <v>14.66</v>
      </c>
      <c r="H13" s="162">
        <v>48.25</v>
      </c>
      <c r="I13" s="162">
        <v>96.83</v>
      </c>
      <c r="J13" s="162">
        <v>31.46</v>
      </c>
      <c r="K13" s="160">
        <v>383.17</v>
      </c>
    </row>
    <row r="14" spans="1:11" x14ac:dyDescent="0.25">
      <c r="A14" s="153" t="s">
        <v>226</v>
      </c>
      <c r="B14" s="161">
        <v>3513.07</v>
      </c>
      <c r="C14" s="161">
        <v>56882.01</v>
      </c>
      <c r="D14" s="161">
        <v>10000.27</v>
      </c>
      <c r="E14" s="161">
        <v>14583.92</v>
      </c>
      <c r="F14" s="161">
        <v>14886.13</v>
      </c>
      <c r="G14" s="162">
        <v>43525.94</v>
      </c>
      <c r="H14" s="162">
        <v>14023.89</v>
      </c>
      <c r="I14" s="162">
        <v>25154.47</v>
      </c>
      <c r="J14" s="162">
        <v>17035.189999999999</v>
      </c>
      <c r="K14" s="160">
        <v>199604.89</v>
      </c>
    </row>
    <row r="15" spans="1:11" x14ac:dyDescent="0.25">
      <c r="A15" s="153" t="s">
        <v>227</v>
      </c>
      <c r="B15" s="161">
        <v>73.63</v>
      </c>
      <c r="C15" s="161">
        <v>573.20000000000005</v>
      </c>
      <c r="D15" s="161">
        <v>133.63</v>
      </c>
      <c r="E15" s="161">
        <v>178.21</v>
      </c>
      <c r="F15" s="161">
        <v>141.87</v>
      </c>
      <c r="G15" s="162">
        <v>509.9</v>
      </c>
      <c r="H15" s="162">
        <v>355.86</v>
      </c>
      <c r="I15" s="162">
        <v>203.92</v>
      </c>
      <c r="J15" s="162">
        <v>99.2</v>
      </c>
      <c r="K15" s="160">
        <v>2269.42</v>
      </c>
    </row>
    <row r="16" spans="1:11" x14ac:dyDescent="0.25">
      <c r="A16" s="153" t="s">
        <v>228</v>
      </c>
      <c r="B16" s="161">
        <v>21148.3</v>
      </c>
      <c r="C16" s="161">
        <v>12354.18</v>
      </c>
      <c r="D16" s="161">
        <v>1822.87</v>
      </c>
      <c r="E16" s="161">
        <v>16399.86</v>
      </c>
      <c r="F16" s="161">
        <v>15738.3</v>
      </c>
      <c r="G16" s="162">
        <v>8755.9</v>
      </c>
      <c r="H16" s="162">
        <v>11580.41</v>
      </c>
      <c r="I16" s="162">
        <v>6402.34</v>
      </c>
      <c r="J16" s="162">
        <v>4415.07</v>
      </c>
      <c r="K16" s="160">
        <v>98617.23</v>
      </c>
    </row>
    <row r="17" spans="1:11" x14ac:dyDescent="0.25">
      <c r="A17" s="153" t="s">
        <v>229</v>
      </c>
      <c r="B17" s="161">
        <v>83856.97</v>
      </c>
      <c r="C17" s="161">
        <v>48938.57</v>
      </c>
      <c r="D17" s="161">
        <v>39834.01</v>
      </c>
      <c r="E17" s="161">
        <v>60524.13</v>
      </c>
      <c r="F17" s="161">
        <v>21675.05</v>
      </c>
      <c r="G17" s="162">
        <v>19600.47</v>
      </c>
      <c r="H17" s="162">
        <v>54825.67</v>
      </c>
      <c r="I17" s="162">
        <v>18040.79</v>
      </c>
      <c r="J17" s="162">
        <v>37003.89</v>
      </c>
      <c r="K17" s="160">
        <v>384299.55</v>
      </c>
    </row>
    <row r="18" spans="1:11" x14ac:dyDescent="0.25">
      <c r="A18" s="153" t="s">
        <v>230</v>
      </c>
      <c r="B18" s="161">
        <v>62017</v>
      </c>
      <c r="C18" s="161">
        <v>14619.63</v>
      </c>
      <c r="D18" s="161">
        <v>893.34</v>
      </c>
      <c r="E18" s="161">
        <v>20221.71</v>
      </c>
      <c r="F18" s="161">
        <v>5618.49</v>
      </c>
      <c r="G18" s="162">
        <v>314.23</v>
      </c>
      <c r="H18" s="162">
        <v>5660.72</v>
      </c>
      <c r="I18" s="162">
        <v>3499.7</v>
      </c>
      <c r="J18" s="162">
        <v>1445.95</v>
      </c>
      <c r="K18" s="160">
        <v>114290.77</v>
      </c>
    </row>
    <row r="19" spans="1:11" x14ac:dyDescent="0.25">
      <c r="A19" s="153" t="s">
        <v>231</v>
      </c>
      <c r="B19" s="161">
        <v>19983.95</v>
      </c>
      <c r="C19" s="161">
        <v>26402.33</v>
      </c>
      <c r="D19" s="161">
        <v>21429.439999999999</v>
      </c>
      <c r="E19" s="161">
        <v>27507.75</v>
      </c>
      <c r="F19" s="161">
        <v>8336.11</v>
      </c>
      <c r="G19" s="162">
        <v>10860.76</v>
      </c>
      <c r="H19" s="162">
        <v>11333.81</v>
      </c>
      <c r="I19" s="162">
        <v>7373.56</v>
      </c>
      <c r="J19" s="162">
        <v>8582.09</v>
      </c>
      <c r="K19" s="160">
        <v>141809.79999999999</v>
      </c>
    </row>
    <row r="20" spans="1:11" x14ac:dyDescent="0.25">
      <c r="A20" s="153" t="s">
        <v>232</v>
      </c>
      <c r="B20" s="161">
        <v>1088.27</v>
      </c>
      <c r="C20" s="161">
        <v>3887.65</v>
      </c>
      <c r="D20" s="161">
        <v>5328.31</v>
      </c>
      <c r="E20" s="161">
        <v>3439.88</v>
      </c>
      <c r="F20" s="161">
        <v>233.91</v>
      </c>
      <c r="G20" s="162">
        <v>3075.53</v>
      </c>
      <c r="H20" s="162">
        <v>30255.21</v>
      </c>
      <c r="I20" s="162">
        <v>2582.6</v>
      </c>
      <c r="J20" s="162">
        <v>21241.74</v>
      </c>
      <c r="K20" s="160">
        <v>71133.100000000006</v>
      </c>
    </row>
    <row r="21" spans="1:11" x14ac:dyDescent="0.25">
      <c r="A21" s="153" t="s">
        <v>233</v>
      </c>
      <c r="B21" s="161">
        <v>417.08</v>
      </c>
      <c r="C21" s="161">
        <v>3569.36</v>
      </c>
      <c r="D21" s="161">
        <v>11711.11</v>
      </c>
      <c r="E21" s="161">
        <v>9133.7999999999993</v>
      </c>
      <c r="F21" s="161">
        <v>7359.07</v>
      </c>
      <c r="G21" s="162">
        <v>5160.1400000000003</v>
      </c>
      <c r="H21" s="162">
        <v>7032.62</v>
      </c>
      <c r="I21" s="162">
        <v>4316.2</v>
      </c>
      <c r="J21" s="162">
        <v>5596.08</v>
      </c>
      <c r="K21" s="160">
        <v>54295.46</v>
      </c>
    </row>
    <row r="22" spans="1:11" x14ac:dyDescent="0.25">
      <c r="A22" s="153" t="s">
        <v>234</v>
      </c>
      <c r="B22" s="161">
        <v>282.61</v>
      </c>
      <c r="C22" s="161">
        <v>74.83</v>
      </c>
      <c r="D22" s="161">
        <v>335.07</v>
      </c>
      <c r="E22" s="161">
        <v>65.02</v>
      </c>
      <c r="F22" s="161">
        <v>83.69</v>
      </c>
      <c r="G22" s="162">
        <v>18.510000000000002</v>
      </c>
      <c r="H22" s="162">
        <v>294.73</v>
      </c>
      <c r="I22" s="162">
        <v>104.91</v>
      </c>
      <c r="J22" s="162">
        <v>63.96</v>
      </c>
      <c r="K22" s="160">
        <v>1323.33</v>
      </c>
    </row>
    <row r="23" spans="1:11" x14ac:dyDescent="0.25">
      <c r="A23" s="153" t="s">
        <v>235</v>
      </c>
      <c r="B23" s="161">
        <v>63.15</v>
      </c>
      <c r="C23" s="161">
        <v>379.44</v>
      </c>
      <c r="D23" s="161">
        <v>135.22999999999999</v>
      </c>
      <c r="E23" s="161">
        <v>155.87</v>
      </c>
      <c r="F23" s="161">
        <v>43.78</v>
      </c>
      <c r="G23" s="162">
        <v>171.3</v>
      </c>
      <c r="H23" s="162">
        <v>235.72</v>
      </c>
      <c r="I23" s="162">
        <v>111.78</v>
      </c>
      <c r="J23" s="162">
        <v>71.87</v>
      </c>
      <c r="K23" s="160">
        <v>1368.14</v>
      </c>
    </row>
    <row r="24" spans="1:11" x14ac:dyDescent="0.25">
      <c r="A24" s="153" t="s">
        <v>236</v>
      </c>
      <c r="B24" s="161">
        <v>4.91</v>
      </c>
      <c r="C24" s="161">
        <v>5.33</v>
      </c>
      <c r="D24" s="161">
        <v>1.51</v>
      </c>
      <c r="E24" s="161">
        <v>0.1</v>
      </c>
      <c r="F24" s="161" t="s">
        <v>22</v>
      </c>
      <c r="G24" s="162" t="s">
        <v>22</v>
      </c>
      <c r="H24" s="162">
        <v>12.86</v>
      </c>
      <c r="I24" s="162">
        <v>52.04</v>
      </c>
      <c r="J24" s="162">
        <v>2.2000000000000002</v>
      </c>
      <c r="K24" s="160">
        <v>78.95</v>
      </c>
    </row>
    <row r="25" spans="1:11" x14ac:dyDescent="0.25">
      <c r="A25" s="17" t="s">
        <v>215</v>
      </c>
      <c r="B25" s="159">
        <v>316.55</v>
      </c>
      <c r="C25" s="159">
        <v>570.29999999999995</v>
      </c>
      <c r="D25" s="159">
        <v>304.01</v>
      </c>
      <c r="E25" s="159">
        <v>305.60000000000002</v>
      </c>
      <c r="F25" s="159">
        <v>164.85</v>
      </c>
      <c r="G25" s="160">
        <v>134.12</v>
      </c>
      <c r="H25" s="160">
        <v>224.84</v>
      </c>
      <c r="I25" s="160">
        <v>92.59</v>
      </c>
      <c r="J25" s="160">
        <v>60.25</v>
      </c>
      <c r="K25" s="160">
        <v>2173.11</v>
      </c>
    </row>
    <row r="26" spans="1:11" x14ac:dyDescent="0.25">
      <c r="A26" s="153" t="s">
        <v>237</v>
      </c>
      <c r="B26" s="161">
        <v>7588.74</v>
      </c>
      <c r="C26" s="161">
        <v>64483.85</v>
      </c>
      <c r="D26" s="161">
        <v>106433.94</v>
      </c>
      <c r="E26" s="161">
        <v>11782.58</v>
      </c>
      <c r="F26" s="161">
        <v>6646.66</v>
      </c>
      <c r="G26" s="162">
        <v>49768.08</v>
      </c>
      <c r="H26" s="162">
        <v>31260.15</v>
      </c>
      <c r="I26" s="162">
        <v>14319.38</v>
      </c>
      <c r="J26" s="162">
        <v>28070.76</v>
      </c>
      <c r="K26" s="160">
        <v>320354.14</v>
      </c>
    </row>
    <row r="27" spans="1:11" s="158" customFormat="1" ht="13.5" x14ac:dyDescent="0.25">
      <c r="A27" s="78" t="s">
        <v>238</v>
      </c>
      <c r="B27" s="163">
        <v>137446.84</v>
      </c>
      <c r="C27" s="163">
        <v>266361.58</v>
      </c>
      <c r="D27" s="163">
        <v>162117.94</v>
      </c>
      <c r="E27" s="163">
        <v>150866.22</v>
      </c>
      <c r="F27" s="163">
        <v>117072.46</v>
      </c>
      <c r="G27" s="163">
        <v>182518.89</v>
      </c>
      <c r="H27" s="163">
        <v>169273.56</v>
      </c>
      <c r="I27" s="163">
        <v>90702.15</v>
      </c>
      <c r="J27" s="163">
        <v>111161.13</v>
      </c>
      <c r="K27" s="164">
        <v>1387520.77</v>
      </c>
    </row>
    <row r="28" spans="1:11" ht="27" x14ac:dyDescent="0.25">
      <c r="A28" s="153" t="s">
        <v>239</v>
      </c>
      <c r="B28" s="161">
        <v>389.08</v>
      </c>
      <c r="C28" s="161">
        <v>1251.03</v>
      </c>
      <c r="D28" s="161">
        <v>132.27000000000001</v>
      </c>
      <c r="E28" s="161">
        <v>1118.76</v>
      </c>
      <c r="F28" s="161">
        <v>216.81</v>
      </c>
      <c r="G28" s="162">
        <v>533.62</v>
      </c>
      <c r="H28" s="162">
        <v>394.21</v>
      </c>
      <c r="I28" s="162">
        <v>127.02</v>
      </c>
      <c r="J28" s="162">
        <v>104.66</v>
      </c>
      <c r="K28" s="160">
        <v>4267.46</v>
      </c>
    </row>
    <row r="29" spans="1:11" x14ac:dyDescent="0.25">
      <c r="A29" s="153" t="s">
        <v>240</v>
      </c>
      <c r="B29" s="159">
        <v>757.22</v>
      </c>
      <c r="C29" s="159">
        <v>11213.22</v>
      </c>
      <c r="D29" s="159">
        <v>19684.72</v>
      </c>
      <c r="E29" s="159">
        <v>2178.36</v>
      </c>
      <c r="F29" s="159">
        <v>2501.41</v>
      </c>
      <c r="G29" s="160">
        <v>4357.8500000000004</v>
      </c>
      <c r="H29" s="160">
        <v>8832.93</v>
      </c>
      <c r="I29" s="160">
        <v>1596.57</v>
      </c>
      <c r="J29" s="160">
        <v>1358.7</v>
      </c>
      <c r="K29" s="160">
        <v>52480.98</v>
      </c>
    </row>
    <row r="30" spans="1:11" x14ac:dyDescent="0.25">
      <c r="A30" s="153" t="s">
        <v>241</v>
      </c>
      <c r="B30" s="161">
        <v>5601.19</v>
      </c>
      <c r="C30" s="161">
        <v>10689.4</v>
      </c>
      <c r="D30" s="161">
        <v>8088.18</v>
      </c>
      <c r="E30" s="161">
        <v>11208.08</v>
      </c>
      <c r="F30" s="161">
        <v>6601.69</v>
      </c>
      <c r="G30" s="162">
        <v>5689.07</v>
      </c>
      <c r="H30" s="162">
        <v>10763.13</v>
      </c>
      <c r="I30" s="162">
        <v>5202.74</v>
      </c>
      <c r="J30" s="162">
        <v>4634.51</v>
      </c>
      <c r="K30" s="160">
        <v>68477.990000000005</v>
      </c>
    </row>
    <row r="31" spans="1:11" x14ac:dyDescent="0.25">
      <c r="A31" s="153" t="s">
        <v>242</v>
      </c>
      <c r="B31" s="161">
        <v>3102.78</v>
      </c>
      <c r="C31" s="161">
        <v>4911.87</v>
      </c>
      <c r="D31" s="161">
        <v>2336.4499999999998</v>
      </c>
      <c r="E31" s="161">
        <v>4565.0200000000004</v>
      </c>
      <c r="F31" s="161">
        <v>3961.64</v>
      </c>
      <c r="G31" s="162">
        <v>3404.09</v>
      </c>
      <c r="H31" s="162">
        <v>6472.88</v>
      </c>
      <c r="I31" s="162">
        <v>3957.27</v>
      </c>
      <c r="J31" s="162">
        <v>3958.14</v>
      </c>
      <c r="K31" s="160">
        <v>36670.14</v>
      </c>
    </row>
    <row r="32" spans="1:11" s="158" customFormat="1" ht="13.5" x14ac:dyDescent="0.25">
      <c r="A32" s="78" t="s">
        <v>243</v>
      </c>
      <c r="B32" s="163">
        <v>147297.10999999999</v>
      </c>
      <c r="C32" s="163">
        <v>294427.09999999998</v>
      </c>
      <c r="D32" s="163">
        <v>192359.56</v>
      </c>
      <c r="E32" s="163">
        <v>169936.44</v>
      </c>
      <c r="F32" s="163">
        <v>130354.01</v>
      </c>
      <c r="G32" s="163">
        <v>196503.52</v>
      </c>
      <c r="H32" s="163">
        <v>195736.71</v>
      </c>
      <c r="I32" s="163">
        <v>101585.75</v>
      </c>
      <c r="J32" s="163">
        <v>121217.14</v>
      </c>
      <c r="K32" s="164">
        <v>1549417.34</v>
      </c>
    </row>
    <row r="33" spans="1:11" x14ac:dyDescent="0.25">
      <c r="A33" s="153" t="s">
        <v>244</v>
      </c>
      <c r="B33" s="159">
        <v>80</v>
      </c>
      <c r="C33" s="159">
        <v>537.17999999999995</v>
      </c>
      <c r="D33" s="159">
        <v>36.93</v>
      </c>
      <c r="E33" s="159">
        <v>30.01</v>
      </c>
      <c r="F33" s="159">
        <v>129.63999999999999</v>
      </c>
      <c r="G33" s="160">
        <v>497.24</v>
      </c>
      <c r="H33" s="160">
        <v>539.15</v>
      </c>
      <c r="I33" s="160">
        <v>29</v>
      </c>
      <c r="J33" s="160">
        <v>257.61</v>
      </c>
      <c r="K33" s="160">
        <v>2136.7600000000002</v>
      </c>
    </row>
    <row r="34" spans="1:11" x14ac:dyDescent="0.25">
      <c r="A34" s="153" t="s">
        <v>245</v>
      </c>
      <c r="B34" s="159">
        <v>26104.6</v>
      </c>
      <c r="C34" s="159">
        <v>8073</v>
      </c>
      <c r="D34" s="159">
        <v>10142</v>
      </c>
      <c r="E34" s="159">
        <v>32766</v>
      </c>
      <c r="F34" s="159">
        <v>71825</v>
      </c>
      <c r="G34" s="160">
        <v>1742</v>
      </c>
      <c r="H34" s="160">
        <v>20612</v>
      </c>
      <c r="I34" s="160">
        <v>538113</v>
      </c>
      <c r="J34" s="160">
        <v>110434</v>
      </c>
      <c r="K34" s="160">
        <v>819811.6</v>
      </c>
    </row>
    <row r="35" spans="1:11" x14ac:dyDescent="0.25">
      <c r="A35" s="17" t="s">
        <v>246</v>
      </c>
      <c r="B35" s="159">
        <v>0.5</v>
      </c>
      <c r="C35" s="159">
        <v>1.25</v>
      </c>
      <c r="D35" s="159" t="s">
        <v>22</v>
      </c>
      <c r="E35" s="159">
        <v>0.7</v>
      </c>
      <c r="F35" s="159" t="s">
        <v>22</v>
      </c>
      <c r="G35" s="160">
        <v>0.95</v>
      </c>
      <c r="H35" s="160">
        <v>3.91</v>
      </c>
      <c r="I35" s="160">
        <v>1.72</v>
      </c>
      <c r="J35" s="160" t="s">
        <v>22</v>
      </c>
      <c r="K35" s="160">
        <v>9.0299999999999994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4"/>
  <sheetViews>
    <sheetView workbookViewId="0">
      <selection activeCell="A4" sqref="A4"/>
    </sheetView>
  </sheetViews>
  <sheetFormatPr defaultRowHeight="15" x14ac:dyDescent="0.25"/>
  <sheetData>
    <row r="1" spans="1:1" x14ac:dyDescent="0.25">
      <c r="A1" s="175" t="s">
        <v>272</v>
      </c>
    </row>
    <row r="2" spans="1:1" x14ac:dyDescent="0.25">
      <c r="A2" s="176"/>
    </row>
    <row r="3" spans="1:1" x14ac:dyDescent="0.25">
      <c r="A3" s="175"/>
    </row>
    <row r="4" spans="1:1" x14ac:dyDescent="0.25">
      <c r="A4" s="176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31"/>
  <sheetViews>
    <sheetView zoomScale="115" zoomScaleNormal="115" workbookViewId="0">
      <selection activeCell="I22" sqref="I22"/>
    </sheetView>
  </sheetViews>
  <sheetFormatPr defaultRowHeight="15" x14ac:dyDescent="0.25"/>
  <cols>
    <col min="1" max="1" width="16.42578125" bestFit="1" customWidth="1"/>
    <col min="2" max="2" width="9.7109375" bestFit="1" customWidth="1"/>
    <col min="3" max="3" width="13.85546875" bestFit="1" customWidth="1"/>
    <col min="4" max="4" width="13.7109375" bestFit="1" customWidth="1"/>
  </cols>
  <sheetData>
    <row r="1" spans="1:9" x14ac:dyDescent="0.25">
      <c r="A1" s="194" t="s">
        <v>209</v>
      </c>
      <c r="B1" s="194"/>
      <c r="C1" s="194"/>
      <c r="D1" s="194"/>
      <c r="E1" s="194"/>
      <c r="F1" s="194"/>
      <c r="G1" s="194"/>
      <c r="H1" s="194"/>
      <c r="I1" s="194"/>
    </row>
    <row r="2" spans="1:9" x14ac:dyDescent="0.25">
      <c r="A2" s="115"/>
      <c r="B2" s="115"/>
      <c r="C2" s="115"/>
      <c r="D2" s="115"/>
      <c r="E2" s="115"/>
      <c r="F2" s="115"/>
      <c r="G2" s="115"/>
      <c r="H2" s="115"/>
      <c r="I2" s="115"/>
    </row>
    <row r="3" spans="1:9" x14ac:dyDescent="0.25">
      <c r="A3" s="115"/>
      <c r="B3" s="115"/>
      <c r="C3" s="115"/>
      <c r="D3" s="115"/>
      <c r="E3" s="115"/>
      <c r="F3" s="115"/>
      <c r="G3" s="115"/>
      <c r="H3" s="115"/>
      <c r="I3" s="115"/>
    </row>
    <row r="4" spans="1:9" x14ac:dyDescent="0.25">
      <c r="A4" s="115"/>
      <c r="B4" s="115"/>
      <c r="C4" s="115"/>
      <c r="D4" s="115"/>
      <c r="E4" s="115"/>
      <c r="F4" s="115"/>
      <c r="G4" s="115"/>
      <c r="H4" s="115"/>
      <c r="I4" s="115"/>
    </row>
    <row r="5" spans="1:9" x14ac:dyDescent="0.25">
      <c r="A5" s="115"/>
      <c r="B5" s="115"/>
      <c r="C5" s="115"/>
      <c r="D5" s="115"/>
      <c r="E5" s="115"/>
      <c r="F5" s="115"/>
      <c r="G5" s="115"/>
      <c r="H5" s="115"/>
      <c r="I5" s="115"/>
    </row>
    <row r="6" spans="1:9" x14ac:dyDescent="0.25">
      <c r="A6" s="115"/>
      <c r="B6" s="115"/>
      <c r="C6" s="115"/>
      <c r="D6" s="115"/>
      <c r="E6" s="115"/>
      <c r="F6" s="115"/>
      <c r="G6" s="115"/>
      <c r="H6" s="115"/>
      <c r="I6" s="115"/>
    </row>
    <row r="7" spans="1:9" x14ac:dyDescent="0.25">
      <c r="A7" s="115"/>
      <c r="B7" s="115"/>
      <c r="C7" s="115"/>
      <c r="D7" s="115"/>
      <c r="E7" s="115"/>
      <c r="F7" s="115"/>
      <c r="G7" s="115"/>
      <c r="H7" s="115"/>
      <c r="I7" s="115"/>
    </row>
    <row r="8" spans="1:9" x14ac:dyDescent="0.25">
      <c r="A8" s="115"/>
      <c r="B8" s="115"/>
      <c r="C8" s="115"/>
      <c r="D8" s="115"/>
      <c r="E8" s="115"/>
      <c r="F8" s="115"/>
      <c r="G8" s="115"/>
      <c r="H8" s="115"/>
      <c r="I8" s="115"/>
    </row>
    <row r="9" spans="1:9" x14ac:dyDescent="0.25">
      <c r="A9" s="115"/>
      <c r="B9" s="115"/>
      <c r="C9" s="115"/>
      <c r="D9" s="115"/>
      <c r="E9" s="115"/>
      <c r="F9" s="115"/>
      <c r="G9" s="115"/>
      <c r="H9" s="115"/>
      <c r="I9" s="115"/>
    </row>
    <row r="10" spans="1:9" x14ac:dyDescent="0.25">
      <c r="A10" s="115"/>
      <c r="B10" s="115"/>
      <c r="C10" s="115"/>
      <c r="D10" s="115"/>
      <c r="E10" s="115"/>
      <c r="F10" s="115"/>
      <c r="G10" s="115"/>
      <c r="H10" s="115"/>
      <c r="I10" s="115"/>
    </row>
    <row r="11" spans="1:9" x14ac:dyDescent="0.25">
      <c r="A11" s="115"/>
      <c r="B11" s="115"/>
      <c r="C11" s="115"/>
      <c r="D11" s="115"/>
      <c r="E11" s="115"/>
      <c r="F11" s="115"/>
      <c r="G11" s="115"/>
      <c r="H11" s="115"/>
      <c r="I11" s="115"/>
    </row>
    <row r="12" spans="1:9" x14ac:dyDescent="0.25">
      <c r="A12" s="115"/>
      <c r="B12" s="115"/>
      <c r="C12" s="115"/>
      <c r="D12" s="115"/>
      <c r="E12" s="115"/>
      <c r="F12" s="115"/>
      <c r="G12" s="115"/>
      <c r="H12" s="115"/>
      <c r="I12" s="115"/>
    </row>
    <row r="13" spans="1:9" x14ac:dyDescent="0.25">
      <c r="A13" s="115"/>
      <c r="B13" s="115"/>
      <c r="C13" s="115"/>
      <c r="D13" s="115"/>
      <c r="E13" s="115"/>
      <c r="F13" s="115"/>
      <c r="G13" s="115"/>
      <c r="H13" s="115"/>
      <c r="I13" s="115"/>
    </row>
    <row r="14" spans="1:9" x14ac:dyDescent="0.25">
      <c r="A14" s="115"/>
      <c r="B14" s="115"/>
      <c r="C14" s="115"/>
      <c r="D14" s="115"/>
      <c r="E14" s="115"/>
      <c r="F14" s="115"/>
      <c r="G14" s="115"/>
      <c r="H14" s="115"/>
      <c r="I14" s="115"/>
    </row>
    <row r="15" spans="1:9" x14ac:dyDescent="0.25">
      <c r="A15" s="115"/>
      <c r="B15" s="115"/>
      <c r="C15" s="115"/>
      <c r="D15" s="115"/>
      <c r="E15" s="115"/>
      <c r="F15" s="115"/>
      <c r="G15" s="115"/>
      <c r="H15" s="115"/>
      <c r="I15" s="115"/>
    </row>
    <row r="16" spans="1:9" x14ac:dyDescent="0.25">
      <c r="A16" s="115"/>
      <c r="B16" s="115"/>
      <c r="C16" s="115"/>
      <c r="D16" s="115"/>
      <c r="E16" s="115"/>
      <c r="F16" s="115"/>
      <c r="G16" s="115"/>
      <c r="H16" s="115"/>
      <c r="I16" s="115"/>
    </row>
    <row r="17" spans="1:9" x14ac:dyDescent="0.25">
      <c r="A17" s="115"/>
      <c r="B17" s="115"/>
      <c r="C17" s="115"/>
      <c r="D17" s="115"/>
      <c r="E17" s="115"/>
      <c r="F17" s="115"/>
      <c r="G17" s="115"/>
      <c r="H17" s="115"/>
      <c r="I17" s="115"/>
    </row>
    <row r="18" spans="1:9" x14ac:dyDescent="0.25">
      <c r="A18" s="115"/>
      <c r="B18" s="115"/>
      <c r="C18" s="115"/>
      <c r="D18" s="115"/>
      <c r="E18" s="115"/>
      <c r="F18" s="115"/>
      <c r="G18" s="115"/>
      <c r="H18" s="115"/>
      <c r="I18" s="115"/>
    </row>
    <row r="19" spans="1:9" x14ac:dyDescent="0.25">
      <c r="A19" s="115"/>
      <c r="B19" s="115"/>
      <c r="C19" s="115"/>
      <c r="D19" s="115"/>
      <c r="E19" s="115"/>
      <c r="F19" s="115"/>
      <c r="G19" s="115"/>
      <c r="H19" s="115"/>
      <c r="I19" s="115"/>
    </row>
    <row r="20" spans="1:9" x14ac:dyDescent="0.25">
      <c r="A20" s="115"/>
      <c r="B20" s="115"/>
      <c r="C20" s="115"/>
      <c r="D20" s="115"/>
      <c r="E20" s="115"/>
      <c r="F20" s="115"/>
      <c r="G20" s="115"/>
      <c r="H20" s="115"/>
      <c r="I20" s="115"/>
    </row>
    <row r="21" spans="1:9" x14ac:dyDescent="0.25">
      <c r="A21" s="115"/>
      <c r="B21" s="115"/>
      <c r="C21" s="115"/>
      <c r="D21" s="115"/>
      <c r="E21" s="115"/>
      <c r="F21" s="115"/>
      <c r="G21" s="115"/>
      <c r="H21" s="115"/>
      <c r="I21" s="115"/>
    </row>
    <row r="22" spans="1:9" x14ac:dyDescent="0.25">
      <c r="A22" s="115"/>
      <c r="B22" s="115"/>
      <c r="C22" s="115"/>
      <c r="D22" s="115"/>
      <c r="E22" s="115"/>
      <c r="F22" s="115"/>
      <c r="G22" s="115"/>
      <c r="H22" s="115"/>
      <c r="I22" s="115"/>
    </row>
    <row r="23" spans="1:9" x14ac:dyDescent="0.25">
      <c r="A23" s="115"/>
      <c r="B23" s="115"/>
      <c r="C23" s="115"/>
      <c r="D23" s="115"/>
      <c r="E23" s="115"/>
      <c r="F23" s="115"/>
      <c r="G23" s="115"/>
      <c r="H23" s="115"/>
      <c r="I23" s="115"/>
    </row>
    <row r="24" spans="1:9" x14ac:dyDescent="0.25">
      <c r="A24" s="115"/>
      <c r="B24" s="115"/>
      <c r="C24" s="115"/>
      <c r="D24" s="115"/>
      <c r="E24" s="115"/>
      <c r="F24" s="115"/>
      <c r="G24" s="115"/>
      <c r="H24" s="115"/>
      <c r="I24" s="115"/>
    </row>
    <row r="25" spans="1:9" x14ac:dyDescent="0.25">
      <c r="B25" t="s">
        <v>162</v>
      </c>
      <c r="C25" t="s">
        <v>163</v>
      </c>
      <c r="D25" t="s">
        <v>164</v>
      </c>
    </row>
    <row r="26" spans="1:9" x14ac:dyDescent="0.25">
      <c r="A26" t="s">
        <v>157</v>
      </c>
      <c r="B26" s="92">
        <v>-40.566041310794617</v>
      </c>
      <c r="C26" s="92">
        <v>-50.041788549937316</v>
      </c>
      <c r="D26" s="92">
        <v>53.332392558164941</v>
      </c>
    </row>
    <row r="27" spans="1:9" x14ac:dyDescent="0.25">
      <c r="A27" t="s">
        <v>158</v>
      </c>
      <c r="B27" s="92">
        <v>-16.052612975773805</v>
      </c>
      <c r="C27" s="92">
        <v>-18.814530275107131</v>
      </c>
      <c r="D27" s="92">
        <v>33.288418905939174</v>
      </c>
      <c r="E27" s="92"/>
    </row>
    <row r="28" spans="1:9" x14ac:dyDescent="0.25">
      <c r="A28" t="s">
        <v>159</v>
      </c>
      <c r="B28" s="92">
        <v>16.187011657295681</v>
      </c>
      <c r="C28" s="92">
        <v>12.735480994315008</v>
      </c>
      <c r="D28" s="92">
        <v>9.2076093537329804</v>
      </c>
    </row>
    <row r="29" spans="1:9" x14ac:dyDescent="0.25">
      <c r="A29" t="s">
        <v>160</v>
      </c>
      <c r="B29" s="92">
        <v>34.252617282695574</v>
      </c>
      <c r="C29" s="92">
        <v>32.027452101801536</v>
      </c>
      <c r="D29" s="92">
        <v>2.1017220737719469</v>
      </c>
    </row>
    <row r="30" spans="1:9" x14ac:dyDescent="0.25">
      <c r="A30" t="s">
        <v>161</v>
      </c>
      <c r="B30" s="92">
        <v>40.480064921195066</v>
      </c>
      <c r="C30" s="92">
        <v>51.11332668660684</v>
      </c>
      <c r="D30" s="92">
        <v>2.069857108390956</v>
      </c>
    </row>
    <row r="31" spans="1:9" x14ac:dyDescent="0.25">
      <c r="D31" s="92">
        <f>SUM(D26:D30)</f>
        <v>100.00000000000001</v>
      </c>
    </row>
  </sheetData>
  <mergeCells count="1">
    <mergeCell ref="A1:I1"/>
  </mergeCells>
  <phoneticPr fontId="9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6"/>
  <sheetViews>
    <sheetView workbookViewId="0">
      <selection activeCell="J40" sqref="J40"/>
    </sheetView>
  </sheetViews>
  <sheetFormatPr defaultRowHeight="15" x14ac:dyDescent="0.25"/>
  <sheetData>
    <row r="1" spans="1:8" x14ac:dyDescent="0.25">
      <c r="A1" s="24" t="s">
        <v>169</v>
      </c>
      <c r="B1" s="23"/>
      <c r="C1" s="23"/>
      <c r="D1" s="23"/>
      <c r="E1" s="23"/>
      <c r="F1" s="23"/>
      <c r="G1" s="23"/>
      <c r="H1" s="23"/>
    </row>
    <row r="2" spans="1:8" x14ac:dyDescent="0.25">
      <c r="A2" s="13"/>
      <c r="B2" s="14"/>
      <c r="C2" s="14"/>
      <c r="D2" s="13"/>
      <c r="E2" s="55"/>
      <c r="F2" s="14"/>
      <c r="G2" s="14"/>
      <c r="H2" s="14"/>
    </row>
    <row r="3" spans="1:8" x14ac:dyDescent="0.25">
      <c r="A3" s="198" t="s">
        <v>29</v>
      </c>
      <c r="B3" s="199" t="s">
        <v>67</v>
      </c>
      <c r="C3" s="199"/>
      <c r="D3" s="147"/>
      <c r="E3" s="56"/>
      <c r="F3" s="200"/>
      <c r="G3" s="200"/>
      <c r="H3" s="200"/>
    </row>
    <row r="4" spans="1:8" x14ac:dyDescent="0.25">
      <c r="A4" s="198"/>
      <c r="B4" s="147">
        <v>2010</v>
      </c>
      <c r="C4" s="53">
        <v>2000</v>
      </c>
      <c r="D4" s="147"/>
      <c r="E4" s="148"/>
      <c r="F4" s="15"/>
      <c r="G4" s="15"/>
      <c r="H4" s="15"/>
    </row>
    <row r="5" spans="1:8" x14ac:dyDescent="0.25">
      <c r="A5" s="17" t="s">
        <v>52</v>
      </c>
      <c r="B5" s="66">
        <v>4.6894179460934833</v>
      </c>
      <c r="C5" s="67">
        <v>3.7049490158207177</v>
      </c>
      <c r="D5" s="18"/>
      <c r="E5" s="20"/>
      <c r="F5" s="21"/>
      <c r="G5" s="21"/>
      <c r="H5" s="21"/>
    </row>
    <row r="6" spans="1:8" x14ac:dyDescent="0.25">
      <c r="A6" s="17" t="s">
        <v>53</v>
      </c>
      <c r="B6" s="66">
        <v>6.8496304677655777</v>
      </c>
      <c r="C6" s="67">
        <v>4.5393611718240727</v>
      </c>
      <c r="D6" s="18"/>
      <c r="E6" s="20"/>
      <c r="F6" s="21"/>
      <c r="G6" s="21"/>
      <c r="H6" s="21"/>
    </row>
    <row r="7" spans="1:8" x14ac:dyDescent="0.25">
      <c r="A7" s="17" t="s">
        <v>54</v>
      </c>
      <c r="B7" s="66">
        <v>6.1957479171443861</v>
      </c>
      <c r="C7" s="67">
        <v>2.4980925215226635</v>
      </c>
      <c r="D7" s="18"/>
      <c r="E7" s="20"/>
      <c r="F7" s="21"/>
      <c r="G7" s="21"/>
      <c r="H7" s="21"/>
    </row>
    <row r="8" spans="1:8" x14ac:dyDescent="0.25">
      <c r="A8" s="17" t="s">
        <v>55</v>
      </c>
      <c r="B8" s="66">
        <v>4.4598031216743523</v>
      </c>
      <c r="C8" s="67">
        <v>3.1252281833098028</v>
      </c>
      <c r="D8" s="18"/>
      <c r="E8" s="20"/>
      <c r="F8" s="21"/>
      <c r="G8" s="21"/>
      <c r="H8" s="21"/>
    </row>
    <row r="9" spans="1:8" x14ac:dyDescent="0.25">
      <c r="A9" s="17" t="s">
        <v>56</v>
      </c>
      <c r="B9" s="66">
        <v>6.4620224098912624</v>
      </c>
      <c r="C9" s="67">
        <v>3.8630955251400612</v>
      </c>
      <c r="D9" s="18"/>
      <c r="E9" s="20"/>
      <c r="F9" s="21"/>
      <c r="G9" s="21"/>
      <c r="H9" s="21"/>
    </row>
    <row r="10" spans="1:8" x14ac:dyDescent="0.25">
      <c r="A10" s="17" t="s">
        <v>57</v>
      </c>
      <c r="B10" s="66">
        <v>10.52831622058145</v>
      </c>
      <c r="C10" s="67">
        <v>5.8319993806371695</v>
      </c>
      <c r="D10" s="18"/>
      <c r="E10" s="20"/>
      <c r="F10" s="21"/>
      <c r="G10" s="21"/>
      <c r="H10" s="21"/>
    </row>
    <row r="11" spans="1:8" x14ac:dyDescent="0.25">
      <c r="A11" s="17" t="s">
        <v>58</v>
      </c>
      <c r="B11" s="66">
        <v>5.9207261280167893</v>
      </c>
      <c r="C11" s="67">
        <v>3.0167586192667173</v>
      </c>
      <c r="D11" s="18"/>
      <c r="E11" s="20"/>
      <c r="F11" s="21"/>
      <c r="G11" s="21"/>
      <c r="H11" s="21"/>
    </row>
    <row r="12" spans="1:8" x14ac:dyDescent="0.25">
      <c r="A12" s="17" t="s">
        <v>165</v>
      </c>
      <c r="B12" s="66">
        <v>7.1027525450274078</v>
      </c>
      <c r="C12" s="67">
        <v>4.0983487686365709</v>
      </c>
      <c r="D12" s="18"/>
      <c r="E12" s="20"/>
      <c r="F12" s="21"/>
      <c r="G12" s="21"/>
      <c r="H12" s="21"/>
    </row>
    <row r="13" spans="1:8" x14ac:dyDescent="0.25">
      <c r="A13" s="17" t="s">
        <v>59</v>
      </c>
      <c r="B13" s="66">
        <v>7.5758965446738911</v>
      </c>
      <c r="C13" s="67">
        <v>4.0148977043898508</v>
      </c>
      <c r="D13" s="18"/>
      <c r="E13" s="20"/>
      <c r="F13" s="21"/>
      <c r="G13" s="21"/>
      <c r="H13" s="21"/>
    </row>
    <row r="14" spans="1:8" ht="15.75" thickBot="1" x14ac:dyDescent="0.3">
      <c r="A14" s="58" t="s">
        <v>166</v>
      </c>
      <c r="B14" s="68">
        <v>6.3</v>
      </c>
      <c r="C14" s="68">
        <v>3.7</v>
      </c>
      <c r="D14" s="59"/>
      <c r="E14" s="59"/>
      <c r="F14" s="60"/>
      <c r="G14" s="60"/>
      <c r="H14" s="60"/>
    </row>
    <row r="15" spans="1:8" ht="16.5" thickTop="1" thickBot="1" x14ac:dyDescent="0.3">
      <c r="A15" s="58" t="s">
        <v>62</v>
      </c>
      <c r="B15" s="68">
        <v>6.3</v>
      </c>
      <c r="C15" s="68">
        <v>4.2</v>
      </c>
      <c r="D15" s="59"/>
      <c r="E15" s="59"/>
      <c r="F15" s="60"/>
      <c r="G15" s="60"/>
      <c r="H15" s="60"/>
    </row>
    <row r="16" spans="1:8" ht="16.5" thickTop="1" thickBot="1" x14ac:dyDescent="0.3">
      <c r="A16" s="61" t="s">
        <v>33</v>
      </c>
      <c r="B16" s="69">
        <v>7.9</v>
      </c>
      <c r="C16" s="69">
        <v>5.5</v>
      </c>
      <c r="D16" s="52"/>
      <c r="E16" s="52"/>
      <c r="F16" s="60"/>
      <c r="G16" s="60"/>
      <c r="H16" s="60"/>
    </row>
    <row r="17" spans="1:7" ht="15.75" thickTop="1" x14ac:dyDescent="0.25"/>
    <row r="21" spans="1:7" x14ac:dyDescent="0.25">
      <c r="A21" s="74" t="s">
        <v>213</v>
      </c>
      <c r="B21" s="13"/>
      <c r="C21" s="13"/>
      <c r="D21" s="13"/>
      <c r="E21" s="13"/>
      <c r="F21" s="13"/>
      <c r="G21" s="13"/>
    </row>
    <row r="22" spans="1:7" x14ac:dyDescent="0.25">
      <c r="A22" s="41"/>
      <c r="B22" s="13"/>
      <c r="C22" s="13"/>
      <c r="D22" s="13"/>
      <c r="E22" s="13"/>
      <c r="F22" s="13"/>
      <c r="G22" s="13"/>
    </row>
    <row r="23" spans="1:7" x14ac:dyDescent="0.25">
      <c r="A23" s="13"/>
      <c r="B23" s="13"/>
      <c r="C23" s="13"/>
      <c r="D23" s="13"/>
      <c r="E23" s="13"/>
      <c r="F23" s="13"/>
      <c r="G23" s="13"/>
    </row>
    <row r="24" spans="1:7" x14ac:dyDescent="0.25">
      <c r="A24" s="13"/>
      <c r="B24" s="13"/>
      <c r="C24" s="13"/>
      <c r="D24" s="13"/>
      <c r="E24" s="13"/>
      <c r="F24" s="13"/>
      <c r="G24" s="13"/>
    </row>
    <row r="25" spans="1:7" x14ac:dyDescent="0.25">
      <c r="A25" s="13"/>
      <c r="B25" s="13"/>
      <c r="C25" s="13"/>
      <c r="D25" s="13"/>
      <c r="E25" s="13"/>
      <c r="F25" s="13"/>
      <c r="G25" s="13"/>
    </row>
    <row r="26" spans="1:7" x14ac:dyDescent="0.25">
      <c r="A26" s="13"/>
      <c r="B26" s="13"/>
      <c r="C26" s="13"/>
      <c r="D26" s="13"/>
      <c r="E26" s="13"/>
      <c r="F26" s="13"/>
      <c r="G26" s="13"/>
    </row>
    <row r="27" spans="1:7" x14ac:dyDescent="0.25">
      <c r="A27" s="13"/>
      <c r="B27" s="13"/>
      <c r="C27" s="13"/>
      <c r="D27" s="13"/>
      <c r="E27" s="13"/>
      <c r="F27" s="13"/>
      <c r="G27" s="13"/>
    </row>
    <row r="28" spans="1:7" x14ac:dyDescent="0.25">
      <c r="A28" s="13"/>
      <c r="B28" s="13"/>
      <c r="C28" s="13"/>
      <c r="D28" s="13"/>
      <c r="E28" s="13"/>
      <c r="F28" s="13"/>
      <c r="G28" s="13"/>
    </row>
    <row r="29" spans="1:7" x14ac:dyDescent="0.25">
      <c r="A29" s="13"/>
      <c r="B29" s="13"/>
      <c r="C29" s="13"/>
      <c r="D29" s="13"/>
      <c r="E29" s="13"/>
      <c r="F29" s="13"/>
      <c r="G29" s="13"/>
    </row>
    <row r="30" spans="1:7" x14ac:dyDescent="0.25">
      <c r="A30" s="13"/>
      <c r="B30" s="13"/>
      <c r="C30" s="13"/>
      <c r="D30" s="13"/>
      <c r="E30" s="13"/>
      <c r="F30" s="13"/>
      <c r="G30" s="13"/>
    </row>
    <row r="31" spans="1:7" x14ac:dyDescent="0.25">
      <c r="A31" s="13"/>
      <c r="B31" s="13"/>
      <c r="C31" s="13"/>
      <c r="D31" s="13"/>
      <c r="E31" s="13"/>
      <c r="F31" s="13"/>
      <c r="G31" s="13"/>
    </row>
    <row r="32" spans="1:7" x14ac:dyDescent="0.25">
      <c r="A32" s="13"/>
      <c r="B32" s="13"/>
      <c r="C32" s="13"/>
      <c r="D32" s="13"/>
      <c r="E32" s="13"/>
      <c r="F32" s="13"/>
      <c r="G32" s="13"/>
    </row>
    <row r="33" spans="1:7" x14ac:dyDescent="0.25">
      <c r="A33" s="13"/>
      <c r="B33" s="13"/>
      <c r="C33" s="13"/>
      <c r="D33" s="13"/>
      <c r="E33" s="13"/>
      <c r="F33" s="13"/>
      <c r="G33" s="13"/>
    </row>
    <row r="34" spans="1:7" x14ac:dyDescent="0.25">
      <c r="A34" s="13"/>
      <c r="B34" s="13"/>
      <c r="C34" s="13"/>
      <c r="D34" s="13"/>
      <c r="E34" s="13"/>
      <c r="F34" s="13"/>
      <c r="G34" s="13"/>
    </row>
    <row r="35" spans="1:7" x14ac:dyDescent="0.25">
      <c r="A35" s="13"/>
      <c r="B35" s="13"/>
      <c r="C35" s="13"/>
      <c r="D35" s="13"/>
      <c r="E35" s="13"/>
      <c r="F35" s="13"/>
      <c r="G35" s="13"/>
    </row>
    <row r="36" spans="1:7" x14ac:dyDescent="0.25">
      <c r="A36" s="13"/>
      <c r="B36" s="13"/>
      <c r="C36" s="13"/>
      <c r="D36" s="13"/>
      <c r="E36" s="13"/>
      <c r="F36" s="13"/>
      <c r="G36" s="13"/>
    </row>
  </sheetData>
  <mergeCells count="3">
    <mergeCell ref="A3:A4"/>
    <mergeCell ref="B3:C3"/>
    <mergeCell ref="F3:H3"/>
  </mergeCells>
  <phoneticPr fontId="9" type="noConversion"/>
  <pageMargins left="0.7" right="0.7" top="0.75" bottom="0.75" header="0.3" footer="0.3"/>
  <pageSetup paperSize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R40"/>
  <sheetViews>
    <sheetView zoomScaleNormal="100" workbookViewId="0">
      <selection activeCell="A2" sqref="A2"/>
    </sheetView>
  </sheetViews>
  <sheetFormatPr defaultColWidth="8.85546875" defaultRowHeight="10.15" customHeight="1" x14ac:dyDescent="0.25"/>
  <cols>
    <col min="1" max="8" width="9.7109375" style="1" customWidth="1"/>
    <col min="9" max="10" width="7.5703125" style="1" customWidth="1"/>
    <col min="11" max="11" width="11.140625" style="29" customWidth="1"/>
    <col min="12" max="14" width="8.85546875" style="30" customWidth="1"/>
    <col min="15" max="15" width="8.85546875" style="29" customWidth="1"/>
    <col min="16" max="16384" width="8.85546875" style="1"/>
  </cols>
  <sheetData>
    <row r="1" spans="1:24" ht="10.15" customHeight="1" x14ac:dyDescent="0.25">
      <c r="A1" s="40" t="s">
        <v>256</v>
      </c>
    </row>
    <row r="2" spans="1:24" ht="10.15" customHeight="1" x14ac:dyDescent="0.25">
      <c r="P2" s="49" t="s">
        <v>30</v>
      </c>
      <c r="Q2" s="49" t="s">
        <v>34</v>
      </c>
      <c r="R2" s="49" t="s">
        <v>35</v>
      </c>
    </row>
    <row r="3" spans="1:24" ht="10.15" customHeight="1" x14ac:dyDescent="0.25">
      <c r="O3" s="50" t="s">
        <v>46</v>
      </c>
      <c r="P3" s="51">
        <v>914</v>
      </c>
      <c r="Q3" s="39">
        <v>424</v>
      </c>
      <c r="R3" s="39">
        <v>1338</v>
      </c>
      <c r="S3" s="45"/>
      <c r="T3" s="45"/>
      <c r="U3" s="45"/>
      <c r="V3" s="45"/>
    </row>
    <row r="4" spans="1:24" ht="10.15" customHeight="1" x14ac:dyDescent="0.25">
      <c r="O4" s="29" t="s">
        <v>43</v>
      </c>
      <c r="P4" s="39">
        <v>129</v>
      </c>
      <c r="Q4" s="39">
        <v>59</v>
      </c>
      <c r="R4" s="39">
        <v>188</v>
      </c>
      <c r="S4" s="45"/>
      <c r="T4" s="45"/>
      <c r="U4" s="45"/>
      <c r="V4" s="45"/>
    </row>
    <row r="5" spans="1:24" ht="10.15" customHeight="1" x14ac:dyDescent="0.25">
      <c r="O5" s="29" t="s">
        <v>44</v>
      </c>
      <c r="P5" s="39">
        <v>87</v>
      </c>
      <c r="Q5" s="39">
        <v>102</v>
      </c>
      <c r="R5" s="39">
        <v>189</v>
      </c>
      <c r="S5" s="45"/>
      <c r="T5" s="45"/>
      <c r="U5" s="45"/>
      <c r="V5" s="45"/>
    </row>
    <row r="6" spans="1:24" ht="10.15" customHeight="1" x14ac:dyDescent="0.25">
      <c r="O6" s="29" t="s">
        <v>42</v>
      </c>
      <c r="P6" s="39">
        <v>143</v>
      </c>
      <c r="Q6" s="39">
        <v>76</v>
      </c>
      <c r="R6" s="39">
        <v>219</v>
      </c>
      <c r="S6" s="45"/>
      <c r="T6" s="45"/>
      <c r="U6" s="45"/>
      <c r="V6" s="45"/>
    </row>
    <row r="7" spans="1:24" ht="10.15" customHeight="1" x14ac:dyDescent="0.25">
      <c r="O7" s="29" t="s">
        <v>41</v>
      </c>
      <c r="P7" s="39">
        <v>184</v>
      </c>
      <c r="Q7" s="39">
        <v>52</v>
      </c>
      <c r="R7" s="39">
        <v>236</v>
      </c>
      <c r="S7" s="45"/>
      <c r="T7" s="45"/>
      <c r="U7" s="45"/>
      <c r="V7" s="45"/>
    </row>
    <row r="8" spans="1:24" ht="10.15" customHeight="1" x14ac:dyDescent="0.25">
      <c r="O8" s="29" t="s">
        <v>45</v>
      </c>
      <c r="P8" s="39">
        <v>272</v>
      </c>
      <c r="Q8" s="39">
        <v>32</v>
      </c>
      <c r="R8" s="39">
        <v>304</v>
      </c>
      <c r="S8" s="45"/>
      <c r="T8" s="45"/>
      <c r="U8" s="45"/>
      <c r="V8" s="45"/>
    </row>
    <row r="9" spans="1:24" ht="10.15" customHeight="1" x14ac:dyDescent="0.25">
      <c r="O9" s="29" t="s">
        <v>40</v>
      </c>
      <c r="P9" s="39">
        <v>550</v>
      </c>
      <c r="Q9" s="39">
        <v>135</v>
      </c>
      <c r="R9" s="39">
        <v>685</v>
      </c>
      <c r="S9" s="45"/>
      <c r="T9" s="45"/>
      <c r="U9" s="45"/>
      <c r="V9" s="45"/>
    </row>
    <row r="10" spans="1:24" ht="10.15" customHeight="1" x14ac:dyDescent="0.25">
      <c r="O10" s="29" t="s">
        <v>39</v>
      </c>
      <c r="P10" s="39">
        <v>607</v>
      </c>
      <c r="Q10" s="39">
        <v>261</v>
      </c>
      <c r="R10" s="39">
        <v>868</v>
      </c>
      <c r="S10" s="45"/>
      <c r="T10" s="45"/>
      <c r="U10" s="45"/>
      <c r="V10" s="45"/>
    </row>
    <row r="11" spans="1:24" ht="10.15" customHeight="1" x14ac:dyDescent="0.25">
      <c r="O11" s="29" t="s">
        <v>38</v>
      </c>
      <c r="P11" s="39">
        <v>551</v>
      </c>
      <c r="Q11" s="39">
        <v>416</v>
      </c>
      <c r="R11" s="39">
        <v>967</v>
      </c>
      <c r="S11" s="45"/>
      <c r="T11" s="45"/>
      <c r="U11" s="45"/>
      <c r="V11" s="47"/>
    </row>
    <row r="12" spans="1:24" ht="10.15" customHeight="1" x14ac:dyDescent="0.25">
      <c r="O12" s="29" t="s">
        <v>37</v>
      </c>
      <c r="P12" s="39">
        <v>783</v>
      </c>
      <c r="Q12" s="39">
        <v>505</v>
      </c>
      <c r="R12" s="39">
        <v>1288</v>
      </c>
      <c r="S12" s="45"/>
      <c r="T12" s="45"/>
      <c r="U12" s="45"/>
      <c r="V12" s="45"/>
    </row>
    <row r="13" spans="1:24" ht="10.15" customHeight="1" x14ac:dyDescent="0.25">
      <c r="O13" s="29" t="s">
        <v>36</v>
      </c>
      <c r="P13" s="39">
        <v>1358</v>
      </c>
      <c r="Q13" s="39">
        <v>247</v>
      </c>
      <c r="R13" s="39">
        <v>1605</v>
      </c>
      <c r="S13" s="45"/>
      <c r="T13" s="46"/>
      <c r="U13" s="45"/>
      <c r="V13" s="45"/>
    </row>
    <row r="14" spans="1:24" ht="10.15" customHeight="1" x14ac:dyDescent="0.25">
      <c r="J14" s="13"/>
      <c r="O14" s="42"/>
      <c r="P14" s="43"/>
      <c r="Q14" s="44"/>
      <c r="R14" s="44"/>
      <c r="S14" s="42"/>
    </row>
    <row r="15" spans="1:24" ht="10.15" customHeight="1" x14ac:dyDescent="0.25">
      <c r="J15" s="13"/>
      <c r="O15" s="42"/>
      <c r="P15" s="48"/>
      <c r="Q15" s="48"/>
      <c r="R15" s="48"/>
      <c r="T15" s="45"/>
      <c r="U15" s="45"/>
      <c r="V15" s="45"/>
      <c r="X15" s="45"/>
    </row>
    <row r="16" spans="1:24" ht="10.15" customHeight="1" x14ac:dyDescent="0.25">
      <c r="J16" s="13"/>
      <c r="S16" s="45"/>
      <c r="U16" s="45"/>
    </row>
    <row r="17" spans="1:252" ht="10.15" customHeight="1" x14ac:dyDescent="0.25">
      <c r="J17" s="13"/>
      <c r="O17" s="45"/>
      <c r="P17" s="45"/>
      <c r="Q17" s="45"/>
      <c r="R17" s="45"/>
      <c r="S17" s="45"/>
      <c r="U17" s="45"/>
    </row>
    <row r="18" spans="1:252" ht="10.15" customHeight="1" x14ac:dyDescent="0.25">
      <c r="J18" s="13"/>
      <c r="O18" s="45"/>
      <c r="P18" s="45"/>
      <c r="Q18" s="47"/>
      <c r="R18" s="45"/>
      <c r="S18" s="45"/>
      <c r="U18" s="45"/>
    </row>
    <row r="19" spans="1:252" ht="10.15" customHeight="1" x14ac:dyDescent="0.25">
      <c r="J19" s="13"/>
      <c r="O19" s="45"/>
      <c r="P19" s="45"/>
      <c r="Q19" s="45"/>
      <c r="R19" s="45"/>
      <c r="S19" s="45"/>
      <c r="U19" s="45"/>
    </row>
    <row r="20" spans="1:252" ht="10.15" customHeight="1" x14ac:dyDescent="0.25">
      <c r="J20" s="13"/>
      <c r="O20" s="45"/>
      <c r="P20" s="45"/>
      <c r="Q20" s="45"/>
      <c r="R20" s="45"/>
      <c r="S20" s="45"/>
      <c r="U20" s="45"/>
    </row>
    <row r="21" spans="1:252" ht="10.15" customHeight="1" x14ac:dyDescent="0.25">
      <c r="J21" s="13"/>
      <c r="S21" s="45"/>
      <c r="U21" s="45"/>
    </row>
    <row r="22" spans="1:252" ht="10.15" customHeight="1" x14ac:dyDescent="0.25">
      <c r="A22" s="35"/>
      <c r="B22" s="35"/>
      <c r="C22" s="36"/>
      <c r="D22" s="36"/>
      <c r="E22" s="35"/>
      <c r="F22" s="35"/>
      <c r="G22" s="37"/>
      <c r="H22" s="37"/>
      <c r="I22" s="13"/>
      <c r="J22" s="13"/>
      <c r="S22" s="45"/>
      <c r="U22" s="45"/>
    </row>
    <row r="23" spans="1:252" ht="10.15" customHeight="1" x14ac:dyDescent="0.25">
      <c r="A23" s="35"/>
      <c r="B23" s="35"/>
      <c r="C23" s="36"/>
      <c r="D23" s="36"/>
      <c r="E23" s="35"/>
      <c r="F23" s="35"/>
      <c r="G23" s="37"/>
      <c r="H23" s="37"/>
      <c r="I23" s="13"/>
      <c r="J23" s="13"/>
      <c r="S23" s="47"/>
      <c r="U23" s="47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  <c r="GK23" s="38"/>
      <c r="GL23" s="38"/>
      <c r="GM23" s="38"/>
      <c r="GN23" s="38"/>
      <c r="GO23" s="38"/>
      <c r="GP23" s="38"/>
      <c r="GQ23" s="38"/>
      <c r="GR23" s="38"/>
      <c r="GS23" s="38"/>
      <c r="GT23" s="38"/>
      <c r="GU23" s="38"/>
      <c r="GV23" s="38"/>
      <c r="GW23" s="38"/>
      <c r="GX23" s="38"/>
      <c r="GY23" s="38"/>
      <c r="GZ23" s="38"/>
      <c r="HA23" s="38"/>
      <c r="HB23" s="38"/>
      <c r="HC23" s="38"/>
      <c r="HD23" s="38"/>
      <c r="HE23" s="38"/>
      <c r="HF23" s="38"/>
      <c r="HG23" s="38"/>
      <c r="HH23" s="38"/>
      <c r="HI23" s="38"/>
      <c r="HJ23" s="38"/>
      <c r="HK23" s="38"/>
      <c r="HL23" s="38"/>
      <c r="HM23" s="38"/>
      <c r="HN23" s="38"/>
      <c r="HO23" s="38"/>
      <c r="HP23" s="38"/>
      <c r="HQ23" s="38"/>
      <c r="HR23" s="38"/>
      <c r="HS23" s="38"/>
      <c r="HT23" s="38"/>
      <c r="HU23" s="38"/>
      <c r="HV23" s="38"/>
      <c r="HW23" s="38"/>
      <c r="HX23" s="38"/>
      <c r="HY23" s="38"/>
      <c r="HZ23" s="38"/>
      <c r="IA23" s="38"/>
      <c r="IB23" s="38"/>
      <c r="IC23" s="38"/>
      <c r="ID23" s="38"/>
      <c r="IE23" s="38"/>
      <c r="IF23" s="38"/>
      <c r="IG23" s="38"/>
      <c r="IH23" s="38"/>
      <c r="II23" s="38"/>
      <c r="IJ23" s="38"/>
      <c r="IK23" s="38"/>
      <c r="IL23" s="38"/>
      <c r="IM23" s="38"/>
      <c r="IN23" s="38"/>
      <c r="IO23" s="38"/>
      <c r="IP23" s="38"/>
      <c r="IQ23" s="38"/>
      <c r="IR23" s="38"/>
    </row>
    <row r="24" spans="1:252" ht="10.15" customHeight="1" x14ac:dyDescent="0.25">
      <c r="A24" s="35"/>
      <c r="B24" s="35"/>
      <c r="C24" s="36"/>
      <c r="D24" s="36"/>
      <c r="E24" s="35"/>
      <c r="F24" s="35"/>
      <c r="G24" s="37"/>
      <c r="H24" s="37"/>
      <c r="I24" s="13"/>
      <c r="J24" s="13"/>
      <c r="S24" s="47"/>
      <c r="U24" s="47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38"/>
      <c r="CA24" s="38"/>
      <c r="CB24" s="38"/>
      <c r="CC24" s="38"/>
      <c r="CD24" s="38"/>
      <c r="CE24" s="38"/>
      <c r="CF24" s="38"/>
      <c r="CG24" s="38"/>
      <c r="CH24" s="38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8"/>
      <c r="DN24" s="38"/>
      <c r="DO24" s="38"/>
      <c r="DP24" s="38"/>
      <c r="DQ24" s="38"/>
      <c r="DR24" s="38"/>
      <c r="DS24" s="38"/>
      <c r="DT24" s="38"/>
      <c r="DU24" s="38"/>
      <c r="DV24" s="38"/>
      <c r="DW24" s="38"/>
      <c r="DX24" s="38"/>
      <c r="DY24" s="38"/>
      <c r="DZ24" s="38"/>
      <c r="EA24" s="38"/>
      <c r="EB24" s="38"/>
      <c r="EC24" s="38"/>
      <c r="ED24" s="38"/>
      <c r="EE24" s="38"/>
      <c r="EF24" s="38"/>
      <c r="EG24" s="38"/>
      <c r="EH24" s="38"/>
      <c r="EI24" s="38"/>
      <c r="EJ24" s="38"/>
      <c r="EK24" s="38"/>
      <c r="EL24" s="38"/>
      <c r="EM24" s="38"/>
      <c r="EN24" s="38"/>
      <c r="EO24" s="38"/>
      <c r="EP24" s="38"/>
      <c r="EQ24" s="38"/>
      <c r="ER24" s="38"/>
      <c r="ES24" s="38"/>
      <c r="ET24" s="38"/>
      <c r="EU24" s="38"/>
      <c r="EV24" s="38"/>
      <c r="EW24" s="38"/>
      <c r="EX24" s="38"/>
      <c r="EY24" s="38"/>
      <c r="EZ24" s="38"/>
      <c r="FA24" s="38"/>
      <c r="FB24" s="38"/>
      <c r="FC24" s="38"/>
      <c r="FD24" s="38"/>
      <c r="FE24" s="38"/>
      <c r="FF24" s="38"/>
      <c r="FG24" s="38"/>
      <c r="FH24" s="38"/>
      <c r="FI24" s="38"/>
      <c r="FJ24" s="38"/>
      <c r="FK24" s="38"/>
      <c r="FL24" s="38"/>
      <c r="FM24" s="38"/>
      <c r="FN24" s="38"/>
      <c r="FO24" s="38"/>
      <c r="FP24" s="38"/>
      <c r="FQ24" s="38"/>
      <c r="FR24" s="38"/>
      <c r="FS24" s="38"/>
      <c r="FT24" s="38"/>
      <c r="FU24" s="38"/>
      <c r="FV24" s="38"/>
      <c r="FW24" s="38"/>
      <c r="FX24" s="38"/>
      <c r="FY24" s="38"/>
      <c r="FZ24" s="38"/>
      <c r="GA24" s="38"/>
      <c r="GB24" s="38"/>
      <c r="GC24" s="38"/>
      <c r="GD24" s="38"/>
      <c r="GE24" s="38"/>
      <c r="GF24" s="38"/>
      <c r="GG24" s="38"/>
      <c r="GH24" s="38"/>
      <c r="GI24" s="38"/>
      <c r="GJ24" s="38"/>
      <c r="GK24" s="38"/>
      <c r="GL24" s="38"/>
      <c r="GM24" s="38"/>
      <c r="GN24" s="38"/>
      <c r="GO24" s="38"/>
      <c r="GP24" s="38"/>
      <c r="GQ24" s="38"/>
      <c r="GR24" s="38"/>
      <c r="GS24" s="38"/>
      <c r="GT24" s="38"/>
      <c r="GU24" s="38"/>
      <c r="GV24" s="38"/>
      <c r="GW24" s="38"/>
      <c r="GX24" s="38"/>
      <c r="GY24" s="38"/>
      <c r="GZ24" s="38"/>
      <c r="HA24" s="38"/>
      <c r="HB24" s="38"/>
      <c r="HC24" s="38"/>
      <c r="HD24" s="38"/>
      <c r="HE24" s="38"/>
      <c r="HF24" s="38"/>
      <c r="HG24" s="38"/>
      <c r="HH24" s="38"/>
      <c r="HI24" s="38"/>
      <c r="HJ24" s="38"/>
      <c r="HK24" s="38"/>
      <c r="HL24" s="38"/>
      <c r="HM24" s="38"/>
      <c r="HN24" s="38"/>
      <c r="HO24" s="38"/>
      <c r="HP24" s="38"/>
      <c r="HQ24" s="38"/>
      <c r="HR24" s="38"/>
      <c r="HS24" s="38"/>
      <c r="HT24" s="38"/>
      <c r="HU24" s="38"/>
      <c r="HV24" s="38"/>
      <c r="HW24" s="38"/>
      <c r="HX24" s="38"/>
      <c r="HY24" s="38"/>
      <c r="HZ24" s="38"/>
      <c r="IA24" s="38"/>
      <c r="IB24" s="38"/>
      <c r="IC24" s="38"/>
      <c r="ID24" s="38"/>
      <c r="IE24" s="38"/>
      <c r="IF24" s="38"/>
      <c r="IG24" s="38"/>
      <c r="IH24" s="38"/>
      <c r="II24" s="38"/>
      <c r="IJ24" s="38"/>
      <c r="IK24" s="38"/>
      <c r="IL24" s="38"/>
      <c r="IM24" s="38"/>
      <c r="IN24" s="38"/>
      <c r="IO24" s="38"/>
      <c r="IP24" s="38"/>
      <c r="IQ24" s="38"/>
      <c r="IR24" s="38"/>
    </row>
    <row r="25" spans="1:252" ht="10.15" customHeight="1" x14ac:dyDescent="0.25">
      <c r="S25" s="45"/>
      <c r="U25" s="45"/>
    </row>
    <row r="26" spans="1:252" ht="10.15" customHeight="1" x14ac:dyDescent="0.25">
      <c r="S26" s="45"/>
      <c r="U26" s="45"/>
    </row>
    <row r="27" spans="1:252" ht="10.15" customHeight="1" x14ac:dyDescent="0.25">
      <c r="S27" s="45"/>
      <c r="U27" s="45"/>
    </row>
    <row r="28" spans="1:252" ht="10.15" customHeight="1" x14ac:dyDescent="0.25">
      <c r="S28" s="45"/>
      <c r="U28" s="45"/>
    </row>
    <row r="29" spans="1:252" ht="10.15" customHeight="1" x14ac:dyDescent="0.25">
      <c r="S29" s="45"/>
      <c r="U29" s="45"/>
    </row>
    <row r="30" spans="1:252" ht="10.15" customHeight="1" x14ac:dyDescent="0.25">
      <c r="S30" s="45"/>
      <c r="U30" s="45"/>
    </row>
    <row r="31" spans="1:252" ht="10.15" customHeight="1" x14ac:dyDescent="0.25">
      <c r="O31" s="45"/>
      <c r="P31" s="45"/>
      <c r="Q31" s="45"/>
      <c r="R31" s="45"/>
      <c r="S31" s="45"/>
      <c r="U31" s="45"/>
    </row>
    <row r="32" spans="1:252" ht="14.1" customHeight="1" x14ac:dyDescent="0.25">
      <c r="B32" s="80" t="s">
        <v>101</v>
      </c>
      <c r="E32" s="1" t="s">
        <v>60</v>
      </c>
      <c r="F32" s="1" t="s">
        <v>33</v>
      </c>
      <c r="O32" s="45"/>
      <c r="P32" s="45"/>
      <c r="Q32" s="45"/>
      <c r="R32" s="45"/>
      <c r="S32" s="45"/>
      <c r="U32" s="45"/>
    </row>
    <row r="33" spans="2:21" ht="14.1" customHeight="1" x14ac:dyDescent="0.25">
      <c r="B33" s="1" t="s">
        <v>95</v>
      </c>
      <c r="E33" s="81">
        <v>16.167510827277397</v>
      </c>
      <c r="F33" s="81">
        <v>39.57207538769223</v>
      </c>
      <c r="O33" s="45"/>
      <c r="P33" s="45"/>
      <c r="Q33" s="45"/>
      <c r="R33" s="45"/>
      <c r="S33" s="45"/>
      <c r="U33" s="45"/>
    </row>
    <row r="34" spans="2:21" ht="14.1" customHeight="1" x14ac:dyDescent="0.25">
      <c r="B34" s="1" t="s">
        <v>96</v>
      </c>
      <c r="E34" s="81">
        <v>1.0753872128018791</v>
      </c>
      <c r="F34" s="81">
        <v>2.1985084755499864</v>
      </c>
      <c r="O34" s="45"/>
      <c r="P34" s="45"/>
      <c r="Q34" s="45"/>
      <c r="R34" s="45"/>
      <c r="S34" s="45"/>
      <c r="U34" s="45"/>
    </row>
    <row r="35" spans="2:21" ht="14.1" customHeight="1" x14ac:dyDescent="0.25">
      <c r="B35" s="1" t="s">
        <v>97</v>
      </c>
      <c r="E35" s="81">
        <v>39.914115833516846</v>
      </c>
      <c r="F35" s="81">
        <v>44.82688047338128</v>
      </c>
      <c r="O35" s="45"/>
      <c r="P35" s="45"/>
      <c r="Q35" s="45"/>
      <c r="R35" s="45"/>
      <c r="S35" s="45"/>
      <c r="U35" s="45"/>
    </row>
    <row r="36" spans="2:21" ht="14.1" customHeight="1" x14ac:dyDescent="0.25">
      <c r="B36" s="1" t="s">
        <v>98</v>
      </c>
      <c r="E36" s="81">
        <v>2.3269470747999708</v>
      </c>
      <c r="F36" s="81">
        <v>2.8455299148674897</v>
      </c>
      <c r="O36" s="45"/>
      <c r="P36" s="45"/>
      <c r="Q36" s="45"/>
      <c r="R36" s="45"/>
      <c r="S36" s="45"/>
      <c r="U36" s="45"/>
    </row>
    <row r="37" spans="2:21" ht="14.1" customHeight="1" x14ac:dyDescent="0.25">
      <c r="B37" s="1" t="s">
        <v>99</v>
      </c>
      <c r="E37" s="81">
        <v>65.393085223519051</v>
      </c>
      <c r="F37" s="81">
        <v>37.548786924565633</v>
      </c>
      <c r="S37" s="45"/>
      <c r="U37" s="45"/>
    </row>
    <row r="38" spans="2:21" ht="14.1" customHeight="1" x14ac:dyDescent="0.25">
      <c r="B38" s="1" t="s">
        <v>100</v>
      </c>
      <c r="E38" s="81">
        <v>3.457388240475666</v>
      </c>
      <c r="F38" s="81">
        <v>3.6347380855777414</v>
      </c>
      <c r="S38" s="45"/>
      <c r="U38" s="45"/>
    </row>
    <row r="39" spans="2:21" ht="14.1" customHeight="1" x14ac:dyDescent="0.25">
      <c r="B39" s="1" t="s">
        <v>94</v>
      </c>
      <c r="E39" s="81">
        <v>87.597245046135924</v>
      </c>
      <c r="F39" s="81">
        <v>82.817585959266665</v>
      </c>
      <c r="S39" s="45"/>
      <c r="U39" s="45"/>
    </row>
    <row r="40" spans="2:21" ht="10.15" customHeight="1" x14ac:dyDescent="0.25">
      <c r="S40" s="45"/>
      <c r="U40" s="45"/>
    </row>
  </sheetData>
  <phoneticPr fontId="9" type="noConversion"/>
  <pageMargins left="0.7" right="0.7" top="0.75" bottom="0.75" header="0.3" footer="0.3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2"/>
  <sheetViews>
    <sheetView zoomScale="115" zoomScaleNormal="115" workbookViewId="0">
      <selection activeCell="H30" sqref="H30"/>
    </sheetView>
  </sheetViews>
  <sheetFormatPr defaultColWidth="8.85546875" defaultRowHeight="10.15" customHeight="1" x14ac:dyDescent="0.25"/>
  <cols>
    <col min="1" max="10" width="8.5703125" style="1" customWidth="1"/>
    <col min="11" max="11" width="18" style="1" customWidth="1"/>
    <col min="12" max="12" width="16.140625" style="1" customWidth="1"/>
    <col min="13" max="13" width="11.7109375" style="1" bestFit="1" customWidth="1"/>
    <col min="14" max="14" width="8.7109375" style="1" customWidth="1"/>
    <col min="15" max="16384" width="8.85546875" style="1"/>
  </cols>
  <sheetData>
    <row r="1" spans="1:14" ht="13.5" x14ac:dyDescent="0.25">
      <c r="A1" s="25" t="s">
        <v>208</v>
      </c>
      <c r="B1" s="25"/>
      <c r="C1" s="25"/>
      <c r="D1" s="25"/>
      <c r="E1" s="25"/>
      <c r="F1" s="25"/>
      <c r="G1" s="25"/>
      <c r="H1" s="25"/>
      <c r="I1" s="25"/>
      <c r="J1" s="25"/>
    </row>
    <row r="3" spans="1:14" ht="10.15" customHeight="1" x14ac:dyDescent="0.25">
      <c r="L3" s="8"/>
      <c r="M3" s="2" t="s">
        <v>79</v>
      </c>
      <c r="N3" s="3"/>
    </row>
    <row r="4" spans="1:14" ht="10.15" customHeight="1" x14ac:dyDescent="0.25">
      <c r="L4" s="9" t="s">
        <v>80</v>
      </c>
      <c r="M4" s="75">
        <v>76</v>
      </c>
      <c r="N4" s="32"/>
    </row>
    <row r="5" spans="1:14" ht="10.15" customHeight="1" x14ac:dyDescent="0.25">
      <c r="L5" s="10" t="s">
        <v>81</v>
      </c>
      <c r="M5" s="76">
        <v>17.7</v>
      </c>
      <c r="N5" s="33"/>
    </row>
    <row r="6" spans="1:14" ht="10.15" customHeight="1" x14ac:dyDescent="0.25">
      <c r="L6" s="11" t="s">
        <v>82</v>
      </c>
      <c r="M6" s="76">
        <v>6.3</v>
      </c>
      <c r="N6" s="33"/>
    </row>
    <row r="7" spans="1:14" ht="10.15" customHeight="1" x14ac:dyDescent="0.25">
      <c r="L7" s="31" t="s">
        <v>31</v>
      </c>
      <c r="M7" s="77">
        <v>100</v>
      </c>
      <c r="N7" s="34"/>
    </row>
    <row r="10" spans="1:14" ht="10.15" customHeight="1" x14ac:dyDescent="0.25">
      <c r="L10" s="8"/>
      <c r="M10" s="2" t="s">
        <v>83</v>
      </c>
      <c r="N10" s="3"/>
    </row>
    <row r="11" spans="1:14" ht="10.15" customHeight="1" x14ac:dyDescent="0.25">
      <c r="L11" s="9" t="s">
        <v>73</v>
      </c>
      <c r="M11" s="75">
        <v>85.6</v>
      </c>
      <c r="N11" s="32"/>
    </row>
    <row r="12" spans="1:14" ht="10.15" customHeight="1" x14ac:dyDescent="0.25">
      <c r="L12" s="10" t="s">
        <v>74</v>
      </c>
      <c r="M12" s="76">
        <v>13.1</v>
      </c>
      <c r="N12" s="33"/>
    </row>
    <row r="13" spans="1:14" ht="10.15" customHeight="1" x14ac:dyDescent="0.25">
      <c r="L13" s="11" t="s">
        <v>75</v>
      </c>
      <c r="M13" s="76">
        <v>1.3</v>
      </c>
      <c r="N13" s="33"/>
    </row>
    <row r="14" spans="1:14" ht="10.15" customHeight="1" x14ac:dyDescent="0.25">
      <c r="L14" s="31" t="s">
        <v>31</v>
      </c>
      <c r="M14" s="77">
        <v>100</v>
      </c>
      <c r="N14" s="34"/>
    </row>
    <row r="15" spans="1:14" ht="10.15" customHeight="1" x14ac:dyDescent="0.25">
      <c r="L15" s="7"/>
      <c r="M15" s="7"/>
      <c r="N15" s="7"/>
    </row>
    <row r="16" spans="1:14" ht="10.15" customHeight="1" x14ac:dyDescent="0.25">
      <c r="L16" s="7"/>
      <c r="M16" s="7"/>
      <c r="N16" s="7"/>
    </row>
    <row r="17" spans="12:14" ht="10.15" customHeight="1" x14ac:dyDescent="0.25">
      <c r="L17" s="7"/>
      <c r="M17" s="7"/>
      <c r="N17" s="7"/>
    </row>
    <row r="18" spans="12:14" ht="10.15" customHeight="1" x14ac:dyDescent="0.25">
      <c r="L18" s="7"/>
      <c r="M18" s="7"/>
      <c r="N18" s="7"/>
    </row>
    <row r="19" spans="12:14" ht="10.15" customHeight="1" x14ac:dyDescent="0.25">
      <c r="L19" s="7"/>
      <c r="M19" s="7"/>
      <c r="N19" s="7"/>
    </row>
    <row r="20" spans="12:14" ht="10.15" customHeight="1" x14ac:dyDescent="0.25">
      <c r="L20" s="7"/>
      <c r="M20" s="7"/>
      <c r="N20" s="7"/>
    </row>
    <row r="21" spans="12:14" ht="10.15" customHeight="1" x14ac:dyDescent="0.25">
      <c r="L21" s="7"/>
      <c r="M21" s="7"/>
      <c r="N21" s="7"/>
    </row>
    <row r="22" spans="12:14" ht="12" customHeight="1" x14ac:dyDescent="0.25">
      <c r="L22" s="7"/>
      <c r="M22" s="7"/>
      <c r="N22" s="7"/>
    </row>
  </sheetData>
  <phoneticPr fontId="9" type="noConversion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22"/>
  <sheetViews>
    <sheetView zoomScaleNormal="100" workbookViewId="0">
      <selection activeCell="G18" sqref="G18"/>
    </sheetView>
  </sheetViews>
  <sheetFormatPr defaultColWidth="8.85546875" defaultRowHeight="10.15" customHeight="1" x14ac:dyDescent="0.25"/>
  <cols>
    <col min="1" max="10" width="8.5703125" style="1" customWidth="1"/>
    <col min="11" max="11" width="18" style="1" customWidth="1"/>
    <col min="12" max="12" width="16.140625" style="1" customWidth="1"/>
    <col min="13" max="13" width="11.7109375" style="1" bestFit="1" customWidth="1"/>
    <col min="14" max="14" width="8.7109375" style="1" customWidth="1"/>
    <col min="15" max="16384" width="8.85546875" style="1"/>
  </cols>
  <sheetData>
    <row r="1" spans="1:14" ht="13.5" x14ac:dyDescent="0.25">
      <c r="A1" s="25" t="s">
        <v>207</v>
      </c>
      <c r="B1" s="25"/>
      <c r="C1" s="25"/>
      <c r="D1" s="25"/>
      <c r="E1" s="25"/>
      <c r="F1" s="25"/>
      <c r="G1" s="25"/>
      <c r="H1" s="25"/>
      <c r="I1" s="25"/>
      <c r="J1" s="25"/>
    </row>
    <row r="3" spans="1:14" ht="10.15" customHeight="1" x14ac:dyDescent="0.25">
      <c r="L3" s="8"/>
      <c r="M3" s="2" t="s">
        <v>84</v>
      </c>
      <c r="N3" s="3"/>
    </row>
    <row r="4" spans="1:14" ht="10.15" customHeight="1" x14ac:dyDescent="0.25">
      <c r="L4" s="9" t="s">
        <v>76</v>
      </c>
      <c r="M4" s="75">
        <v>90.6</v>
      </c>
      <c r="N4" s="32"/>
    </row>
    <row r="5" spans="1:14" ht="10.15" customHeight="1" x14ac:dyDescent="0.25">
      <c r="L5" s="10" t="s">
        <v>78</v>
      </c>
      <c r="M5" s="76">
        <v>7.9</v>
      </c>
      <c r="N5" s="33"/>
    </row>
    <row r="6" spans="1:14" ht="10.15" customHeight="1" x14ac:dyDescent="0.25">
      <c r="L6" s="11" t="s">
        <v>77</v>
      </c>
      <c r="M6" s="76">
        <v>1.5</v>
      </c>
      <c r="N6" s="33"/>
    </row>
    <row r="7" spans="1:14" ht="10.15" customHeight="1" x14ac:dyDescent="0.25">
      <c r="L7" s="31" t="s">
        <v>31</v>
      </c>
      <c r="M7" s="77">
        <v>100</v>
      </c>
      <c r="N7" s="34"/>
    </row>
    <row r="10" spans="1:14" ht="10.15" customHeight="1" x14ac:dyDescent="0.25">
      <c r="L10" s="8"/>
      <c r="M10" s="2" t="s">
        <v>84</v>
      </c>
      <c r="N10" s="3"/>
    </row>
    <row r="11" spans="1:14" ht="10.15" customHeight="1" x14ac:dyDescent="0.25">
      <c r="L11" s="9" t="s">
        <v>76</v>
      </c>
      <c r="M11" s="75">
        <v>76.099999999999994</v>
      </c>
      <c r="N11" s="32"/>
    </row>
    <row r="12" spans="1:14" ht="10.15" customHeight="1" x14ac:dyDescent="0.25">
      <c r="L12" s="10" t="s">
        <v>78</v>
      </c>
      <c r="M12" s="76">
        <v>17.7</v>
      </c>
      <c r="N12" s="33"/>
    </row>
    <row r="13" spans="1:14" ht="10.15" customHeight="1" x14ac:dyDescent="0.25">
      <c r="L13" s="11" t="s">
        <v>77</v>
      </c>
      <c r="M13" s="76">
        <v>6.3</v>
      </c>
      <c r="N13" s="33"/>
    </row>
    <row r="14" spans="1:14" ht="10.15" customHeight="1" x14ac:dyDescent="0.25">
      <c r="L14" s="31" t="s">
        <v>31</v>
      </c>
      <c r="M14" s="77">
        <v>100</v>
      </c>
      <c r="N14" s="34"/>
    </row>
    <row r="15" spans="1:14" ht="10.15" customHeight="1" x14ac:dyDescent="0.25">
      <c r="L15" s="7"/>
      <c r="M15" s="7"/>
      <c r="N15" s="7"/>
    </row>
    <row r="16" spans="1:14" ht="10.15" customHeight="1" x14ac:dyDescent="0.25">
      <c r="L16" s="7"/>
      <c r="M16" s="7"/>
      <c r="N16" s="7"/>
    </row>
    <row r="17" spans="12:14" ht="10.15" customHeight="1" x14ac:dyDescent="0.25">
      <c r="L17" s="7"/>
      <c r="M17" s="7"/>
      <c r="N17" s="7"/>
    </row>
    <row r="18" spans="12:14" ht="10.15" customHeight="1" x14ac:dyDescent="0.25">
      <c r="L18" s="7"/>
      <c r="M18" s="7"/>
      <c r="N18" s="7"/>
    </row>
    <row r="19" spans="12:14" ht="10.15" customHeight="1" x14ac:dyDescent="0.25">
      <c r="L19" s="7"/>
      <c r="M19" s="7"/>
      <c r="N19" s="7"/>
    </row>
    <row r="20" spans="12:14" ht="10.15" customHeight="1" x14ac:dyDescent="0.25">
      <c r="L20" s="7"/>
      <c r="M20" s="7"/>
      <c r="N20" s="7"/>
    </row>
    <row r="21" spans="12:14" ht="10.15" customHeight="1" x14ac:dyDescent="0.25">
      <c r="L21" s="7"/>
      <c r="M21" s="7"/>
      <c r="N21" s="7"/>
    </row>
    <row r="22" spans="12:14" ht="12" customHeight="1" x14ac:dyDescent="0.25">
      <c r="L22" s="7"/>
      <c r="M22" s="7"/>
      <c r="N22" s="7"/>
    </row>
  </sheetData>
  <phoneticPr fontId="9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38</vt:i4>
      </vt:variant>
    </vt:vector>
  </HeadingPairs>
  <TitlesOfParts>
    <vt:vector size="38" baseType="lpstr">
      <vt:lpstr>F.1</vt:lpstr>
      <vt:lpstr>F.2</vt:lpstr>
      <vt:lpstr>F.3</vt:lpstr>
      <vt:lpstr>F.4</vt:lpstr>
      <vt:lpstr>F.5</vt:lpstr>
      <vt:lpstr>F.6</vt:lpstr>
      <vt:lpstr>F.7</vt:lpstr>
      <vt:lpstr>F.8</vt:lpstr>
      <vt:lpstr>F.9</vt:lpstr>
      <vt:lpstr>F.10</vt:lpstr>
      <vt:lpstr>F.11</vt:lpstr>
      <vt:lpstr>F.12</vt:lpstr>
      <vt:lpstr>F.13</vt:lpstr>
      <vt:lpstr>F.14</vt:lpstr>
      <vt:lpstr>F.15</vt:lpstr>
      <vt:lpstr>F.16</vt:lpstr>
      <vt:lpstr>F.17</vt:lpstr>
      <vt:lpstr>F.18</vt:lpstr>
      <vt:lpstr>F.19</vt:lpstr>
      <vt:lpstr>F.20</vt:lpstr>
      <vt:lpstr>F.21</vt:lpstr>
      <vt:lpstr>F.22</vt:lpstr>
      <vt:lpstr>F.23</vt:lpstr>
      <vt:lpstr>P.1</vt:lpstr>
      <vt:lpstr>P.2</vt:lpstr>
      <vt:lpstr>P.3</vt:lpstr>
      <vt:lpstr>P.4</vt:lpstr>
      <vt:lpstr>P.5</vt:lpstr>
      <vt:lpstr>P.7</vt:lpstr>
      <vt:lpstr>P.8</vt:lpstr>
      <vt:lpstr>P.9</vt:lpstr>
      <vt:lpstr>P.10</vt:lpstr>
      <vt:lpstr>T.1</vt:lpstr>
      <vt:lpstr>T.2</vt:lpstr>
      <vt:lpstr>T.3</vt:lpstr>
      <vt:lpstr>T.4</vt:lpstr>
      <vt:lpstr>T.5</vt:lpstr>
      <vt:lpstr>Foglio1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</dc:creator>
  <cp:lastModifiedBy>Annamaria AT. Tononi</cp:lastModifiedBy>
  <cp:lastPrinted>2012-11-13T09:10:15Z</cp:lastPrinted>
  <dcterms:created xsi:type="dcterms:W3CDTF">2011-10-22T16:31:52Z</dcterms:created>
  <dcterms:modified xsi:type="dcterms:W3CDTF">2012-12-04T15:21:06Z</dcterms:modified>
</cp:coreProperties>
</file>