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y Documents\REGISTRO NON PROFIT\report 2018\"/>
    </mc:Choice>
  </mc:AlternateContent>
  <bookViews>
    <workbookView xWindow="-15" yWindow="345" windowWidth="12510" windowHeight="6375" tabRatio="831"/>
  </bookViews>
  <sheets>
    <sheet name="Indice" sheetId="3" r:id="rId1"/>
    <sheet name="Tavola 1 " sheetId="9" r:id="rId2"/>
    <sheet name="Tavola 2" sheetId="7" r:id="rId3"/>
    <sheet name="Tavola 3" sheetId="8" r:id="rId4"/>
    <sheet name="Tavola 4" sheetId="33" r:id="rId5"/>
    <sheet name="Tavola 5" sheetId="34" r:id="rId6"/>
    <sheet name="Tavola 6" sheetId="6" r:id="rId7"/>
    <sheet name="Tavola 7" sheetId="11" r:id="rId8"/>
    <sheet name="Tavola 8" sheetId="14" r:id="rId9"/>
    <sheet name="Tavola 9" sheetId="15" r:id="rId10"/>
    <sheet name="Tavola 10" sheetId="31" r:id="rId11"/>
    <sheet name="Tavola 11" sheetId="32" r:id="rId12"/>
  </sheets>
  <definedNames>
    <definedName name="_xlnm.Print_Area" localSheetId="0">Indice!$A$1:$F$13</definedName>
  </definedNames>
  <calcPr calcId="152511"/>
</workbook>
</file>

<file path=xl/calcChain.xml><?xml version="1.0" encoding="utf-8"?>
<calcChain xmlns="http://schemas.openxmlformats.org/spreadsheetml/2006/main">
  <c r="BU18" i="14" l="1"/>
  <c r="BT18" i="14"/>
  <c r="BS18" i="14"/>
  <c r="BR18" i="14"/>
  <c r="BQ18" i="14"/>
  <c r="BO18" i="14"/>
  <c r="BN18" i="14"/>
  <c r="BM18" i="14"/>
  <c r="BL18" i="14"/>
  <c r="BK18" i="14"/>
  <c r="BI18" i="14"/>
  <c r="BH18" i="14"/>
  <c r="BG18" i="14"/>
  <c r="BF18" i="14"/>
  <c r="BE18" i="14"/>
  <c r="BC18" i="14"/>
  <c r="BB18" i="14"/>
  <c r="BA18" i="14"/>
  <c r="AZ18" i="14"/>
  <c r="AY18" i="14"/>
  <c r="AW18" i="14"/>
  <c r="AV18" i="14"/>
  <c r="AU18" i="14"/>
  <c r="AT18" i="14"/>
  <c r="AS18" i="14"/>
  <c r="AQ18" i="14"/>
  <c r="AP18" i="14"/>
  <c r="AO18" i="14"/>
  <c r="AN18" i="14"/>
  <c r="AM18" i="14"/>
  <c r="AK18" i="14"/>
  <c r="AJ18" i="14"/>
  <c r="AI18" i="14"/>
  <c r="AH18" i="14"/>
  <c r="AG18" i="14"/>
  <c r="AE18" i="14"/>
  <c r="AD18" i="14"/>
  <c r="AC18" i="14"/>
  <c r="AB18" i="14"/>
  <c r="AA18" i="14"/>
  <c r="Y18" i="14"/>
  <c r="X18" i="14"/>
  <c r="W18" i="14"/>
  <c r="V18" i="14"/>
  <c r="U18" i="14"/>
  <c r="S18" i="14"/>
  <c r="R18" i="14"/>
  <c r="Q18" i="14"/>
  <c r="P18" i="14"/>
  <c r="O18" i="14"/>
  <c r="M18" i="14"/>
  <c r="L18" i="14"/>
  <c r="K18" i="14"/>
  <c r="J18" i="14"/>
  <c r="I18" i="14"/>
  <c r="G18" i="14"/>
  <c r="F24" i="14"/>
  <c r="E24" i="14"/>
  <c r="D24" i="14"/>
  <c r="C24" i="14"/>
  <c r="F18" i="14"/>
  <c r="E18" i="14"/>
  <c r="D18" i="14"/>
  <c r="C18" i="14"/>
  <c r="BU10" i="14"/>
  <c r="BT10" i="14"/>
  <c r="BS10" i="14"/>
  <c r="BR10" i="14"/>
  <c r="BQ10" i="14"/>
  <c r="BO10" i="14"/>
  <c r="BN10" i="14"/>
  <c r="BM10" i="14"/>
  <c r="BL10" i="14"/>
  <c r="BK10" i="14"/>
  <c r="BI10" i="14"/>
  <c r="BH10" i="14"/>
  <c r="BG10" i="14"/>
  <c r="BF10" i="14"/>
  <c r="BE10" i="14"/>
  <c r="BC10" i="14"/>
  <c r="BB10" i="14"/>
  <c r="BA10" i="14"/>
  <c r="AZ10" i="14"/>
  <c r="AY10" i="14"/>
  <c r="AW10" i="14"/>
  <c r="AV10" i="14"/>
  <c r="AU10" i="14"/>
  <c r="AT10" i="14"/>
  <c r="AS10" i="14"/>
  <c r="AQ10" i="14"/>
  <c r="AP10" i="14"/>
  <c r="AO10" i="14"/>
  <c r="AN10" i="14"/>
  <c r="AM10" i="14"/>
  <c r="AK10" i="14"/>
  <c r="AJ10" i="14"/>
  <c r="AI10" i="14"/>
  <c r="AH10" i="14"/>
  <c r="AG10" i="14"/>
  <c r="AE10" i="14"/>
  <c r="AD10" i="14"/>
  <c r="AC10" i="14"/>
  <c r="AB10" i="14"/>
  <c r="AA10" i="14"/>
  <c r="Y10" i="14"/>
  <c r="X10" i="14"/>
  <c r="W10" i="14"/>
  <c r="V10" i="14"/>
  <c r="U10" i="14"/>
  <c r="S10" i="14"/>
  <c r="R10" i="14"/>
  <c r="Q10" i="14"/>
  <c r="P10" i="14"/>
  <c r="O10" i="14"/>
  <c r="G10" i="14"/>
  <c r="F10" i="14"/>
  <c r="E10" i="14"/>
  <c r="D10" i="14"/>
  <c r="C10" i="14"/>
  <c r="BV10" i="14"/>
  <c r="M10" i="14"/>
  <c r="L10" i="14"/>
  <c r="K10" i="14"/>
  <c r="J10" i="14"/>
  <c r="I10" i="14"/>
  <c r="J18" i="32"/>
  <c r="I18" i="32"/>
  <c r="H18" i="32"/>
  <c r="J36" i="32"/>
  <c r="I36" i="32"/>
  <c r="H36" i="32"/>
  <c r="J32" i="32"/>
  <c r="I32" i="32"/>
  <c r="H32" i="32"/>
  <c r="J24" i="32"/>
  <c r="I24" i="32"/>
  <c r="H24" i="32"/>
  <c r="J10" i="32"/>
  <c r="I10" i="32"/>
  <c r="H10" i="32"/>
  <c r="J38" i="32" l="1"/>
  <c r="G9" i="14" l="1"/>
  <c r="G8" i="14"/>
  <c r="G7" i="14"/>
  <c r="G6" i="14"/>
  <c r="AS38" i="11" l="1"/>
  <c r="AS36" i="11"/>
  <c r="AS35" i="11"/>
  <c r="AS34" i="11"/>
  <c r="AS32" i="11"/>
  <c r="AS31" i="11"/>
  <c r="AS30" i="11"/>
  <c r="AS29" i="11"/>
  <c r="AS28" i="11"/>
  <c r="AS27" i="11"/>
  <c r="AS26" i="11"/>
  <c r="AS24" i="11"/>
  <c r="AS23" i="11"/>
  <c r="AS22" i="11"/>
  <c r="AS21" i="11"/>
  <c r="AS20" i="11"/>
  <c r="AS18" i="11"/>
  <c r="AS17" i="11"/>
  <c r="AS16" i="11"/>
  <c r="AS15" i="11"/>
  <c r="AS14" i="11"/>
  <c r="AS13" i="11"/>
  <c r="AS12" i="11"/>
  <c r="AS10" i="11"/>
  <c r="AS9" i="11"/>
  <c r="AS8" i="11"/>
  <c r="AS7" i="11"/>
  <c r="AS6" i="11"/>
  <c r="V6" i="32"/>
  <c r="G10" i="15"/>
  <c r="G9" i="15"/>
  <c r="Z9" i="15" s="1"/>
  <c r="G8" i="15"/>
  <c r="Z8" i="15" s="1"/>
  <c r="G7" i="15"/>
  <c r="Z7" i="15" s="1"/>
  <c r="G6" i="15"/>
  <c r="Z6" i="15" s="1"/>
  <c r="Y38" i="15"/>
  <c r="X38" i="15"/>
  <c r="W38" i="15"/>
  <c r="V38" i="15"/>
  <c r="U38" i="15"/>
  <c r="S38" i="15"/>
  <c r="R38" i="15"/>
  <c r="Q38" i="15"/>
  <c r="P38" i="15"/>
  <c r="O38" i="15"/>
  <c r="M38" i="15"/>
  <c r="L38" i="15"/>
  <c r="K38" i="15"/>
  <c r="J38" i="15"/>
  <c r="I38" i="15"/>
  <c r="G38" i="15"/>
  <c r="Z38" i="15" s="1"/>
  <c r="F38" i="15"/>
  <c r="E38" i="15"/>
  <c r="D38" i="15"/>
  <c r="C38" i="15"/>
  <c r="Z10" i="15"/>
  <c r="Z36" i="15"/>
  <c r="Z35" i="15"/>
  <c r="Z34" i="15"/>
  <c r="Z32" i="15"/>
  <c r="Z31" i="15"/>
  <c r="Z30" i="15"/>
  <c r="Z29" i="15"/>
  <c r="Z28" i="15"/>
  <c r="Z27" i="15"/>
  <c r="Z26" i="15"/>
  <c r="Z24" i="15"/>
  <c r="Z23" i="15"/>
  <c r="Z22" i="15"/>
  <c r="Z21" i="15"/>
  <c r="Z20" i="15"/>
  <c r="Z18" i="15"/>
  <c r="Z17" i="15"/>
  <c r="Z16" i="15"/>
  <c r="Z15" i="15"/>
  <c r="Z14" i="15"/>
  <c r="Z13" i="15"/>
  <c r="Z12" i="15"/>
  <c r="BT38" i="14"/>
  <c r="BS38" i="14"/>
  <c r="BR38" i="14"/>
  <c r="BQ38" i="14"/>
  <c r="BN38" i="14"/>
  <c r="BM38" i="14"/>
  <c r="BL38" i="14"/>
  <c r="BK38" i="14"/>
  <c r="BH38" i="14"/>
  <c r="BG38" i="14"/>
  <c r="BF38" i="14"/>
  <c r="BE38" i="14"/>
  <c r="BB38" i="14"/>
  <c r="BA38" i="14"/>
  <c r="AZ38" i="14"/>
  <c r="AY38" i="14"/>
  <c r="AV38" i="14"/>
  <c r="AU38" i="14"/>
  <c r="AT38" i="14"/>
  <c r="AS38" i="14"/>
  <c r="AP38" i="14"/>
  <c r="AO38" i="14"/>
  <c r="AN38" i="14"/>
  <c r="AM38" i="14"/>
  <c r="AJ38" i="14"/>
  <c r="AI38" i="14"/>
  <c r="AH38" i="14"/>
  <c r="AG38" i="14"/>
  <c r="AD38" i="14"/>
  <c r="AC38" i="14"/>
  <c r="AB38" i="14"/>
  <c r="AA38" i="14"/>
  <c r="X38" i="14"/>
  <c r="W38" i="14"/>
  <c r="V38" i="14"/>
  <c r="U38" i="14"/>
  <c r="R38" i="14"/>
  <c r="Q38" i="14"/>
  <c r="P38" i="14"/>
  <c r="O38" i="14"/>
  <c r="L38" i="14"/>
  <c r="K38" i="14"/>
  <c r="J38" i="14"/>
  <c r="I38" i="14"/>
  <c r="F38" i="14"/>
  <c r="E38" i="14"/>
  <c r="D38" i="14"/>
  <c r="C38" i="14"/>
  <c r="BV36" i="14"/>
  <c r="BV35" i="14"/>
  <c r="BV34" i="14"/>
  <c r="BV32" i="14"/>
  <c r="BV31" i="14"/>
  <c r="BV30" i="14"/>
  <c r="BV29" i="14"/>
  <c r="BV28" i="14"/>
  <c r="BV27" i="14"/>
  <c r="BV26" i="14"/>
  <c r="BV24" i="14"/>
  <c r="BV23" i="14"/>
  <c r="BV22" i="14"/>
  <c r="BV21" i="14"/>
  <c r="BV20" i="14"/>
  <c r="BV18" i="14"/>
  <c r="BV17" i="14"/>
  <c r="BV16" i="14"/>
  <c r="BV15" i="14"/>
  <c r="BV14" i="14"/>
  <c r="BV13" i="14"/>
  <c r="BV12" i="14"/>
  <c r="BV9" i="14"/>
  <c r="BV8" i="14"/>
  <c r="BV7" i="14"/>
  <c r="BV6" i="14"/>
  <c r="Y36" i="14"/>
  <c r="Y35" i="14"/>
  <c r="Y34" i="14"/>
  <c r="Y32" i="14"/>
  <c r="Y31" i="14"/>
  <c r="Y30" i="14"/>
  <c r="Y29" i="14"/>
  <c r="Y28" i="14"/>
  <c r="Y27" i="14"/>
  <c r="Y26" i="14"/>
  <c r="Y24" i="14"/>
  <c r="Y23" i="14"/>
  <c r="Y22" i="14"/>
  <c r="Y21" i="14"/>
  <c r="Y20" i="14"/>
  <c r="Y17" i="14"/>
  <c r="Y16" i="14"/>
  <c r="Y15" i="14"/>
  <c r="Y14" i="14"/>
  <c r="Y13" i="14"/>
  <c r="Y12" i="14"/>
  <c r="Y9" i="14"/>
  <c r="Y8" i="14"/>
  <c r="Y7" i="14"/>
  <c r="Y6" i="14"/>
  <c r="AR10" i="11"/>
  <c r="AR9" i="11"/>
  <c r="AR8" i="11"/>
  <c r="AR7" i="11"/>
  <c r="AR6" i="11"/>
  <c r="O38" i="11"/>
  <c r="O36" i="11"/>
  <c r="O35" i="11"/>
  <c r="O34" i="11"/>
  <c r="O32" i="11"/>
  <c r="O31" i="11"/>
  <c r="O30" i="11"/>
  <c r="O29" i="11"/>
  <c r="O28" i="11"/>
  <c r="O27" i="11"/>
  <c r="O26" i="11"/>
  <c r="O24" i="11"/>
  <c r="O23" i="11"/>
  <c r="O22" i="11"/>
  <c r="O21" i="11"/>
  <c r="O20" i="11"/>
  <c r="O18" i="11"/>
  <c r="O17" i="11"/>
  <c r="O16" i="11"/>
  <c r="O15" i="11"/>
  <c r="O14" i="11"/>
  <c r="O13" i="11"/>
  <c r="O12" i="11"/>
  <c r="O10" i="11"/>
  <c r="O9" i="11"/>
  <c r="O8" i="11"/>
  <c r="O7" i="11"/>
  <c r="O6" i="11"/>
  <c r="AO38" i="6"/>
  <c r="AO36" i="6"/>
  <c r="AO35" i="6"/>
  <c r="AO34" i="6"/>
  <c r="AO32" i="6"/>
  <c r="AO31" i="6"/>
  <c r="AO30" i="6"/>
  <c r="AO29" i="6"/>
  <c r="AO28" i="6"/>
  <c r="AO27" i="6"/>
  <c r="AO26" i="6"/>
  <c r="AO24" i="6"/>
  <c r="AO23" i="6"/>
  <c r="AO22" i="6"/>
  <c r="AO21" i="6"/>
  <c r="AO20" i="6"/>
  <c r="AO18" i="6"/>
  <c r="AO16" i="6"/>
  <c r="AO15" i="6"/>
  <c r="AO14" i="6"/>
  <c r="AO13" i="6"/>
  <c r="AO12" i="6"/>
  <c r="AO10" i="6"/>
  <c r="AO9" i="6"/>
  <c r="AO8" i="6"/>
  <c r="AO7" i="6"/>
  <c r="AO6" i="6"/>
  <c r="W38" i="6"/>
  <c r="W36" i="6"/>
  <c r="W35" i="6"/>
  <c r="W34" i="6"/>
  <c r="W32" i="6"/>
  <c r="W31" i="6"/>
  <c r="W30" i="6"/>
  <c r="W29" i="6"/>
  <c r="W28" i="6"/>
  <c r="W27" i="6"/>
  <c r="W26" i="6"/>
  <c r="W24" i="6"/>
  <c r="W23" i="6"/>
  <c r="W22" i="6"/>
  <c r="W21" i="6"/>
  <c r="W20" i="6"/>
  <c r="W18" i="6"/>
  <c r="W17" i="6"/>
  <c r="W16" i="6"/>
  <c r="W15" i="6"/>
  <c r="W14" i="6"/>
  <c r="W13" i="6"/>
  <c r="W12" i="6"/>
  <c r="W10" i="6"/>
  <c r="W9" i="6"/>
  <c r="W8" i="6"/>
  <c r="W7" i="6"/>
  <c r="W6" i="6"/>
  <c r="F36" i="6"/>
  <c r="E36" i="6"/>
  <c r="D36" i="6"/>
  <c r="C36" i="6"/>
  <c r="N38" i="6"/>
  <c r="M38" i="6"/>
  <c r="L38" i="6"/>
  <c r="K38" i="6"/>
  <c r="J38" i="6"/>
  <c r="I38" i="6"/>
  <c r="H38" i="6"/>
  <c r="G38" i="6"/>
  <c r="F38" i="6"/>
  <c r="E38" i="6"/>
  <c r="D38" i="6"/>
  <c r="C38" i="6"/>
  <c r="O36" i="6"/>
  <c r="O35" i="6"/>
  <c r="O34" i="6"/>
  <c r="O32" i="6"/>
  <c r="O31" i="6"/>
  <c r="O30" i="6"/>
  <c r="O29" i="6"/>
  <c r="O28" i="6"/>
  <c r="O27" i="6"/>
  <c r="O26" i="6"/>
  <c r="O24" i="6"/>
  <c r="O23" i="6"/>
  <c r="O22" i="6"/>
  <c r="O21" i="6"/>
  <c r="O20" i="6"/>
  <c r="O18" i="6"/>
  <c r="O17" i="6"/>
  <c r="O16" i="6"/>
  <c r="O15" i="6"/>
  <c r="O14" i="6"/>
  <c r="O13" i="6"/>
  <c r="O12" i="6"/>
  <c r="O10" i="6"/>
  <c r="O9" i="6"/>
  <c r="O8" i="6"/>
  <c r="O7" i="6"/>
  <c r="O6" i="6"/>
  <c r="K25" i="34"/>
  <c r="J25" i="34"/>
  <c r="I25" i="34"/>
  <c r="H25" i="34"/>
  <c r="L24" i="34"/>
  <c r="L23" i="34"/>
  <c r="L22" i="34"/>
  <c r="L21" i="34"/>
  <c r="K18" i="34"/>
  <c r="J18" i="34"/>
  <c r="I18" i="34"/>
  <c r="H18" i="34"/>
  <c r="L17" i="34"/>
  <c r="L16" i="34"/>
  <c r="L15" i="34"/>
  <c r="L14" i="34"/>
  <c r="L13" i="34"/>
  <c r="L12" i="34"/>
  <c r="L11" i="34"/>
  <c r="L10" i="34"/>
  <c r="L9" i="34"/>
  <c r="L8" i="34"/>
  <c r="L7" i="34"/>
  <c r="L6" i="34"/>
  <c r="M38" i="33"/>
  <c r="M36" i="33"/>
  <c r="M35" i="33"/>
  <c r="M34" i="33"/>
  <c r="M32" i="33"/>
  <c r="M31" i="33"/>
  <c r="M30" i="33"/>
  <c r="M29" i="33"/>
  <c r="M28" i="33"/>
  <c r="M27" i="33"/>
  <c r="M26" i="33"/>
  <c r="M24" i="33"/>
  <c r="M23" i="33"/>
  <c r="M22" i="33"/>
  <c r="M21" i="33"/>
  <c r="M20" i="33"/>
  <c r="M18" i="33"/>
  <c r="M17" i="33"/>
  <c r="M16" i="33"/>
  <c r="M15" i="33"/>
  <c r="M14" i="33"/>
  <c r="M13" i="33"/>
  <c r="M12" i="33"/>
  <c r="M7" i="33"/>
  <c r="M8" i="33"/>
  <c r="M9" i="33"/>
  <c r="M10" i="33"/>
  <c r="M6" i="33"/>
  <c r="G24" i="33"/>
  <c r="G23" i="33"/>
  <c r="G22" i="33"/>
  <c r="G21" i="33"/>
  <c r="G20" i="33"/>
  <c r="G32" i="33"/>
  <c r="G31" i="33"/>
  <c r="G30" i="33"/>
  <c r="G29" i="33"/>
  <c r="G28" i="33"/>
  <c r="G27" i="33"/>
  <c r="G26" i="33"/>
  <c r="G36" i="33"/>
  <c r="G35" i="33"/>
  <c r="G34" i="33"/>
  <c r="G38" i="33"/>
  <c r="G18" i="33"/>
  <c r="G17" i="33"/>
  <c r="G16" i="33"/>
  <c r="G15" i="33"/>
  <c r="G14" i="33"/>
  <c r="G13" i="33"/>
  <c r="G12" i="33"/>
  <c r="G10" i="33"/>
  <c r="G9" i="33"/>
  <c r="G8" i="33"/>
  <c r="G7" i="33"/>
  <c r="G6" i="33"/>
  <c r="BU38" i="14" l="1"/>
  <c r="BO38" i="14"/>
  <c r="BI38" i="14"/>
  <c r="BC38" i="14"/>
  <c r="AW38" i="14"/>
  <c r="AQ38" i="14"/>
  <c r="AK38" i="14"/>
  <c r="AE38" i="14"/>
  <c r="Y38" i="14"/>
  <c r="S38" i="14"/>
  <c r="G38" i="14"/>
  <c r="M38" i="14"/>
  <c r="O38" i="6"/>
  <c r="L25" i="34"/>
  <c r="L18" i="34"/>
  <c r="BV38" i="14" l="1"/>
  <c r="AC35" i="8"/>
  <c r="AC34" i="8"/>
  <c r="AC36" i="8" s="1"/>
  <c r="AB36" i="8"/>
  <c r="AB38" i="8" s="1"/>
  <c r="AA36" i="8"/>
  <c r="AA38" i="8" s="1"/>
  <c r="Z36" i="8"/>
  <c r="Z38" i="8" s="1"/>
  <c r="Y36" i="8"/>
  <c r="Y38" i="8" s="1"/>
  <c r="X36" i="8"/>
  <c r="X38" i="8" s="1"/>
  <c r="W36" i="8"/>
  <c r="W38" i="8" s="1"/>
  <c r="V36" i="8"/>
  <c r="V38" i="8" s="1"/>
  <c r="U36" i="8"/>
  <c r="U38" i="8" s="1"/>
  <c r="T36" i="8"/>
  <c r="T38" i="8" s="1"/>
  <c r="S36" i="8"/>
  <c r="S38" i="8" s="1"/>
  <c r="R36" i="8"/>
  <c r="R38" i="8" s="1"/>
  <c r="Q36" i="8"/>
  <c r="Q38" i="8" s="1"/>
  <c r="AC31" i="8"/>
  <c r="AC30" i="8"/>
  <c r="AC29" i="8"/>
  <c r="AC28" i="8"/>
  <c r="AC27" i="8"/>
  <c r="AC26" i="8"/>
  <c r="AB32" i="8"/>
  <c r="AA32" i="8"/>
  <c r="Z32" i="8"/>
  <c r="Y32" i="8"/>
  <c r="X32" i="8"/>
  <c r="W32" i="8"/>
  <c r="V32" i="8"/>
  <c r="U32" i="8"/>
  <c r="T32" i="8"/>
  <c r="S32" i="8"/>
  <c r="R32" i="8"/>
  <c r="Q32" i="8"/>
  <c r="AC23" i="8"/>
  <c r="AC22" i="8"/>
  <c r="AC21" i="8"/>
  <c r="AC20" i="8"/>
  <c r="AB24" i="8"/>
  <c r="AA24" i="8"/>
  <c r="Z24" i="8"/>
  <c r="Y24" i="8"/>
  <c r="X24" i="8"/>
  <c r="W24" i="8"/>
  <c r="V24" i="8"/>
  <c r="U24" i="8"/>
  <c r="T24" i="8"/>
  <c r="S24" i="8"/>
  <c r="R24" i="8"/>
  <c r="Q24" i="8"/>
  <c r="AC13" i="8"/>
  <c r="AC14" i="8"/>
  <c r="AC15" i="8"/>
  <c r="AC16" i="8"/>
  <c r="AC17" i="8"/>
  <c r="AB18" i="8"/>
  <c r="AA18" i="8"/>
  <c r="Z18" i="8"/>
  <c r="Y18" i="8"/>
  <c r="X18" i="8"/>
  <c r="W18" i="8"/>
  <c r="V18" i="8"/>
  <c r="U18" i="8"/>
  <c r="T18" i="8"/>
  <c r="S18" i="8"/>
  <c r="R18" i="8"/>
  <c r="Q18" i="8"/>
  <c r="AC18" i="8" s="1"/>
  <c r="AB12" i="8"/>
  <c r="AA12" i="8"/>
  <c r="Z12" i="8"/>
  <c r="Y12" i="8"/>
  <c r="X12" i="8"/>
  <c r="W12" i="8"/>
  <c r="V12" i="8"/>
  <c r="U12" i="8"/>
  <c r="T12" i="8"/>
  <c r="S12" i="8"/>
  <c r="R12" i="8"/>
  <c r="Q12" i="8"/>
  <c r="AC12" i="8" s="1"/>
  <c r="AC9" i="8"/>
  <c r="AC8" i="8"/>
  <c r="AC7" i="8"/>
  <c r="AC6" i="8"/>
  <c r="AB10" i="8"/>
  <c r="AA10" i="8"/>
  <c r="Z10" i="8"/>
  <c r="Y10" i="8"/>
  <c r="X10" i="8"/>
  <c r="W10" i="8"/>
  <c r="V10" i="8"/>
  <c r="U10" i="8"/>
  <c r="T10" i="8"/>
  <c r="S10" i="8"/>
  <c r="R10" i="8"/>
  <c r="Q10" i="8"/>
  <c r="O35" i="8"/>
  <c r="O34" i="8"/>
  <c r="N36" i="8"/>
  <c r="M36" i="8"/>
  <c r="M38" i="8" s="1"/>
  <c r="L36" i="8"/>
  <c r="L38" i="8" s="1"/>
  <c r="K36" i="8"/>
  <c r="K38" i="8" s="1"/>
  <c r="J36" i="8"/>
  <c r="I36" i="8"/>
  <c r="I38" i="8" s="1"/>
  <c r="H36" i="8"/>
  <c r="H38" i="8" s="1"/>
  <c r="G36" i="8"/>
  <c r="G38" i="8" s="1"/>
  <c r="F36" i="8"/>
  <c r="E36" i="8"/>
  <c r="E38" i="8" s="1"/>
  <c r="D36" i="8"/>
  <c r="D38" i="8" s="1"/>
  <c r="C36" i="8"/>
  <c r="C38" i="8" s="1"/>
  <c r="O31" i="8"/>
  <c r="O30" i="8"/>
  <c r="O29" i="8"/>
  <c r="O28" i="8"/>
  <c r="O27" i="8"/>
  <c r="O26" i="8"/>
  <c r="N32" i="8"/>
  <c r="N38" i="8" s="1"/>
  <c r="M32" i="8"/>
  <c r="L32" i="8"/>
  <c r="K32" i="8"/>
  <c r="J32" i="8"/>
  <c r="J38" i="8" s="1"/>
  <c r="I32" i="8"/>
  <c r="H32" i="8"/>
  <c r="G32" i="8"/>
  <c r="F32" i="8"/>
  <c r="F38" i="8" s="1"/>
  <c r="E32" i="8"/>
  <c r="D32" i="8"/>
  <c r="C32" i="8"/>
  <c r="O23" i="8"/>
  <c r="O22" i="8"/>
  <c r="O21" i="8"/>
  <c r="O20" i="8"/>
  <c r="N24" i="8"/>
  <c r="M24" i="8"/>
  <c r="L24" i="8"/>
  <c r="K24" i="8"/>
  <c r="J24" i="8"/>
  <c r="I24" i="8"/>
  <c r="H24" i="8"/>
  <c r="G24" i="8"/>
  <c r="F24" i="8"/>
  <c r="E24" i="8"/>
  <c r="D24" i="8"/>
  <c r="C24" i="8"/>
  <c r="N18" i="8"/>
  <c r="M18" i="8"/>
  <c r="L18" i="8"/>
  <c r="K18" i="8"/>
  <c r="J18" i="8"/>
  <c r="I18" i="8"/>
  <c r="H18" i="8"/>
  <c r="G18" i="8"/>
  <c r="F18" i="8"/>
  <c r="E18" i="8"/>
  <c r="D18" i="8"/>
  <c r="C18" i="8"/>
  <c r="O17" i="8"/>
  <c r="O16" i="8"/>
  <c r="O15" i="8"/>
  <c r="O14" i="8"/>
  <c r="O13" i="8"/>
  <c r="N12" i="8"/>
  <c r="M12" i="8"/>
  <c r="L12" i="8"/>
  <c r="K12" i="8"/>
  <c r="J12" i="8"/>
  <c r="I12" i="8"/>
  <c r="H12" i="8"/>
  <c r="G12" i="8"/>
  <c r="F12" i="8"/>
  <c r="E12" i="8"/>
  <c r="D12" i="8"/>
  <c r="C12" i="8"/>
  <c r="O12" i="8" s="1"/>
  <c r="N10" i="8"/>
  <c r="M10" i="8"/>
  <c r="L10" i="8"/>
  <c r="K10" i="8"/>
  <c r="J10" i="8"/>
  <c r="I10" i="8"/>
  <c r="H10" i="8"/>
  <c r="G10" i="8"/>
  <c r="F10" i="8"/>
  <c r="E10" i="8"/>
  <c r="D10" i="8"/>
  <c r="C10" i="8"/>
  <c r="O9" i="8"/>
  <c r="O8" i="8"/>
  <c r="O7" i="8"/>
  <c r="O6" i="8"/>
  <c r="L10" i="7"/>
  <c r="K10" i="7"/>
  <c r="J10" i="7"/>
  <c r="M6" i="7"/>
  <c r="M10" i="7" s="1"/>
  <c r="M7" i="7"/>
  <c r="M8" i="7"/>
  <c r="M9" i="7"/>
  <c r="M35" i="7"/>
  <c r="M34" i="7"/>
  <c r="M36" i="7" s="1"/>
  <c r="I36" i="7"/>
  <c r="M31" i="7"/>
  <c r="M30" i="7"/>
  <c r="M29" i="7"/>
  <c r="M28" i="7"/>
  <c r="M32" i="7" s="1"/>
  <c r="M27" i="7"/>
  <c r="M26" i="7"/>
  <c r="L32" i="7"/>
  <c r="K32" i="7"/>
  <c r="J32" i="7"/>
  <c r="I32" i="7"/>
  <c r="M23" i="7"/>
  <c r="M22" i="7"/>
  <c r="M21" i="7"/>
  <c r="M20" i="7"/>
  <c r="M17" i="7"/>
  <c r="M16" i="7"/>
  <c r="M15" i="7"/>
  <c r="M14" i="7"/>
  <c r="M13" i="7"/>
  <c r="L12" i="7"/>
  <c r="K12" i="7"/>
  <c r="J12" i="7"/>
  <c r="I12" i="7"/>
  <c r="I10" i="7"/>
  <c r="L18" i="7"/>
  <c r="K18" i="7"/>
  <c r="J18" i="7"/>
  <c r="I18" i="7"/>
  <c r="L24" i="7"/>
  <c r="K24" i="7"/>
  <c r="J24" i="7"/>
  <c r="I24" i="7"/>
  <c r="M24" i="7" s="1"/>
  <c r="L36" i="7"/>
  <c r="K36" i="7"/>
  <c r="J36" i="7"/>
  <c r="G36" i="7"/>
  <c r="F36" i="7"/>
  <c r="E36" i="7"/>
  <c r="D36" i="7"/>
  <c r="C36" i="7"/>
  <c r="G32" i="7"/>
  <c r="F32" i="7"/>
  <c r="E32" i="7"/>
  <c r="E38" i="7" s="1"/>
  <c r="D32" i="7"/>
  <c r="C32" i="7"/>
  <c r="G24" i="7"/>
  <c r="F24" i="7"/>
  <c r="E24" i="7"/>
  <c r="D24" i="7"/>
  <c r="C24" i="7"/>
  <c r="G12" i="7"/>
  <c r="F12" i="7"/>
  <c r="E12" i="7"/>
  <c r="D12" i="7"/>
  <c r="C12" i="7"/>
  <c r="G18" i="7"/>
  <c r="F18" i="7"/>
  <c r="E18" i="7"/>
  <c r="D18" i="7"/>
  <c r="C18" i="7"/>
  <c r="G10" i="7"/>
  <c r="F10" i="7"/>
  <c r="E10" i="7"/>
  <c r="D10" i="7"/>
  <c r="C10" i="7"/>
  <c r="AC32" i="8" l="1"/>
  <c r="AC38" i="8" s="1"/>
  <c r="AC24" i="8"/>
  <c r="AC10" i="8"/>
  <c r="O24" i="8"/>
  <c r="O32" i="8"/>
  <c r="O36" i="8"/>
  <c r="O38" i="8" s="1"/>
  <c r="O18" i="8"/>
  <c r="O10" i="8"/>
  <c r="D38" i="7"/>
  <c r="M12" i="7"/>
  <c r="C38" i="7"/>
  <c r="G38" i="7" s="1"/>
  <c r="F38" i="7"/>
  <c r="L38" i="7"/>
  <c r="M18" i="7"/>
  <c r="J38" i="7"/>
  <c r="K38" i="7"/>
  <c r="I38" i="7"/>
  <c r="V38" i="32"/>
  <c r="V36" i="32"/>
  <c r="V35" i="32"/>
  <c r="V34" i="32"/>
  <c r="V32" i="32"/>
  <c r="V31" i="32"/>
  <c r="V30" i="32"/>
  <c r="V29" i="32"/>
  <c r="V28" i="32"/>
  <c r="V27" i="32"/>
  <c r="V26" i="32"/>
  <c r="V24" i="32"/>
  <c r="V23" i="32"/>
  <c r="V22" i="32"/>
  <c r="V21" i="32"/>
  <c r="V20" i="32"/>
  <c r="V18" i="32"/>
  <c r="V17" i="32"/>
  <c r="V16" i="32"/>
  <c r="V15" i="32"/>
  <c r="V14" i="32"/>
  <c r="V13" i="32"/>
  <c r="V12" i="32"/>
  <c r="V10" i="32"/>
  <c r="V9" i="32"/>
  <c r="V8" i="32"/>
  <c r="V7" i="32"/>
  <c r="BJ35" i="31"/>
  <c r="BJ34" i="31"/>
  <c r="BJ30" i="31"/>
  <c r="BJ26" i="31"/>
  <c r="BJ24" i="31"/>
  <c r="BJ21" i="31"/>
  <c r="BJ36" i="31"/>
  <c r="BJ31" i="31"/>
  <c r="BJ29" i="31"/>
  <c r="BJ27" i="31"/>
  <c r="BJ22" i="31"/>
  <c r="BJ20" i="31"/>
  <c r="BJ18" i="31"/>
  <c r="BJ38" i="31"/>
  <c r="BJ32" i="31"/>
  <c r="BJ28" i="31"/>
  <c r="BJ23" i="31"/>
  <c r="BJ17" i="31"/>
  <c r="BJ16" i="31"/>
  <c r="BJ15" i="31"/>
  <c r="BJ14" i="31"/>
  <c r="BJ13" i="31"/>
  <c r="BJ12" i="31"/>
  <c r="BJ10" i="31"/>
  <c r="BJ9" i="31"/>
  <c r="BJ8" i="31"/>
  <c r="BJ7" i="31"/>
  <c r="BJ6" i="31"/>
  <c r="M38" i="7" l="1"/>
</calcChain>
</file>

<file path=xl/sharedStrings.xml><?xml version="1.0" encoding="utf-8"?>
<sst xmlns="http://schemas.openxmlformats.org/spreadsheetml/2006/main" count="788" uniqueCount="95">
  <si>
    <t>Indice tavole</t>
  </si>
  <si>
    <t>RIPARTIZIONI</t>
  </si>
  <si>
    <t>REGIONI</t>
  </si>
  <si>
    <t>Istituzioni non profit</t>
  </si>
  <si>
    <t>Dipendenti</t>
  </si>
  <si>
    <t>01 - Piemonte</t>
  </si>
  <si>
    <t>03 - Lombardia</t>
  </si>
  <si>
    <t>07 - Liguria</t>
  </si>
  <si>
    <t>1 - NORD-OVEST</t>
  </si>
  <si>
    <t>TOTALE</t>
  </si>
  <si>
    <t>04 - Trentino-Alto Adige / Südtirol</t>
  </si>
  <si>
    <t xml:space="preserve">     -Trento</t>
  </si>
  <si>
    <t>05 - Veneto</t>
  </si>
  <si>
    <t>06 - Friuli-Venezia Giulia</t>
  </si>
  <si>
    <t>08 - Emilia-Romagna</t>
  </si>
  <si>
    <t>2 - NORD-EST</t>
  </si>
  <si>
    <t>09 - Toscana</t>
  </si>
  <si>
    <t>10 - Umbria</t>
  </si>
  <si>
    <t>11 - Marche</t>
  </si>
  <si>
    <t>12 - Lazio</t>
  </si>
  <si>
    <t>3 - CENTRO</t>
  </si>
  <si>
    <t>13 - Abruzzo</t>
  </si>
  <si>
    <t>14 - Molise</t>
  </si>
  <si>
    <t>15 - Campania</t>
  </si>
  <si>
    <t>16 - Puglia</t>
  </si>
  <si>
    <t>17 - Basilicata</t>
  </si>
  <si>
    <t>18 - Calabria</t>
  </si>
  <si>
    <t>4 - SUD</t>
  </si>
  <si>
    <t>19 - Sicilia</t>
  </si>
  <si>
    <t>20 - Sardegna</t>
  </si>
  <si>
    <t>5 - ISOLE</t>
  </si>
  <si>
    <t>ITALIA</t>
  </si>
  <si>
    <t>Forma Giuridica</t>
  </si>
  <si>
    <t xml:space="preserve">Associazione </t>
  </si>
  <si>
    <t>Cooperativa sociale</t>
  </si>
  <si>
    <t xml:space="preserve">Fondazione </t>
  </si>
  <si>
    <t>Altra forma giuridica</t>
  </si>
  <si>
    <t>Settore di attività prevalente</t>
  </si>
  <si>
    <t>Cultura, sport e ricreazione</t>
  </si>
  <si>
    <t>Istruzione e ricerca</t>
  </si>
  <si>
    <t xml:space="preserve">Sanità </t>
  </si>
  <si>
    <t>Assistenza sociale e protezione civile</t>
  </si>
  <si>
    <t>Ambiente</t>
  </si>
  <si>
    <t>Sviluppo economico e coesione sociale</t>
  </si>
  <si>
    <t>Tutela dei diritti e attività politica</t>
  </si>
  <si>
    <t>Filantropia e promozione del volontariato</t>
  </si>
  <si>
    <t>Cooperazione e solidarietà internazionale</t>
  </si>
  <si>
    <t>Religione</t>
  </si>
  <si>
    <t>Relazioni sindacali e rappresentanza di interessi</t>
  </si>
  <si>
    <t xml:space="preserve">Altre attività </t>
  </si>
  <si>
    <t>Associazione riconosciuta e non</t>
  </si>
  <si>
    <t>Fondazione</t>
  </si>
  <si>
    <t>Classi di dipendenti</t>
  </si>
  <si>
    <t>Nessun dipendente</t>
  </si>
  <si>
    <t>1-2 dipendenti</t>
  </si>
  <si>
    <t>3-9 dipendenti</t>
  </si>
  <si>
    <t>Associazione</t>
  </si>
  <si>
    <t>Periodo di costituzione</t>
  </si>
  <si>
    <t>Associazione riconosciuta e non riconosciuta</t>
  </si>
  <si>
    <t>FORME GIURIDICHE</t>
  </si>
  <si>
    <t>Altra forma</t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</si>
  <si>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(a)</t>
    </r>
  </si>
  <si>
    <t>10 dipendenti e più</t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</si>
  <si>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(b)</t>
    </r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</si>
  <si>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(c)</t>
    </r>
  </si>
  <si>
    <t>(a) Il settore 'Altre attività' comprende anche  i settori  'Ambiente' , 'Tutela dei diritti e attività politica', 'Filantropia e promozione del volontariato, 'Cooperazione e solidarietà internazionale', 'Religione' e 'Relazioni sindacali e rappresentanza di interessi'</t>
  </si>
  <si>
    <t>(b) Il settore 'Altre attività' comprende anche  i settori  'Ambiente', 'Sviluppo economico e coesione sociale',  'Tutela dei diritti e attività politica' e 'Relazioni sindacali e rappresentanza di interessi'</t>
  </si>
  <si>
    <t>(c) Il settore 'Altre attività' comprende anche  i settori  'Ambiente', 'Sviluppo economico e coesione sociale',   'Tutela dei diritti e attività politica', 'Filantropia e promozione del volontariato', 'Cooperazione e solidarietà internazionale' e 'Relazioni sindacali e rappresentanza di interessi'</t>
  </si>
  <si>
    <t>(a) Il settore 'Altre attività' comprende anche  i settori 'Ambiente', 'Tutela dei diritti e attività politica', 'Filantropia e promozione del volontariato', 'Cooperazione e solidarietà internazionale', 'Religione' e 'Relazioni sindacali e rappresentanza di interessi'</t>
  </si>
  <si>
    <t>(b) Il settore 'Altre attività' comprende anche  i settori  'Ambiente', 'Sviluppo economico e coesione sociale', 'Tutela dei diritti e attività politica' e 'Relazioni sindacali e rappresentanza di interessi'</t>
  </si>
  <si>
    <t>(c) Il settore 'Altre attività' comprende anche  i settori  'Ambiente', 'Tutela dei diritti e attività politica' e 'Filantropia e promozione del volontariato'</t>
  </si>
  <si>
    <t>SETTORE DI ATTIVITA'
FORME GIURIDICHE</t>
  </si>
  <si>
    <t>SETTORE DI ATTIVITA'</t>
  </si>
  <si>
    <t>Tavola 5 - Istituzioni non profit e dipendenti per periodo di costituzione, settore di attività e forma giuridica. Anno 2018 (valori assoluti)</t>
  </si>
  <si>
    <t>Tavola 5 - Istituzioni non profit e dipendenti per  periodo di costituzione, settore di attività e forma giuridica. Anno 2018 (valori assoluti)</t>
  </si>
  <si>
    <t>Fino al 1981</t>
  </si>
  <si>
    <t>1982-2003</t>
  </si>
  <si>
    <t>2004-2013</t>
  </si>
  <si>
    <t>2014-2018</t>
  </si>
  <si>
    <t xml:space="preserve">     - Bolzano / Bozen</t>
  </si>
  <si>
    <t>02 - Valle d’Aosta / Vallée D’Aoste</t>
  </si>
  <si>
    <t>Tavola 2 - Istituzioni non profit e dipendenti per forma giuridica, ripartizione geografica e regione. Anno 2018 (valori assoluti)</t>
  </si>
  <si>
    <t>Tavola 1 - Istituzioni non profit e dipendenti per ripartizione geografica e regione. Anno 2018 (valori assoluti)</t>
  </si>
  <si>
    <t>Tavola 8 - Istituzioni non profit per settore di attività, classe di dipendenti, ripartizione geografica e regione Anno 2018 (valori assoluti)</t>
  </si>
  <si>
    <t>Tavola 9 - Istituzioni non profit per forma giuridica, classe di dipendenti, ripartizione geografica e regione. Anno 2018 (valori assoluti)</t>
  </si>
  <si>
    <t>Tavola 10 - Dipendenti per settore di attività, classe di dipendenti, ripartizione geografica e regione. Anno 2018 (valori assoluti)</t>
  </si>
  <si>
    <t>Tavola 11 - Dipendenti per forma giuridica, classe di dipendenti, ripartizione geografica e regione. Anno 2018 (valori assoluti)</t>
  </si>
  <si>
    <t>Tavola 3 - Istituzioni non profit e dipendenti per settore di attività, ripartizione geografica e regione. Anno 2018 (valori assoluti)</t>
  </si>
  <si>
    <t>Tavola 4 - Istituzioni non profit e dipendenti per periodo di costituzione, ripartizione geografica e regione. Anno 2018 (valori assoluti)</t>
  </si>
  <si>
    <t>Tavola 6 - Istituzioni non profit per forma giuridica, settore di attività, ripartizione geografica e regione. Anno 2018 (valori assoluti)</t>
  </si>
  <si>
    <t>Tavola 7 - Dipendenti per forma giuridica, settore di attività, ripartizione geografica e regione. Anno 2018 (valori assoluti)</t>
  </si>
  <si>
    <t>Tavola 3 - Istituzioni non profit e dipendenti per  settore di attività, ripartizione geografica e regione. Anno 2018 (valori assoluti)</t>
  </si>
  <si>
    <t>Tavola  4 - Istituzioni non profit e dipendenti per periodo di costituzione, ripartizione geografica e regione. Anno 2018 (valori assoluti)</t>
  </si>
  <si>
    <t>Tavola 8 - Istituzioni non profit per settore di attività, classe di dipendenti, ripartizione geografica e regione. Anno 2018 (valori assoluti)</t>
  </si>
  <si>
    <t>Tavola 11 - Dipendenti per forma giuridica e classe di dipendenti, ripartizione geografica e regione. Anno 2018 (valori assoluti)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</si>
</sst>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.0_-;\-* #,##0.0_-;_-* &quot;-&quot;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192">
    <xf numFmtId="0" fontId="0" fillId="0" borderId="0" xfId="0"/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2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/>
    <xf numFmtId="0" fontId="8" fillId="0" borderId="0" xfId="0" quotePrefix="1" applyNumberFormat="1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quotePrefix="1" applyFont="1" applyFill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horizontal="left"/>
    </xf>
    <xf numFmtId="3" fontId="11" fillId="0" borderId="0" xfId="0" applyNumberFormat="1" applyFont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left"/>
    </xf>
    <xf numFmtId="0" fontId="9" fillId="0" borderId="0" xfId="0" applyFont="1" applyBorder="1"/>
    <xf numFmtId="0" fontId="8" fillId="0" borderId="0" xfId="0" applyFont="1" applyBorder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9" fillId="0" borderId="1" xfId="0" applyFont="1" applyBorder="1"/>
    <xf numFmtId="0" fontId="9" fillId="0" borderId="1" xfId="0" applyFont="1" applyFill="1" applyBorder="1" applyAlignment="1">
      <alignment horizontal="left"/>
    </xf>
    <xf numFmtId="3" fontId="7" fillId="0" borderId="0" xfId="0" applyNumberFormat="1" applyFont="1" applyAlignment="1">
      <alignment vertical="center"/>
    </xf>
    <xf numFmtId="0" fontId="8" fillId="0" borderId="0" xfId="0" quotePrefix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5" fillId="0" borderId="0" xfId="0" quotePrefix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11" fillId="0" borderId="0" xfId="0" applyFont="1" applyFill="1"/>
    <xf numFmtId="0" fontId="17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1" xfId="0" quotePrefix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1" xfId="0" applyFont="1" applyFill="1" applyBorder="1"/>
    <xf numFmtId="0" fontId="10" fillId="0" borderId="0" xfId="0" applyFont="1" applyFill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3" fontId="0" fillId="0" borderId="0" xfId="0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right"/>
    </xf>
    <xf numFmtId="3" fontId="10" fillId="0" borderId="1" xfId="0" applyNumberFormat="1" applyFont="1" applyFill="1" applyBorder="1"/>
    <xf numFmtId="0" fontId="10" fillId="0" borderId="1" xfId="0" applyFont="1" applyFill="1" applyBorder="1"/>
    <xf numFmtId="0" fontId="8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2" xfId="0" quotePrefix="1" applyFont="1" applyFill="1" applyBorder="1" applyAlignment="1">
      <alignment horizontal="right" vertical="center" wrapText="1"/>
    </xf>
    <xf numFmtId="0" fontId="8" fillId="0" borderId="1" xfId="0" quotePrefix="1" applyFont="1" applyFill="1" applyBorder="1" applyAlignment="1">
      <alignment horizontal="right" vertical="top" wrapText="1"/>
    </xf>
    <xf numFmtId="3" fontId="9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vertical="top"/>
    </xf>
    <xf numFmtId="0" fontId="10" fillId="0" borderId="0" xfId="0" applyFont="1" applyAlignment="1">
      <alignment vertical="center"/>
    </xf>
    <xf numFmtId="0" fontId="8" fillId="0" borderId="0" xfId="0" applyFont="1" applyFill="1" applyBorder="1" applyAlignment="1">
      <alignment horizontal="left"/>
    </xf>
    <xf numFmtId="0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43" fontId="8" fillId="0" borderId="0" xfId="0" applyNumberFormat="1" applyFont="1" applyFill="1" applyBorder="1"/>
    <xf numFmtId="43" fontId="8" fillId="0" borderId="0" xfId="0" quotePrefix="1" applyNumberFormat="1" applyFont="1" applyFill="1" applyBorder="1" applyAlignment="1">
      <alignment horizontal="left"/>
    </xf>
    <xf numFmtId="43" fontId="7" fillId="0" borderId="0" xfId="0" applyNumberFormat="1" applyFont="1" applyFill="1"/>
    <xf numFmtId="43" fontId="9" fillId="0" borderId="0" xfId="0" applyNumberFormat="1" applyFont="1" applyFill="1" applyBorder="1"/>
    <xf numFmtId="43" fontId="10" fillId="0" borderId="0" xfId="0" applyNumberFormat="1" applyFont="1" applyFill="1"/>
    <xf numFmtId="43" fontId="9" fillId="0" borderId="0" xfId="0" applyNumberFormat="1" applyFont="1" applyFill="1" applyBorder="1" applyAlignment="1">
      <alignment horizontal="left"/>
    </xf>
    <xf numFmtId="43" fontId="12" fillId="0" borderId="0" xfId="0" applyNumberFormat="1" applyFont="1" applyFill="1" applyBorder="1"/>
    <xf numFmtId="43" fontId="11" fillId="0" borderId="0" xfId="0" applyNumberFormat="1" applyFont="1" applyFill="1"/>
    <xf numFmtId="43" fontId="13" fillId="0" borderId="0" xfId="0" quotePrefix="1" applyNumberFormat="1" applyFont="1" applyFill="1" applyBorder="1" applyAlignment="1">
      <alignment horizontal="left"/>
    </xf>
    <xf numFmtId="43" fontId="9" fillId="0" borderId="1" xfId="0" applyNumberFormat="1" applyFont="1" applyFill="1" applyBorder="1"/>
    <xf numFmtId="43" fontId="9" fillId="0" borderId="1" xfId="0" applyNumberFormat="1" applyFont="1" applyFill="1" applyBorder="1" applyAlignment="1">
      <alignment horizontal="left"/>
    </xf>
    <xf numFmtId="41" fontId="7" fillId="0" borderId="0" xfId="0" applyNumberFormat="1" applyFont="1" applyFill="1" applyAlignment="1">
      <alignment horizontal="right"/>
    </xf>
    <xf numFmtId="41" fontId="7" fillId="0" borderId="0" xfId="0" applyNumberFormat="1" applyFont="1" applyFill="1"/>
    <xf numFmtId="41" fontId="7" fillId="0" borderId="0" xfId="0" quotePrefix="1" applyNumberFormat="1" applyFont="1" applyFill="1" applyAlignment="1">
      <alignment horizontal="right"/>
    </xf>
    <xf numFmtId="41" fontId="10" fillId="0" borderId="0" xfId="0" applyNumberFormat="1" applyFont="1" applyFill="1" applyAlignment="1">
      <alignment horizontal="right"/>
    </xf>
    <xf numFmtId="41" fontId="11" fillId="0" borderId="0" xfId="0" applyNumberFormat="1" applyFont="1" applyFill="1" applyAlignment="1">
      <alignment horizontal="right"/>
    </xf>
    <xf numFmtId="41" fontId="10" fillId="0" borderId="1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11" fillId="0" borderId="0" xfId="0" quotePrefix="1" applyNumberFormat="1" applyFont="1" applyFill="1" applyAlignment="1">
      <alignment horizontal="right"/>
    </xf>
    <xf numFmtId="41" fontId="11" fillId="0" borderId="0" xfId="0" applyNumberFormat="1" applyFont="1" applyFill="1"/>
    <xf numFmtId="0" fontId="0" fillId="0" borderId="0" xfId="0" quotePrefix="1" applyFill="1"/>
    <xf numFmtId="41" fontId="7" fillId="0" borderId="0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quotePrefix="1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41" fontId="8" fillId="0" borderId="0" xfId="0" quotePrefix="1" applyNumberFormat="1" applyFont="1" applyFill="1" applyBorder="1" applyAlignment="1">
      <alignment horizontal="right" vertical="center" wrapText="1"/>
    </xf>
    <xf numFmtId="41" fontId="9" fillId="0" borderId="0" xfId="0" quotePrefix="1" applyNumberFormat="1" applyFont="1" applyFill="1" applyBorder="1" applyAlignment="1">
      <alignment horizontal="right" vertical="center" wrapText="1"/>
    </xf>
    <xf numFmtId="41" fontId="13" fillId="0" borderId="0" xfId="0" quotePrefix="1" applyNumberFormat="1" applyFont="1" applyFill="1" applyBorder="1" applyAlignment="1">
      <alignment horizontal="right" vertical="center" wrapText="1"/>
    </xf>
    <xf numFmtId="41" fontId="14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0" xfId="0" quotePrefix="1" applyNumberFormat="1" applyFont="1" applyFill="1" applyBorder="1" applyAlignment="1">
      <alignment horizontal="right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/>
    <xf numFmtId="41" fontId="8" fillId="0" borderId="0" xfId="0" quotePrefix="1" applyNumberFormat="1" applyFont="1" applyFill="1" applyBorder="1" applyAlignment="1">
      <alignment horizontal="left"/>
    </xf>
    <xf numFmtId="41" fontId="9" fillId="0" borderId="0" xfId="0" applyNumberFormat="1" applyFont="1" applyFill="1" applyBorder="1"/>
    <xf numFmtId="41" fontId="9" fillId="0" borderId="0" xfId="0" applyNumberFormat="1" applyFont="1" applyFill="1" applyBorder="1" applyAlignment="1">
      <alignment horizontal="left"/>
    </xf>
    <xf numFmtId="41" fontId="11" fillId="0" borderId="0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Border="1"/>
    <xf numFmtId="41" fontId="13" fillId="0" borderId="0" xfId="0" quotePrefix="1" applyNumberFormat="1" applyFont="1" applyFill="1" applyBorder="1" applyAlignment="1">
      <alignment horizontal="left"/>
    </xf>
    <xf numFmtId="41" fontId="17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center" vertical="center"/>
    </xf>
    <xf numFmtId="41" fontId="9" fillId="0" borderId="1" xfId="0" applyNumberFormat="1" applyFont="1" applyFill="1" applyBorder="1"/>
    <xf numFmtId="41" fontId="9" fillId="0" borderId="1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Fill="1"/>
    <xf numFmtId="41" fontId="7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6">
    <cellStyle name="Migliaia 2" xfId="2"/>
    <cellStyle name="Migliaia 2 2" xfId="5"/>
    <cellStyle name="Normale" xfId="0" builtinId="0"/>
    <cellStyle name="Normale 2" xfId="1"/>
    <cellStyle name="Normale 2 2" xfId="4"/>
    <cellStyle name="Normale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tabSelected="1" zoomScale="80" zoomScaleNormal="80" workbookViewId="0"/>
  </sheetViews>
  <sheetFormatPr defaultColWidth="148.85546875" defaultRowHeight="15" x14ac:dyDescent="0.25"/>
  <cols>
    <col min="1" max="1" width="149.28515625" style="86" bestFit="1" customWidth="1"/>
    <col min="2" max="20" width="27.5703125" style="62" customWidth="1"/>
    <col min="21" max="16384" width="148.85546875" style="62"/>
  </cols>
  <sheetData>
    <row r="1" spans="1:22" x14ac:dyDescent="0.25">
      <c r="A1" s="85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</row>
    <row r="2" spans="1:22" x14ac:dyDescent="0.25">
      <c r="A2" s="85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</row>
    <row r="3" spans="1:22" x14ac:dyDescent="0.25">
      <c r="A3" s="92" t="s">
        <v>82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74"/>
      <c r="Q3" s="74"/>
      <c r="R3" s="74"/>
      <c r="S3" s="74"/>
      <c r="T3" s="74"/>
      <c r="U3" s="74"/>
      <c r="V3" s="74"/>
    </row>
    <row r="4" spans="1:22" x14ac:dyDescent="0.25">
      <c r="A4" s="92" t="s">
        <v>81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74"/>
      <c r="Q4" s="74"/>
      <c r="R4" s="74"/>
      <c r="S4" s="74"/>
      <c r="T4" s="74"/>
      <c r="U4" s="74"/>
      <c r="V4" s="74"/>
    </row>
    <row r="5" spans="1:22" x14ac:dyDescent="0.25">
      <c r="A5" s="92" t="s">
        <v>87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74"/>
      <c r="Q5" s="74"/>
      <c r="R5" s="74"/>
      <c r="S5" s="74"/>
      <c r="T5" s="74"/>
      <c r="U5" s="74"/>
    </row>
    <row r="6" spans="1:22" x14ac:dyDescent="0.25">
      <c r="A6" s="92" t="s">
        <v>88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74"/>
      <c r="Q6" s="74"/>
      <c r="R6" s="74"/>
      <c r="S6" s="74"/>
      <c r="T6" s="74"/>
      <c r="U6" s="74"/>
    </row>
    <row r="7" spans="1:22" x14ac:dyDescent="0.25">
      <c r="A7" s="92" t="s">
        <v>73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74"/>
      <c r="Q7" s="74"/>
      <c r="R7" s="74"/>
      <c r="S7" s="74"/>
      <c r="T7" s="74"/>
      <c r="U7" s="74"/>
    </row>
    <row r="8" spans="1:22" x14ac:dyDescent="0.25">
      <c r="A8" s="92" t="s">
        <v>89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74"/>
      <c r="Q8" s="74"/>
      <c r="R8" s="74"/>
      <c r="S8" s="74"/>
      <c r="T8" s="74"/>
      <c r="U8" s="74"/>
      <c r="V8" s="74"/>
    </row>
    <row r="9" spans="1:22" x14ac:dyDescent="0.25">
      <c r="A9" s="92" t="s">
        <v>90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74"/>
      <c r="Q9" s="74"/>
      <c r="R9" s="74"/>
      <c r="S9" s="74"/>
      <c r="T9" s="74"/>
      <c r="U9" s="74"/>
      <c r="V9" s="74"/>
    </row>
    <row r="10" spans="1:22" x14ac:dyDescent="0.25">
      <c r="A10" s="92" t="s">
        <v>83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74"/>
      <c r="Q10" s="74"/>
      <c r="R10" s="74"/>
      <c r="S10" s="74"/>
      <c r="T10" s="74"/>
      <c r="U10" s="74"/>
      <c r="V10" s="74"/>
    </row>
    <row r="11" spans="1:22" x14ac:dyDescent="0.25">
      <c r="A11" s="92" t="s">
        <v>84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74"/>
      <c r="Q11" s="74"/>
      <c r="R11" s="74"/>
      <c r="S11" s="74"/>
      <c r="T11" s="74"/>
      <c r="U11" s="74"/>
      <c r="V11" s="74"/>
    </row>
    <row r="12" spans="1:22" x14ac:dyDescent="0.25">
      <c r="A12" s="92" t="s">
        <v>85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74"/>
      <c r="Q12" s="74"/>
      <c r="R12" s="74"/>
      <c r="S12" s="74"/>
      <c r="T12" s="74"/>
      <c r="U12" s="74"/>
      <c r="V12" s="74"/>
    </row>
    <row r="13" spans="1:22" x14ac:dyDescent="0.25">
      <c r="A13" s="92" t="s">
        <v>86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74"/>
      <c r="Q13" s="74"/>
      <c r="R13" s="74"/>
      <c r="S13" s="74"/>
      <c r="T13" s="74"/>
      <c r="U13" s="74"/>
      <c r="V13" s="74"/>
    </row>
    <row r="14" spans="1:22" x14ac:dyDescent="0.25">
      <c r="A14" s="92"/>
    </row>
    <row r="17" spans="1:1" x14ac:dyDescent="0.25">
      <c r="A17" s="62"/>
    </row>
  </sheetData>
  <pageMargins left="0.7" right="0.7" top="0.75" bottom="0.75" header="0.3" footer="0.3"/>
  <pageSetup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"/>
  <sheetViews>
    <sheetView zoomScale="115" zoomScaleNormal="115" workbookViewId="0">
      <selection sqref="A1:Z1"/>
    </sheetView>
  </sheetViews>
  <sheetFormatPr defaultColWidth="8.85546875" defaultRowHeight="12" x14ac:dyDescent="0.25"/>
  <cols>
    <col min="1" max="1" width="13.28515625" style="49" bestFit="1" customWidth="1"/>
    <col min="2" max="2" width="27.5703125" style="49" bestFit="1" customWidth="1"/>
    <col min="3" max="6" width="11.7109375" style="49" customWidth="1"/>
    <col min="7" max="7" width="11.7109375" style="72" customWidth="1"/>
    <col min="8" max="8" width="1.7109375" style="49" customWidth="1"/>
    <col min="9" max="12" width="11.7109375" style="49" customWidth="1"/>
    <col min="13" max="13" width="11.7109375" style="72" customWidth="1"/>
    <col min="14" max="14" width="1.7109375" style="49" customWidth="1"/>
    <col min="15" max="18" width="11.7109375" style="49" customWidth="1"/>
    <col min="19" max="19" width="11.7109375" style="72" customWidth="1"/>
    <col min="20" max="20" width="1.7109375" style="49" customWidth="1"/>
    <col min="21" max="24" width="11.7109375" style="49" customWidth="1"/>
    <col min="25" max="25" width="11.7109375" style="72" customWidth="1"/>
    <col min="26" max="26" width="11.7109375" style="58" customWidth="1"/>
    <col min="27" max="16384" width="8.85546875" style="49"/>
  </cols>
  <sheetData>
    <row r="1" spans="1:30" s="52" customFormat="1" ht="15" x14ac:dyDescent="0.25">
      <c r="A1" s="180" t="s">
        <v>84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</row>
    <row r="2" spans="1:30" s="54" customFormat="1" ht="24.95" customHeight="1" x14ac:dyDescent="0.2">
      <c r="A2" s="186" t="s">
        <v>1</v>
      </c>
      <c r="B2" s="186" t="s">
        <v>2</v>
      </c>
      <c r="C2" s="189" t="s">
        <v>56</v>
      </c>
      <c r="D2" s="189"/>
      <c r="E2" s="189"/>
      <c r="F2" s="189"/>
      <c r="G2" s="189"/>
      <c r="H2" s="103"/>
      <c r="I2" s="189" t="s">
        <v>34</v>
      </c>
      <c r="J2" s="189"/>
      <c r="K2" s="189"/>
      <c r="L2" s="189"/>
      <c r="M2" s="189"/>
      <c r="N2" s="103"/>
      <c r="O2" s="189" t="s">
        <v>35</v>
      </c>
      <c r="P2" s="189"/>
      <c r="Q2" s="189"/>
      <c r="R2" s="189"/>
      <c r="S2" s="189"/>
      <c r="T2" s="103"/>
      <c r="U2" s="189" t="s">
        <v>36</v>
      </c>
      <c r="V2" s="189"/>
      <c r="W2" s="189"/>
      <c r="X2" s="189"/>
      <c r="Y2" s="189"/>
      <c r="Z2" s="189" t="s">
        <v>9</v>
      </c>
    </row>
    <row r="3" spans="1:30" s="53" customFormat="1" ht="20.100000000000001" customHeight="1" x14ac:dyDescent="0.25">
      <c r="A3" s="187"/>
      <c r="B3" s="187"/>
      <c r="C3" s="185" t="s">
        <v>52</v>
      </c>
      <c r="D3" s="185"/>
      <c r="E3" s="185"/>
      <c r="F3" s="185"/>
      <c r="G3" s="185"/>
      <c r="H3" s="104"/>
      <c r="I3" s="185" t="s">
        <v>52</v>
      </c>
      <c r="J3" s="185"/>
      <c r="K3" s="185"/>
      <c r="L3" s="185"/>
      <c r="M3" s="185"/>
      <c r="N3" s="104"/>
      <c r="O3" s="185" t="s">
        <v>52</v>
      </c>
      <c r="P3" s="185"/>
      <c r="Q3" s="185"/>
      <c r="R3" s="185"/>
      <c r="S3" s="185"/>
      <c r="T3" s="104"/>
      <c r="U3" s="185" t="s">
        <v>52</v>
      </c>
      <c r="V3" s="185"/>
      <c r="W3" s="185"/>
      <c r="X3" s="185"/>
      <c r="Y3" s="185"/>
      <c r="Z3" s="190"/>
    </row>
    <row r="4" spans="1:30" s="53" customFormat="1" ht="45" customHeight="1" x14ac:dyDescent="0.25">
      <c r="A4" s="188"/>
      <c r="B4" s="188"/>
      <c r="C4" s="50" t="s">
        <v>53</v>
      </c>
      <c r="D4" s="50" t="s">
        <v>54</v>
      </c>
      <c r="E4" s="50" t="s">
        <v>55</v>
      </c>
      <c r="F4" s="50" t="s">
        <v>62</v>
      </c>
      <c r="G4" s="51" t="s">
        <v>9</v>
      </c>
      <c r="H4" s="50"/>
      <c r="I4" s="50" t="s">
        <v>53</v>
      </c>
      <c r="J4" s="50" t="s">
        <v>54</v>
      </c>
      <c r="K4" s="50" t="s">
        <v>55</v>
      </c>
      <c r="L4" s="50" t="s">
        <v>62</v>
      </c>
      <c r="M4" s="51" t="s">
        <v>9</v>
      </c>
      <c r="N4" s="50"/>
      <c r="O4" s="50" t="s">
        <v>53</v>
      </c>
      <c r="P4" s="50" t="s">
        <v>54</v>
      </c>
      <c r="Q4" s="50" t="s">
        <v>55</v>
      </c>
      <c r="R4" s="50" t="s">
        <v>62</v>
      </c>
      <c r="S4" s="51" t="s">
        <v>9</v>
      </c>
      <c r="T4" s="50"/>
      <c r="U4" s="50" t="s">
        <v>53</v>
      </c>
      <c r="V4" s="50" t="s">
        <v>54</v>
      </c>
      <c r="W4" s="50" t="s">
        <v>55</v>
      </c>
      <c r="X4" s="50" t="s">
        <v>62</v>
      </c>
      <c r="Y4" s="51" t="s">
        <v>9</v>
      </c>
      <c r="Z4" s="191"/>
    </row>
    <row r="5" spans="1:30" s="54" customFormat="1" ht="9" customHeight="1" x14ac:dyDescent="0.2">
      <c r="A5" s="102"/>
      <c r="B5" s="102"/>
      <c r="C5" s="38"/>
      <c r="D5" s="38"/>
      <c r="E5" s="38"/>
      <c r="F5" s="38"/>
      <c r="G5" s="36"/>
      <c r="H5" s="38"/>
      <c r="I5" s="38"/>
      <c r="J5" s="38"/>
      <c r="K5" s="38"/>
      <c r="L5" s="38"/>
      <c r="M5" s="36"/>
      <c r="N5" s="38"/>
      <c r="O5" s="38"/>
      <c r="P5" s="38"/>
      <c r="Q5" s="38"/>
      <c r="R5" s="38"/>
      <c r="S5" s="36"/>
      <c r="T5" s="38"/>
      <c r="U5" s="38"/>
      <c r="V5" s="38"/>
      <c r="W5" s="38"/>
      <c r="X5" s="38"/>
      <c r="Y5" s="36"/>
      <c r="Z5" s="61"/>
    </row>
    <row r="6" spans="1:30" s="117" customFormat="1" ht="12" customHeight="1" x14ac:dyDescent="0.2">
      <c r="A6" s="149"/>
      <c r="B6" s="150" t="s">
        <v>5</v>
      </c>
      <c r="C6" s="140">
        <v>23637</v>
      </c>
      <c r="D6" s="140">
        <v>1150</v>
      </c>
      <c r="E6" s="140">
        <v>631</v>
      </c>
      <c r="F6" s="140">
        <v>260</v>
      </c>
      <c r="G6" s="134">
        <f>+SUM(C6:F6)</f>
        <v>25678</v>
      </c>
      <c r="H6" s="140"/>
      <c r="I6" s="140">
        <v>110</v>
      </c>
      <c r="J6" s="140">
        <v>73</v>
      </c>
      <c r="K6" s="140">
        <v>188</v>
      </c>
      <c r="L6" s="140">
        <v>435</v>
      </c>
      <c r="M6" s="134">
        <v>806</v>
      </c>
      <c r="N6" s="140"/>
      <c r="O6" s="140">
        <v>326</v>
      </c>
      <c r="P6" s="140">
        <v>64</v>
      </c>
      <c r="Q6" s="140">
        <v>116</v>
      </c>
      <c r="R6" s="140">
        <v>104</v>
      </c>
      <c r="S6" s="134">
        <v>610</v>
      </c>
      <c r="T6" s="140"/>
      <c r="U6" s="140">
        <v>2262</v>
      </c>
      <c r="V6" s="140">
        <v>279</v>
      </c>
      <c r="W6" s="140">
        <v>252</v>
      </c>
      <c r="X6" s="140">
        <v>203</v>
      </c>
      <c r="Y6" s="134">
        <v>2996</v>
      </c>
      <c r="Z6" s="134">
        <f>+G6+M6+S6+Y6</f>
        <v>30090</v>
      </c>
      <c r="AA6" s="140"/>
      <c r="AB6" s="140"/>
      <c r="AC6" s="140"/>
    </row>
    <row r="7" spans="1:30" s="144" customFormat="1" ht="12" customHeight="1" x14ac:dyDescent="0.2">
      <c r="A7" s="151"/>
      <c r="B7" s="150" t="s">
        <v>80</v>
      </c>
      <c r="C7" s="140">
        <v>1129</v>
      </c>
      <c r="D7" s="140">
        <v>61</v>
      </c>
      <c r="E7" s="140">
        <v>22</v>
      </c>
      <c r="F7" s="140">
        <v>8</v>
      </c>
      <c r="G7" s="134">
        <f>+SUM(C7:F7)</f>
        <v>1220</v>
      </c>
      <c r="H7" s="140"/>
      <c r="I7" s="140">
        <v>5</v>
      </c>
      <c r="J7" s="140">
        <v>5</v>
      </c>
      <c r="K7" s="140">
        <v>8</v>
      </c>
      <c r="L7" s="140">
        <v>20</v>
      </c>
      <c r="M7" s="134">
        <v>38</v>
      </c>
      <c r="N7" s="140"/>
      <c r="O7" s="140">
        <v>13</v>
      </c>
      <c r="P7" s="140">
        <v>5</v>
      </c>
      <c r="Q7" s="140">
        <v>3</v>
      </c>
      <c r="R7" s="140">
        <v>9</v>
      </c>
      <c r="S7" s="134">
        <v>30</v>
      </c>
      <c r="T7" s="140"/>
      <c r="U7" s="140">
        <v>106</v>
      </c>
      <c r="V7" s="140">
        <v>4</v>
      </c>
      <c r="W7" s="140">
        <v>7</v>
      </c>
      <c r="X7" s="140">
        <v>5</v>
      </c>
      <c r="Y7" s="134">
        <v>122</v>
      </c>
      <c r="Z7" s="134">
        <f>+G7+M7+S7+Y7</f>
        <v>1410</v>
      </c>
      <c r="AA7" s="140"/>
      <c r="AB7" s="140"/>
      <c r="AC7" s="140"/>
    </row>
    <row r="8" spans="1:30" s="145" customFormat="1" ht="12" customHeight="1" x14ac:dyDescent="0.2">
      <c r="A8" s="151"/>
      <c r="B8" s="150" t="s">
        <v>6</v>
      </c>
      <c r="C8" s="140">
        <v>44314</v>
      </c>
      <c r="D8" s="140">
        <v>2170</v>
      </c>
      <c r="E8" s="140">
        <v>1217</v>
      </c>
      <c r="F8" s="140">
        <v>550</v>
      </c>
      <c r="G8" s="134">
        <f>+SUM(C8:F8)</f>
        <v>48251</v>
      </c>
      <c r="H8" s="140"/>
      <c r="I8" s="140">
        <v>335</v>
      </c>
      <c r="J8" s="140">
        <v>227</v>
      </c>
      <c r="K8" s="140">
        <v>561</v>
      </c>
      <c r="L8" s="140">
        <v>1089</v>
      </c>
      <c r="M8" s="134">
        <v>2212</v>
      </c>
      <c r="N8" s="140"/>
      <c r="O8" s="140">
        <v>1070</v>
      </c>
      <c r="P8" s="140">
        <v>267</v>
      </c>
      <c r="Q8" s="140">
        <v>321</v>
      </c>
      <c r="R8" s="140">
        <v>561</v>
      </c>
      <c r="S8" s="134">
        <v>2219</v>
      </c>
      <c r="T8" s="140"/>
      <c r="U8" s="140">
        <v>3223</v>
      </c>
      <c r="V8" s="140">
        <v>624</v>
      </c>
      <c r="W8" s="140">
        <v>661</v>
      </c>
      <c r="X8" s="140">
        <v>520</v>
      </c>
      <c r="Y8" s="134">
        <v>5028</v>
      </c>
      <c r="Z8" s="134">
        <f>+G8+M8+S8+Y8</f>
        <v>57710</v>
      </c>
      <c r="AA8" s="140"/>
      <c r="AB8" s="140"/>
      <c r="AC8" s="140"/>
    </row>
    <row r="9" spans="1:30" s="144" customFormat="1" ht="12" customHeight="1" x14ac:dyDescent="0.2">
      <c r="A9" s="151"/>
      <c r="B9" s="150" t="s">
        <v>7</v>
      </c>
      <c r="C9" s="140">
        <v>8214</v>
      </c>
      <c r="D9" s="140">
        <v>481</v>
      </c>
      <c r="E9" s="140">
        <v>284</v>
      </c>
      <c r="F9" s="140">
        <v>125</v>
      </c>
      <c r="G9" s="134">
        <f>+SUM(C9:F9)</f>
        <v>9104</v>
      </c>
      <c r="H9" s="140"/>
      <c r="I9" s="140">
        <v>67</v>
      </c>
      <c r="J9" s="140">
        <v>41</v>
      </c>
      <c r="K9" s="140">
        <v>85</v>
      </c>
      <c r="L9" s="140">
        <v>177</v>
      </c>
      <c r="M9" s="134">
        <v>370</v>
      </c>
      <c r="N9" s="140"/>
      <c r="O9" s="140">
        <v>135</v>
      </c>
      <c r="P9" s="140">
        <v>46</v>
      </c>
      <c r="Q9" s="140">
        <v>44</v>
      </c>
      <c r="R9" s="140">
        <v>43</v>
      </c>
      <c r="S9" s="134">
        <v>268</v>
      </c>
      <c r="T9" s="140"/>
      <c r="U9" s="140">
        <v>1159</v>
      </c>
      <c r="V9" s="140">
        <v>114</v>
      </c>
      <c r="W9" s="140">
        <v>91</v>
      </c>
      <c r="X9" s="140">
        <v>59</v>
      </c>
      <c r="Y9" s="134">
        <v>1423</v>
      </c>
      <c r="Z9" s="134">
        <f>+G9+M9+S9+Y9</f>
        <v>11165</v>
      </c>
      <c r="AA9" s="140"/>
      <c r="AB9" s="140"/>
      <c r="AC9" s="140"/>
    </row>
    <row r="10" spans="1:30" s="145" customFormat="1" ht="12" customHeight="1" x14ac:dyDescent="0.2">
      <c r="A10" s="151" t="s">
        <v>8</v>
      </c>
      <c r="B10" s="152" t="s">
        <v>9</v>
      </c>
      <c r="C10" s="141">
        <v>77294</v>
      </c>
      <c r="D10" s="141">
        <v>3862</v>
      </c>
      <c r="E10" s="141">
        <v>2154</v>
      </c>
      <c r="F10" s="141">
        <v>943</v>
      </c>
      <c r="G10" s="136">
        <f>+SUM(C10:F10)</f>
        <v>84253</v>
      </c>
      <c r="H10" s="141"/>
      <c r="I10" s="141">
        <v>517</v>
      </c>
      <c r="J10" s="141">
        <v>346</v>
      </c>
      <c r="K10" s="141">
        <v>842</v>
      </c>
      <c r="L10" s="141">
        <v>1721</v>
      </c>
      <c r="M10" s="136">
        <v>3426</v>
      </c>
      <c r="N10" s="141"/>
      <c r="O10" s="141">
        <v>1544</v>
      </c>
      <c r="P10" s="141">
        <v>382</v>
      </c>
      <c r="Q10" s="141">
        <v>484</v>
      </c>
      <c r="R10" s="141">
        <v>717</v>
      </c>
      <c r="S10" s="136">
        <v>3127</v>
      </c>
      <c r="T10" s="141"/>
      <c r="U10" s="141">
        <v>6750</v>
      </c>
      <c r="V10" s="141">
        <v>1021</v>
      </c>
      <c r="W10" s="141">
        <v>1011</v>
      </c>
      <c r="X10" s="141">
        <v>787</v>
      </c>
      <c r="Y10" s="136">
        <v>9569</v>
      </c>
      <c r="Z10" s="136">
        <f>+G10+M10+S10+Y10</f>
        <v>100375</v>
      </c>
      <c r="AA10" s="141"/>
      <c r="AB10" s="141"/>
      <c r="AC10" s="141"/>
    </row>
    <row r="11" spans="1:30" s="146" customFormat="1" ht="9" customHeight="1" x14ac:dyDescent="0.2">
      <c r="A11" s="151"/>
      <c r="B11" s="152"/>
      <c r="C11" s="137"/>
      <c r="D11" s="137"/>
      <c r="E11" s="137"/>
      <c r="F11" s="137"/>
      <c r="G11" s="134"/>
      <c r="H11" s="137"/>
      <c r="I11" s="137"/>
      <c r="J11" s="137"/>
      <c r="K11" s="137"/>
      <c r="L11" s="137"/>
      <c r="M11" s="134"/>
      <c r="N11" s="137"/>
      <c r="O11" s="137"/>
      <c r="P11" s="137"/>
      <c r="Q11" s="137"/>
      <c r="R11" s="137"/>
      <c r="S11" s="134"/>
      <c r="T11" s="137"/>
      <c r="U11" s="137"/>
      <c r="V11" s="137"/>
      <c r="W11" s="137"/>
      <c r="X11" s="137"/>
      <c r="Y11" s="134"/>
      <c r="Z11" s="134"/>
      <c r="AA11" s="137"/>
      <c r="AB11" s="137"/>
      <c r="AC11" s="137"/>
      <c r="AD11" s="153"/>
    </row>
    <row r="12" spans="1:30" s="144" customFormat="1" ht="12" customHeight="1" x14ac:dyDescent="0.2">
      <c r="A12" s="151"/>
      <c r="B12" s="150" t="s">
        <v>10</v>
      </c>
      <c r="C12" s="134">
        <v>9568</v>
      </c>
      <c r="D12" s="134">
        <v>460</v>
      </c>
      <c r="E12" s="134">
        <v>312</v>
      </c>
      <c r="F12" s="134">
        <v>243</v>
      </c>
      <c r="G12" s="134">
        <v>10583</v>
      </c>
      <c r="H12" s="134"/>
      <c r="I12" s="134">
        <v>53</v>
      </c>
      <c r="J12" s="134">
        <v>46</v>
      </c>
      <c r="K12" s="134">
        <v>69</v>
      </c>
      <c r="L12" s="134">
        <v>143</v>
      </c>
      <c r="M12" s="134">
        <v>311</v>
      </c>
      <c r="N12" s="134"/>
      <c r="O12" s="134">
        <v>109</v>
      </c>
      <c r="P12" s="134">
        <v>15</v>
      </c>
      <c r="Q12" s="134">
        <v>16</v>
      </c>
      <c r="R12" s="134">
        <v>21</v>
      </c>
      <c r="S12" s="134">
        <v>161</v>
      </c>
      <c r="T12" s="134"/>
      <c r="U12" s="134">
        <v>854</v>
      </c>
      <c r="V12" s="134">
        <v>75</v>
      </c>
      <c r="W12" s="134">
        <v>40</v>
      </c>
      <c r="X12" s="134">
        <v>39</v>
      </c>
      <c r="Y12" s="134">
        <v>1008</v>
      </c>
      <c r="Z12" s="134">
        <f t="shared" ref="Z12:Z36" si="0">+G12+M12+S12+Y12</f>
        <v>12063</v>
      </c>
      <c r="AA12" s="134"/>
      <c r="AB12" s="134"/>
      <c r="AC12" s="134"/>
    </row>
    <row r="13" spans="1:30" s="146" customFormat="1" ht="12" customHeight="1" x14ac:dyDescent="0.2">
      <c r="A13" s="154"/>
      <c r="B13" s="19" t="s">
        <v>79</v>
      </c>
      <c r="C13" s="142">
        <v>4410</v>
      </c>
      <c r="D13" s="142">
        <v>258</v>
      </c>
      <c r="E13" s="142">
        <v>163</v>
      </c>
      <c r="F13" s="142">
        <v>91</v>
      </c>
      <c r="G13" s="137">
        <v>4922</v>
      </c>
      <c r="H13" s="142"/>
      <c r="I13" s="142">
        <v>40</v>
      </c>
      <c r="J13" s="142">
        <v>40</v>
      </c>
      <c r="K13" s="142">
        <v>46</v>
      </c>
      <c r="L13" s="142">
        <v>65</v>
      </c>
      <c r="M13" s="137">
        <v>191</v>
      </c>
      <c r="N13" s="142"/>
      <c r="O13" s="142">
        <v>48</v>
      </c>
      <c r="P13" s="142">
        <v>8</v>
      </c>
      <c r="Q13" s="142">
        <v>8</v>
      </c>
      <c r="R13" s="142">
        <v>11</v>
      </c>
      <c r="S13" s="137">
        <v>75</v>
      </c>
      <c r="T13" s="142"/>
      <c r="U13" s="142">
        <v>326</v>
      </c>
      <c r="V13" s="142">
        <v>54</v>
      </c>
      <c r="W13" s="142">
        <v>19</v>
      </c>
      <c r="X13" s="142">
        <v>20</v>
      </c>
      <c r="Y13" s="137">
        <v>419</v>
      </c>
      <c r="Z13" s="137">
        <f t="shared" si="0"/>
        <v>5607</v>
      </c>
      <c r="AA13" s="142"/>
      <c r="AB13" s="142"/>
      <c r="AC13" s="142"/>
    </row>
    <row r="14" spans="1:30" s="156" customFormat="1" ht="12" customHeight="1" x14ac:dyDescent="0.2">
      <c r="A14" s="154"/>
      <c r="B14" s="155" t="s">
        <v>11</v>
      </c>
      <c r="C14" s="142">
        <v>5158</v>
      </c>
      <c r="D14" s="142">
        <v>202</v>
      </c>
      <c r="E14" s="142">
        <v>149</v>
      </c>
      <c r="F14" s="142">
        <v>152</v>
      </c>
      <c r="G14" s="137">
        <v>5661</v>
      </c>
      <c r="H14" s="142"/>
      <c r="I14" s="142">
        <v>13</v>
      </c>
      <c r="J14" s="142">
        <v>6</v>
      </c>
      <c r="K14" s="142">
        <v>23</v>
      </c>
      <c r="L14" s="142">
        <v>78</v>
      </c>
      <c r="M14" s="137">
        <v>120</v>
      </c>
      <c r="N14" s="142"/>
      <c r="O14" s="142">
        <v>61</v>
      </c>
      <c r="P14" s="142">
        <v>7</v>
      </c>
      <c r="Q14" s="142">
        <v>8</v>
      </c>
      <c r="R14" s="142">
        <v>10</v>
      </c>
      <c r="S14" s="137">
        <v>86</v>
      </c>
      <c r="T14" s="142"/>
      <c r="U14" s="142">
        <v>528</v>
      </c>
      <c r="V14" s="142">
        <v>21</v>
      </c>
      <c r="W14" s="142">
        <v>21</v>
      </c>
      <c r="X14" s="142">
        <v>19</v>
      </c>
      <c r="Y14" s="137">
        <v>589</v>
      </c>
      <c r="Z14" s="137">
        <f t="shared" si="0"/>
        <v>6456</v>
      </c>
      <c r="AA14" s="142"/>
      <c r="AB14" s="142"/>
      <c r="AC14" s="142"/>
    </row>
    <row r="15" spans="1:30" s="144" customFormat="1" ht="12" customHeight="1" x14ac:dyDescent="0.2">
      <c r="A15" s="151"/>
      <c r="B15" s="150" t="s">
        <v>12</v>
      </c>
      <c r="C15" s="140">
        <v>24575</v>
      </c>
      <c r="D15" s="140">
        <v>1095</v>
      </c>
      <c r="E15" s="140">
        <v>597</v>
      </c>
      <c r="F15" s="140">
        <v>297</v>
      </c>
      <c r="G15" s="134">
        <v>26564</v>
      </c>
      <c r="H15" s="140"/>
      <c r="I15" s="140">
        <v>124</v>
      </c>
      <c r="J15" s="140">
        <v>90</v>
      </c>
      <c r="K15" s="140">
        <v>222</v>
      </c>
      <c r="L15" s="140">
        <v>473</v>
      </c>
      <c r="M15" s="134">
        <v>909</v>
      </c>
      <c r="N15" s="140"/>
      <c r="O15" s="140">
        <v>346</v>
      </c>
      <c r="P15" s="140">
        <v>85</v>
      </c>
      <c r="Q15" s="140">
        <v>64</v>
      </c>
      <c r="R15" s="140">
        <v>132</v>
      </c>
      <c r="S15" s="134">
        <v>627</v>
      </c>
      <c r="T15" s="140"/>
      <c r="U15" s="140">
        <v>1795</v>
      </c>
      <c r="V15" s="140">
        <v>222</v>
      </c>
      <c r="W15" s="140">
        <v>537</v>
      </c>
      <c r="X15" s="140">
        <v>381</v>
      </c>
      <c r="Y15" s="134">
        <v>2935</v>
      </c>
      <c r="Z15" s="134">
        <f t="shared" si="0"/>
        <v>31035</v>
      </c>
      <c r="AA15" s="140"/>
      <c r="AB15" s="140"/>
      <c r="AC15" s="140"/>
    </row>
    <row r="16" spans="1:30" s="144" customFormat="1" ht="12" customHeight="1" x14ac:dyDescent="0.2">
      <c r="A16" s="151"/>
      <c r="B16" s="150" t="s">
        <v>13</v>
      </c>
      <c r="C16" s="140">
        <v>9306</v>
      </c>
      <c r="D16" s="140">
        <v>375</v>
      </c>
      <c r="E16" s="140">
        <v>204</v>
      </c>
      <c r="F16" s="140">
        <v>78</v>
      </c>
      <c r="G16" s="134">
        <v>9963</v>
      </c>
      <c r="H16" s="140"/>
      <c r="I16" s="140">
        <v>29</v>
      </c>
      <c r="J16" s="140">
        <v>14</v>
      </c>
      <c r="K16" s="140">
        <v>72</v>
      </c>
      <c r="L16" s="140">
        <v>116</v>
      </c>
      <c r="M16" s="134">
        <v>231</v>
      </c>
      <c r="N16" s="140"/>
      <c r="O16" s="140">
        <v>64</v>
      </c>
      <c r="P16" s="140">
        <v>14</v>
      </c>
      <c r="Q16" s="140">
        <v>20</v>
      </c>
      <c r="R16" s="140">
        <v>22</v>
      </c>
      <c r="S16" s="134">
        <v>120</v>
      </c>
      <c r="T16" s="140"/>
      <c r="U16" s="140">
        <v>499</v>
      </c>
      <c r="V16" s="140">
        <v>54</v>
      </c>
      <c r="W16" s="140">
        <v>83</v>
      </c>
      <c r="X16" s="140">
        <v>54</v>
      </c>
      <c r="Y16" s="134">
        <v>690</v>
      </c>
      <c r="Z16" s="134">
        <f t="shared" si="0"/>
        <v>11004</v>
      </c>
      <c r="AA16" s="140"/>
      <c r="AB16" s="140"/>
      <c r="AC16" s="140"/>
    </row>
    <row r="17" spans="1:30" s="144" customFormat="1" ht="12" customHeight="1" x14ac:dyDescent="0.2">
      <c r="A17" s="151"/>
      <c r="B17" s="150" t="s">
        <v>14</v>
      </c>
      <c r="C17" s="140">
        <v>21132</v>
      </c>
      <c r="D17" s="140">
        <v>1271</v>
      </c>
      <c r="E17" s="140">
        <v>660</v>
      </c>
      <c r="F17" s="140">
        <v>271</v>
      </c>
      <c r="G17" s="134">
        <v>23334</v>
      </c>
      <c r="H17" s="140"/>
      <c r="I17" s="140">
        <v>133</v>
      </c>
      <c r="J17" s="140">
        <v>99</v>
      </c>
      <c r="K17" s="140">
        <v>255</v>
      </c>
      <c r="L17" s="140">
        <v>413</v>
      </c>
      <c r="M17" s="134">
        <v>900</v>
      </c>
      <c r="N17" s="140"/>
      <c r="O17" s="140">
        <v>346</v>
      </c>
      <c r="P17" s="140">
        <v>109</v>
      </c>
      <c r="Q17" s="140">
        <v>109</v>
      </c>
      <c r="R17" s="140">
        <v>121</v>
      </c>
      <c r="S17" s="134">
        <v>685</v>
      </c>
      <c r="T17" s="140"/>
      <c r="U17" s="140">
        <v>2152</v>
      </c>
      <c r="V17" s="140">
        <v>255</v>
      </c>
      <c r="W17" s="140">
        <v>282</v>
      </c>
      <c r="X17" s="140">
        <v>211</v>
      </c>
      <c r="Y17" s="134">
        <v>2900</v>
      </c>
      <c r="Z17" s="134">
        <f t="shared" si="0"/>
        <v>27819</v>
      </c>
      <c r="AA17" s="140"/>
      <c r="AB17" s="140"/>
      <c r="AC17" s="140"/>
    </row>
    <row r="18" spans="1:30" s="145" customFormat="1" ht="12" customHeight="1" x14ac:dyDescent="0.2">
      <c r="A18" s="151" t="s">
        <v>15</v>
      </c>
      <c r="B18" s="152" t="s">
        <v>9</v>
      </c>
      <c r="C18" s="141">
        <v>64581</v>
      </c>
      <c r="D18" s="141">
        <v>3201</v>
      </c>
      <c r="E18" s="141">
        <v>1773</v>
      </c>
      <c r="F18" s="141">
        <v>889</v>
      </c>
      <c r="G18" s="136">
        <v>70444</v>
      </c>
      <c r="H18" s="141"/>
      <c r="I18" s="141">
        <v>339</v>
      </c>
      <c r="J18" s="141">
        <v>249</v>
      </c>
      <c r="K18" s="141">
        <v>618</v>
      </c>
      <c r="L18" s="141">
        <v>1145</v>
      </c>
      <c r="M18" s="136">
        <v>2351</v>
      </c>
      <c r="N18" s="141"/>
      <c r="O18" s="141">
        <v>865</v>
      </c>
      <c r="P18" s="141">
        <v>223</v>
      </c>
      <c r="Q18" s="141">
        <v>209</v>
      </c>
      <c r="R18" s="141">
        <v>296</v>
      </c>
      <c r="S18" s="136">
        <v>1593</v>
      </c>
      <c r="T18" s="141"/>
      <c r="U18" s="141">
        <v>5300</v>
      </c>
      <c r="V18" s="141">
        <v>606</v>
      </c>
      <c r="W18" s="141">
        <v>942</v>
      </c>
      <c r="X18" s="141">
        <v>685</v>
      </c>
      <c r="Y18" s="136">
        <v>7533</v>
      </c>
      <c r="Z18" s="136">
        <f t="shared" si="0"/>
        <v>81921</v>
      </c>
      <c r="AA18" s="141"/>
      <c r="AB18" s="141"/>
      <c r="AC18" s="141"/>
    </row>
    <row r="19" spans="1:30" s="146" customFormat="1" ht="9" customHeight="1" x14ac:dyDescent="0.2">
      <c r="A19" s="151"/>
      <c r="B19" s="152"/>
      <c r="C19" s="137"/>
      <c r="D19" s="137"/>
      <c r="E19" s="137"/>
      <c r="F19" s="137"/>
      <c r="G19" s="134"/>
      <c r="H19" s="137"/>
      <c r="I19" s="137"/>
      <c r="J19" s="137"/>
      <c r="K19" s="137"/>
      <c r="L19" s="137"/>
      <c r="M19" s="134"/>
      <c r="N19" s="137"/>
      <c r="O19" s="137"/>
      <c r="P19" s="137"/>
      <c r="Q19" s="137"/>
      <c r="R19" s="137"/>
      <c r="S19" s="134"/>
      <c r="T19" s="137"/>
      <c r="U19" s="137"/>
      <c r="V19" s="137"/>
      <c r="W19" s="137"/>
      <c r="X19" s="137"/>
      <c r="Y19" s="134"/>
      <c r="Z19" s="134"/>
      <c r="AA19" s="137"/>
      <c r="AB19" s="137"/>
      <c r="AC19" s="137"/>
      <c r="AD19" s="153"/>
    </row>
    <row r="20" spans="1:30" s="145" customFormat="1" ht="12" customHeight="1" x14ac:dyDescent="0.2">
      <c r="A20" s="151"/>
      <c r="B20" s="150" t="s">
        <v>16</v>
      </c>
      <c r="C20" s="140">
        <v>22045</v>
      </c>
      <c r="D20" s="140">
        <v>1174</v>
      </c>
      <c r="E20" s="140">
        <v>750</v>
      </c>
      <c r="F20" s="140">
        <v>248</v>
      </c>
      <c r="G20" s="134">
        <v>24217</v>
      </c>
      <c r="H20" s="140"/>
      <c r="I20" s="140">
        <v>117</v>
      </c>
      <c r="J20" s="140">
        <v>78</v>
      </c>
      <c r="K20" s="140">
        <v>162</v>
      </c>
      <c r="L20" s="140">
        <v>327</v>
      </c>
      <c r="M20" s="134">
        <v>684</v>
      </c>
      <c r="N20" s="140"/>
      <c r="O20" s="140">
        <v>361</v>
      </c>
      <c r="P20" s="140">
        <v>96</v>
      </c>
      <c r="Q20" s="140">
        <v>85</v>
      </c>
      <c r="R20" s="140">
        <v>69</v>
      </c>
      <c r="S20" s="134">
        <v>611</v>
      </c>
      <c r="T20" s="140"/>
      <c r="U20" s="140">
        <v>1792</v>
      </c>
      <c r="V20" s="140">
        <v>196</v>
      </c>
      <c r="W20" s="140">
        <v>177</v>
      </c>
      <c r="X20" s="140">
        <v>125</v>
      </c>
      <c r="Y20" s="134">
        <v>2290</v>
      </c>
      <c r="Z20" s="134">
        <f t="shared" si="0"/>
        <v>27802</v>
      </c>
      <c r="AA20" s="140"/>
      <c r="AB20" s="140"/>
      <c r="AC20" s="140"/>
    </row>
    <row r="21" spans="1:30" s="144" customFormat="1" ht="12" customHeight="1" x14ac:dyDescent="0.2">
      <c r="A21" s="151"/>
      <c r="B21" s="149" t="s">
        <v>17</v>
      </c>
      <c r="C21" s="140">
        <v>5460</v>
      </c>
      <c r="D21" s="140">
        <v>233</v>
      </c>
      <c r="E21" s="140">
        <v>104</v>
      </c>
      <c r="F21" s="140">
        <v>46</v>
      </c>
      <c r="G21" s="134">
        <v>5843</v>
      </c>
      <c r="H21" s="140"/>
      <c r="I21" s="140">
        <v>33</v>
      </c>
      <c r="J21" s="140">
        <v>30</v>
      </c>
      <c r="K21" s="140">
        <v>82</v>
      </c>
      <c r="L21" s="140">
        <v>100</v>
      </c>
      <c r="M21" s="134">
        <v>245</v>
      </c>
      <c r="N21" s="140"/>
      <c r="O21" s="140">
        <v>76</v>
      </c>
      <c r="P21" s="140">
        <v>19</v>
      </c>
      <c r="Q21" s="140">
        <v>35</v>
      </c>
      <c r="R21" s="140">
        <v>5</v>
      </c>
      <c r="S21" s="134">
        <v>135</v>
      </c>
      <c r="T21" s="140"/>
      <c r="U21" s="140">
        <v>748</v>
      </c>
      <c r="V21" s="140">
        <v>49</v>
      </c>
      <c r="W21" s="140">
        <v>55</v>
      </c>
      <c r="X21" s="140">
        <v>23</v>
      </c>
      <c r="Y21" s="134">
        <v>875</v>
      </c>
      <c r="Z21" s="134">
        <f t="shared" si="0"/>
        <v>7098</v>
      </c>
      <c r="AA21" s="140"/>
      <c r="AB21" s="140"/>
      <c r="AC21" s="140"/>
    </row>
    <row r="22" spans="1:30" s="145" customFormat="1" ht="12" customHeight="1" x14ac:dyDescent="0.2">
      <c r="A22" s="151"/>
      <c r="B22" s="149" t="s">
        <v>18</v>
      </c>
      <c r="C22" s="140">
        <v>9202</v>
      </c>
      <c r="D22" s="140">
        <v>401</v>
      </c>
      <c r="E22" s="140">
        <v>201</v>
      </c>
      <c r="F22" s="140">
        <v>84</v>
      </c>
      <c r="G22" s="134">
        <v>9888</v>
      </c>
      <c r="H22" s="140"/>
      <c r="I22" s="140">
        <v>62</v>
      </c>
      <c r="J22" s="140">
        <v>60</v>
      </c>
      <c r="K22" s="140">
        <v>107</v>
      </c>
      <c r="L22" s="140">
        <v>125</v>
      </c>
      <c r="M22" s="134">
        <v>354</v>
      </c>
      <c r="N22" s="140"/>
      <c r="O22" s="140">
        <v>140</v>
      </c>
      <c r="P22" s="140">
        <v>39</v>
      </c>
      <c r="Q22" s="140">
        <v>32</v>
      </c>
      <c r="R22" s="140">
        <v>20</v>
      </c>
      <c r="S22" s="134">
        <v>231</v>
      </c>
      <c r="T22" s="140"/>
      <c r="U22" s="140">
        <v>940</v>
      </c>
      <c r="V22" s="140">
        <v>70</v>
      </c>
      <c r="W22" s="140">
        <v>47</v>
      </c>
      <c r="X22" s="140">
        <v>25</v>
      </c>
      <c r="Y22" s="134">
        <v>1082</v>
      </c>
      <c r="Z22" s="134">
        <f t="shared" si="0"/>
        <v>11555</v>
      </c>
      <c r="AA22" s="140"/>
      <c r="AB22" s="140"/>
      <c r="AC22" s="140"/>
    </row>
    <row r="23" spans="1:30" s="145" customFormat="1" ht="12" customHeight="1" x14ac:dyDescent="0.2">
      <c r="A23" s="151"/>
      <c r="B23" s="149" t="s">
        <v>19</v>
      </c>
      <c r="C23" s="140">
        <v>24646</v>
      </c>
      <c r="D23" s="140">
        <v>1872</v>
      </c>
      <c r="E23" s="140">
        <v>1047</v>
      </c>
      <c r="F23" s="140">
        <v>500</v>
      </c>
      <c r="G23" s="134">
        <v>28065</v>
      </c>
      <c r="H23" s="140"/>
      <c r="I23" s="140">
        <v>330</v>
      </c>
      <c r="J23" s="140">
        <v>256</v>
      </c>
      <c r="K23" s="140">
        <v>411</v>
      </c>
      <c r="L23" s="140">
        <v>507</v>
      </c>
      <c r="M23" s="134">
        <v>1504</v>
      </c>
      <c r="N23" s="140"/>
      <c r="O23" s="140">
        <v>494</v>
      </c>
      <c r="P23" s="140">
        <v>137</v>
      </c>
      <c r="Q23" s="140">
        <v>125</v>
      </c>
      <c r="R23" s="140">
        <v>79</v>
      </c>
      <c r="S23" s="134">
        <v>835</v>
      </c>
      <c r="T23" s="140"/>
      <c r="U23" s="140">
        <v>1754</v>
      </c>
      <c r="V23" s="140">
        <v>457</v>
      </c>
      <c r="W23" s="140">
        <v>372</v>
      </c>
      <c r="X23" s="140">
        <v>338</v>
      </c>
      <c r="Y23" s="134">
        <v>2921</v>
      </c>
      <c r="Z23" s="134">
        <f t="shared" si="0"/>
        <v>33325</v>
      </c>
      <c r="AA23" s="140"/>
      <c r="AB23" s="140"/>
      <c r="AC23" s="140"/>
    </row>
    <row r="24" spans="1:30" s="145" customFormat="1" ht="12" customHeight="1" x14ac:dyDescent="0.2">
      <c r="A24" s="151" t="s">
        <v>20</v>
      </c>
      <c r="B24" s="152" t="s">
        <v>9</v>
      </c>
      <c r="C24" s="141">
        <v>61353</v>
      </c>
      <c r="D24" s="141">
        <v>3680</v>
      </c>
      <c r="E24" s="141">
        <v>2102</v>
      </c>
      <c r="F24" s="141">
        <v>878</v>
      </c>
      <c r="G24" s="136">
        <v>68013</v>
      </c>
      <c r="H24" s="141"/>
      <c r="I24" s="141">
        <v>542</v>
      </c>
      <c r="J24" s="141">
        <v>424</v>
      </c>
      <c r="K24" s="141">
        <v>762</v>
      </c>
      <c r="L24" s="141">
        <v>1059</v>
      </c>
      <c r="M24" s="136">
        <v>2787</v>
      </c>
      <c r="N24" s="141"/>
      <c r="O24" s="141">
        <v>1071</v>
      </c>
      <c r="P24" s="141">
        <v>291</v>
      </c>
      <c r="Q24" s="141">
        <v>277</v>
      </c>
      <c r="R24" s="141">
        <v>173</v>
      </c>
      <c r="S24" s="136">
        <v>1812</v>
      </c>
      <c r="T24" s="141"/>
      <c r="U24" s="141">
        <v>5234</v>
      </c>
      <c r="V24" s="141">
        <v>772</v>
      </c>
      <c r="W24" s="141">
        <v>651</v>
      </c>
      <c r="X24" s="141">
        <v>511</v>
      </c>
      <c r="Y24" s="136">
        <v>7168</v>
      </c>
      <c r="Z24" s="136">
        <f t="shared" si="0"/>
        <v>79780</v>
      </c>
      <c r="AA24" s="141"/>
      <c r="AB24" s="141"/>
      <c r="AC24" s="141"/>
    </row>
    <row r="25" spans="1:30" s="146" customFormat="1" ht="9" customHeight="1" x14ac:dyDescent="0.2">
      <c r="A25" s="151"/>
      <c r="B25" s="152"/>
      <c r="C25" s="137"/>
      <c r="D25" s="137"/>
      <c r="E25" s="137"/>
      <c r="F25" s="137"/>
      <c r="G25" s="134"/>
      <c r="H25" s="137"/>
      <c r="I25" s="137"/>
      <c r="J25" s="137"/>
      <c r="K25" s="137"/>
      <c r="L25" s="137"/>
      <c r="M25" s="134"/>
      <c r="N25" s="137"/>
      <c r="O25" s="137"/>
      <c r="P25" s="137"/>
      <c r="Q25" s="137"/>
      <c r="R25" s="137"/>
      <c r="S25" s="134"/>
      <c r="T25" s="137"/>
      <c r="U25" s="137"/>
      <c r="V25" s="137"/>
      <c r="W25" s="137"/>
      <c r="X25" s="137"/>
      <c r="Y25" s="134"/>
      <c r="Z25" s="134"/>
      <c r="AA25" s="137"/>
      <c r="AB25" s="137"/>
      <c r="AC25" s="137"/>
      <c r="AD25" s="153"/>
    </row>
    <row r="26" spans="1:30" s="144" customFormat="1" ht="12" customHeight="1" x14ac:dyDescent="0.2">
      <c r="A26" s="151"/>
      <c r="B26" s="149" t="s">
        <v>21</v>
      </c>
      <c r="C26" s="140">
        <v>6811</v>
      </c>
      <c r="D26" s="140">
        <v>316</v>
      </c>
      <c r="E26" s="140">
        <v>144</v>
      </c>
      <c r="F26" s="140">
        <v>37</v>
      </c>
      <c r="G26" s="134">
        <v>7308</v>
      </c>
      <c r="H26" s="140"/>
      <c r="I26" s="140">
        <v>61</v>
      </c>
      <c r="J26" s="140">
        <v>60</v>
      </c>
      <c r="K26" s="140">
        <v>118</v>
      </c>
      <c r="L26" s="140">
        <v>127</v>
      </c>
      <c r="M26" s="134">
        <v>366</v>
      </c>
      <c r="N26" s="140"/>
      <c r="O26" s="140">
        <v>86</v>
      </c>
      <c r="P26" s="140">
        <v>24</v>
      </c>
      <c r="Q26" s="140">
        <v>15</v>
      </c>
      <c r="R26" s="140">
        <v>13</v>
      </c>
      <c r="S26" s="134">
        <v>138</v>
      </c>
      <c r="T26" s="140"/>
      <c r="U26" s="140">
        <v>310</v>
      </c>
      <c r="V26" s="140">
        <v>38</v>
      </c>
      <c r="W26" s="140">
        <v>42</v>
      </c>
      <c r="X26" s="140">
        <v>19</v>
      </c>
      <c r="Y26" s="134">
        <v>409</v>
      </c>
      <c r="Z26" s="134">
        <f t="shared" si="0"/>
        <v>8221</v>
      </c>
      <c r="AA26" s="140"/>
      <c r="AB26" s="140"/>
      <c r="AC26" s="140"/>
    </row>
    <row r="27" spans="1:30" s="144" customFormat="1" ht="12" customHeight="1" x14ac:dyDescent="0.2">
      <c r="A27" s="151"/>
      <c r="B27" s="149" t="s">
        <v>22</v>
      </c>
      <c r="C27" s="140">
        <v>1590</v>
      </c>
      <c r="D27" s="140">
        <v>59</v>
      </c>
      <c r="E27" s="140">
        <v>45</v>
      </c>
      <c r="F27" s="140">
        <v>7</v>
      </c>
      <c r="G27" s="134">
        <v>1701</v>
      </c>
      <c r="H27" s="140"/>
      <c r="I27" s="140">
        <v>17</v>
      </c>
      <c r="J27" s="140">
        <v>21</v>
      </c>
      <c r="K27" s="140">
        <v>37</v>
      </c>
      <c r="L27" s="140">
        <v>69</v>
      </c>
      <c r="M27" s="134">
        <v>144</v>
      </c>
      <c r="N27" s="140"/>
      <c r="O27" s="140">
        <v>19</v>
      </c>
      <c r="P27" s="140">
        <v>6</v>
      </c>
      <c r="Q27" s="140">
        <v>4</v>
      </c>
      <c r="R27" s="140">
        <v>2</v>
      </c>
      <c r="S27" s="134">
        <v>31</v>
      </c>
      <c r="T27" s="140"/>
      <c r="U27" s="140">
        <v>66</v>
      </c>
      <c r="V27" s="140">
        <v>7</v>
      </c>
      <c r="W27" s="140">
        <v>17</v>
      </c>
      <c r="X27" s="140">
        <v>5</v>
      </c>
      <c r="Y27" s="134">
        <v>95</v>
      </c>
      <c r="Z27" s="134">
        <f t="shared" si="0"/>
        <v>1971</v>
      </c>
      <c r="AA27" s="140"/>
      <c r="AB27" s="140"/>
      <c r="AC27" s="140"/>
    </row>
    <row r="28" spans="1:30" s="144" customFormat="1" ht="12" customHeight="1" x14ac:dyDescent="0.2">
      <c r="A28" s="151"/>
      <c r="B28" s="149" t="s">
        <v>23</v>
      </c>
      <c r="C28" s="140">
        <v>16044</v>
      </c>
      <c r="D28" s="140">
        <v>862</v>
      </c>
      <c r="E28" s="140">
        <v>485</v>
      </c>
      <c r="F28" s="140">
        <v>172</v>
      </c>
      <c r="G28" s="134">
        <v>17563</v>
      </c>
      <c r="H28" s="140"/>
      <c r="I28" s="140">
        <v>320</v>
      </c>
      <c r="J28" s="140">
        <v>314</v>
      </c>
      <c r="K28" s="140">
        <v>573</v>
      </c>
      <c r="L28" s="140">
        <v>456</v>
      </c>
      <c r="M28" s="134">
        <v>1663</v>
      </c>
      <c r="N28" s="140"/>
      <c r="O28" s="140">
        <v>235</v>
      </c>
      <c r="P28" s="140">
        <v>54</v>
      </c>
      <c r="Q28" s="140">
        <v>50</v>
      </c>
      <c r="R28" s="140">
        <v>39</v>
      </c>
      <c r="S28" s="134">
        <v>378</v>
      </c>
      <c r="T28" s="140"/>
      <c r="U28" s="140">
        <v>1221</v>
      </c>
      <c r="V28" s="140">
        <v>260</v>
      </c>
      <c r="W28" s="140">
        <v>123</v>
      </c>
      <c r="X28" s="140">
        <v>107</v>
      </c>
      <c r="Y28" s="134">
        <v>1711</v>
      </c>
      <c r="Z28" s="134">
        <f t="shared" si="0"/>
        <v>21315</v>
      </c>
      <c r="AA28" s="140"/>
      <c r="AB28" s="140"/>
      <c r="AC28" s="140"/>
    </row>
    <row r="29" spans="1:30" s="145" customFormat="1" ht="12" customHeight="1" x14ac:dyDescent="0.2">
      <c r="A29" s="151"/>
      <c r="B29" s="149" t="s">
        <v>24</v>
      </c>
      <c r="C29" s="140">
        <v>14304</v>
      </c>
      <c r="D29" s="140">
        <v>757</v>
      </c>
      <c r="E29" s="140">
        <v>436</v>
      </c>
      <c r="F29" s="140">
        <v>158</v>
      </c>
      <c r="G29" s="134">
        <v>15655</v>
      </c>
      <c r="H29" s="140"/>
      <c r="I29" s="140">
        <v>270</v>
      </c>
      <c r="J29" s="140">
        <v>204</v>
      </c>
      <c r="K29" s="140">
        <v>440</v>
      </c>
      <c r="L29" s="140">
        <v>415</v>
      </c>
      <c r="M29" s="134">
        <v>1329</v>
      </c>
      <c r="N29" s="140"/>
      <c r="O29" s="140">
        <v>150</v>
      </c>
      <c r="P29" s="140">
        <v>40</v>
      </c>
      <c r="Q29" s="140">
        <v>32</v>
      </c>
      <c r="R29" s="140">
        <v>30</v>
      </c>
      <c r="S29" s="134">
        <v>252</v>
      </c>
      <c r="T29" s="140"/>
      <c r="U29" s="140">
        <v>908</v>
      </c>
      <c r="V29" s="140">
        <v>187</v>
      </c>
      <c r="W29" s="140">
        <v>102</v>
      </c>
      <c r="X29" s="140">
        <v>52</v>
      </c>
      <c r="Y29" s="134">
        <v>1249</v>
      </c>
      <c r="Z29" s="134">
        <f t="shared" si="0"/>
        <v>18485</v>
      </c>
      <c r="AA29" s="140"/>
      <c r="AB29" s="140"/>
      <c r="AC29" s="140"/>
    </row>
    <row r="30" spans="1:30" s="145" customFormat="1" ht="12" customHeight="1" x14ac:dyDescent="0.2">
      <c r="A30" s="151"/>
      <c r="B30" s="149" t="s">
        <v>25</v>
      </c>
      <c r="C30" s="140">
        <v>3166</v>
      </c>
      <c r="D30" s="140">
        <v>116</v>
      </c>
      <c r="E30" s="140">
        <v>62</v>
      </c>
      <c r="F30" s="140">
        <v>24</v>
      </c>
      <c r="G30" s="134">
        <v>3368</v>
      </c>
      <c r="H30" s="140"/>
      <c r="I30" s="140">
        <v>43</v>
      </c>
      <c r="J30" s="140">
        <v>45</v>
      </c>
      <c r="K30" s="140">
        <v>68</v>
      </c>
      <c r="L30" s="140">
        <v>82</v>
      </c>
      <c r="M30" s="134">
        <v>238</v>
      </c>
      <c r="N30" s="140"/>
      <c r="O30" s="140">
        <v>37</v>
      </c>
      <c r="P30" s="140">
        <v>7</v>
      </c>
      <c r="Q30" s="140">
        <v>5</v>
      </c>
      <c r="R30" s="140">
        <v>5</v>
      </c>
      <c r="S30" s="134">
        <v>54</v>
      </c>
      <c r="T30" s="140"/>
      <c r="U30" s="140">
        <v>99</v>
      </c>
      <c r="V30" s="140">
        <v>27</v>
      </c>
      <c r="W30" s="140">
        <v>20</v>
      </c>
      <c r="X30" s="140">
        <v>1</v>
      </c>
      <c r="Y30" s="134">
        <v>147</v>
      </c>
      <c r="Z30" s="134">
        <f t="shared" si="0"/>
        <v>3807</v>
      </c>
      <c r="AA30" s="140"/>
      <c r="AB30" s="140"/>
      <c r="AC30" s="140"/>
    </row>
    <row r="31" spans="1:30" s="144" customFormat="1" ht="12" customHeight="1" x14ac:dyDescent="0.2">
      <c r="A31" s="151"/>
      <c r="B31" s="149" t="s">
        <v>26</v>
      </c>
      <c r="C31" s="140">
        <v>8000</v>
      </c>
      <c r="D31" s="140">
        <v>468</v>
      </c>
      <c r="E31" s="140">
        <v>273</v>
      </c>
      <c r="F31" s="140">
        <v>86</v>
      </c>
      <c r="G31" s="134">
        <v>8827</v>
      </c>
      <c r="H31" s="140"/>
      <c r="I31" s="140">
        <v>158</v>
      </c>
      <c r="J31" s="140">
        <v>150</v>
      </c>
      <c r="K31" s="140">
        <v>225</v>
      </c>
      <c r="L31" s="140">
        <v>138</v>
      </c>
      <c r="M31" s="134">
        <v>671</v>
      </c>
      <c r="N31" s="140"/>
      <c r="O31" s="140">
        <v>94</v>
      </c>
      <c r="P31" s="140">
        <v>25</v>
      </c>
      <c r="Q31" s="140">
        <v>7</v>
      </c>
      <c r="R31" s="140">
        <v>18</v>
      </c>
      <c r="S31" s="134">
        <v>144</v>
      </c>
      <c r="T31" s="140"/>
      <c r="U31" s="140">
        <v>263</v>
      </c>
      <c r="V31" s="140">
        <v>49</v>
      </c>
      <c r="W31" s="140">
        <v>39</v>
      </c>
      <c r="X31" s="140">
        <v>17</v>
      </c>
      <c r="Y31" s="134">
        <v>368</v>
      </c>
      <c r="Z31" s="134">
        <f t="shared" si="0"/>
        <v>10010</v>
      </c>
      <c r="AA31" s="140"/>
      <c r="AB31" s="140"/>
      <c r="AC31" s="140"/>
    </row>
    <row r="32" spans="1:30" s="145" customFormat="1" ht="12" customHeight="1" x14ac:dyDescent="0.2">
      <c r="A32" s="151" t="s">
        <v>27</v>
      </c>
      <c r="B32" s="152" t="s">
        <v>9</v>
      </c>
      <c r="C32" s="141">
        <v>49915</v>
      </c>
      <c r="D32" s="141">
        <v>2578</v>
      </c>
      <c r="E32" s="141">
        <v>1445</v>
      </c>
      <c r="F32" s="141">
        <v>484</v>
      </c>
      <c r="G32" s="136">
        <v>54422</v>
      </c>
      <c r="H32" s="141"/>
      <c r="I32" s="141">
        <v>869</v>
      </c>
      <c r="J32" s="141">
        <v>794</v>
      </c>
      <c r="K32" s="141">
        <v>1461</v>
      </c>
      <c r="L32" s="141">
        <v>1287</v>
      </c>
      <c r="M32" s="136">
        <v>4411</v>
      </c>
      <c r="N32" s="141"/>
      <c r="O32" s="141">
        <v>621</v>
      </c>
      <c r="P32" s="141">
        <v>156</v>
      </c>
      <c r="Q32" s="141">
        <v>113</v>
      </c>
      <c r="R32" s="141">
        <v>107</v>
      </c>
      <c r="S32" s="136">
        <v>997</v>
      </c>
      <c r="T32" s="141"/>
      <c r="U32" s="141">
        <v>2867</v>
      </c>
      <c r="V32" s="141">
        <v>568</v>
      </c>
      <c r="W32" s="141">
        <v>343</v>
      </c>
      <c r="X32" s="141">
        <v>201</v>
      </c>
      <c r="Y32" s="136">
        <v>3979</v>
      </c>
      <c r="Z32" s="136">
        <f t="shared" si="0"/>
        <v>63809</v>
      </c>
      <c r="AA32" s="141"/>
      <c r="AB32" s="141"/>
      <c r="AC32" s="141"/>
    </row>
    <row r="33" spans="1:30" s="146" customFormat="1" ht="9" customHeight="1" x14ac:dyDescent="0.2">
      <c r="A33" s="151"/>
      <c r="B33" s="152"/>
      <c r="C33" s="137"/>
      <c r="D33" s="137"/>
      <c r="E33" s="137"/>
      <c r="F33" s="137"/>
      <c r="G33" s="134"/>
      <c r="H33" s="137"/>
      <c r="I33" s="137"/>
      <c r="J33" s="137"/>
      <c r="K33" s="137"/>
      <c r="L33" s="137"/>
      <c r="M33" s="134"/>
      <c r="N33" s="137"/>
      <c r="O33" s="137"/>
      <c r="P33" s="137"/>
      <c r="Q33" s="137"/>
      <c r="R33" s="137"/>
      <c r="S33" s="134"/>
      <c r="T33" s="137"/>
      <c r="U33" s="137"/>
      <c r="V33" s="137"/>
      <c r="W33" s="137"/>
      <c r="X33" s="137"/>
      <c r="Y33" s="134"/>
      <c r="Z33" s="134"/>
      <c r="AA33" s="137"/>
      <c r="AB33" s="137"/>
      <c r="AC33" s="137"/>
      <c r="AD33" s="153"/>
    </row>
    <row r="34" spans="1:30" s="145" customFormat="1" ht="12" customHeight="1" x14ac:dyDescent="0.2">
      <c r="A34" s="151"/>
      <c r="B34" s="149" t="s">
        <v>28</v>
      </c>
      <c r="C34" s="140">
        <v>16970</v>
      </c>
      <c r="D34" s="140">
        <v>1088</v>
      </c>
      <c r="E34" s="140">
        <v>663</v>
      </c>
      <c r="F34" s="140">
        <v>287</v>
      </c>
      <c r="G34" s="134">
        <v>19008</v>
      </c>
      <c r="H34" s="140"/>
      <c r="I34" s="140">
        <v>364</v>
      </c>
      <c r="J34" s="140">
        <v>279</v>
      </c>
      <c r="K34" s="140">
        <v>651</v>
      </c>
      <c r="L34" s="140">
        <v>491</v>
      </c>
      <c r="M34" s="134">
        <v>1785</v>
      </c>
      <c r="N34" s="140"/>
      <c r="O34" s="140">
        <v>153</v>
      </c>
      <c r="P34" s="140">
        <v>41</v>
      </c>
      <c r="Q34" s="140">
        <v>33</v>
      </c>
      <c r="R34" s="140">
        <v>27</v>
      </c>
      <c r="S34" s="134">
        <v>254</v>
      </c>
      <c r="T34" s="140"/>
      <c r="U34" s="140">
        <v>977</v>
      </c>
      <c r="V34" s="140">
        <v>202</v>
      </c>
      <c r="W34" s="140">
        <v>113</v>
      </c>
      <c r="X34" s="140">
        <v>81</v>
      </c>
      <c r="Y34" s="134">
        <v>1373</v>
      </c>
      <c r="Z34" s="134">
        <f t="shared" si="0"/>
        <v>22420</v>
      </c>
      <c r="AA34" s="140"/>
      <c r="AB34" s="140"/>
      <c r="AC34" s="140"/>
    </row>
    <row r="35" spans="1:30" s="144" customFormat="1" ht="12" customHeight="1" x14ac:dyDescent="0.2">
      <c r="A35" s="151"/>
      <c r="B35" s="149" t="s">
        <v>29</v>
      </c>
      <c r="C35" s="140">
        <v>8989</v>
      </c>
      <c r="D35" s="140">
        <v>420</v>
      </c>
      <c r="E35" s="140">
        <v>240</v>
      </c>
      <c r="F35" s="140">
        <v>79</v>
      </c>
      <c r="G35" s="134">
        <v>9728</v>
      </c>
      <c r="H35" s="140"/>
      <c r="I35" s="140">
        <v>156</v>
      </c>
      <c r="J35" s="140">
        <v>140</v>
      </c>
      <c r="K35" s="140">
        <v>336</v>
      </c>
      <c r="L35" s="140">
        <v>359</v>
      </c>
      <c r="M35" s="134">
        <v>991</v>
      </c>
      <c r="N35" s="140"/>
      <c r="O35" s="140">
        <v>64</v>
      </c>
      <c r="P35" s="140">
        <v>25</v>
      </c>
      <c r="Q35" s="140">
        <v>23</v>
      </c>
      <c r="R35" s="140">
        <v>18</v>
      </c>
      <c r="S35" s="134">
        <v>130</v>
      </c>
      <c r="T35" s="140"/>
      <c r="U35" s="140">
        <v>273</v>
      </c>
      <c r="V35" s="140">
        <v>49</v>
      </c>
      <c r="W35" s="140">
        <v>59</v>
      </c>
      <c r="X35" s="140">
        <v>39</v>
      </c>
      <c r="Y35" s="134">
        <v>420</v>
      </c>
      <c r="Z35" s="134">
        <f t="shared" si="0"/>
        <v>11269</v>
      </c>
      <c r="AA35" s="140"/>
      <c r="AB35" s="140"/>
      <c r="AC35" s="140"/>
    </row>
    <row r="36" spans="1:30" s="145" customFormat="1" ht="12" customHeight="1" x14ac:dyDescent="0.2">
      <c r="A36" s="151" t="s">
        <v>30</v>
      </c>
      <c r="B36" s="152" t="s">
        <v>9</v>
      </c>
      <c r="C36" s="141">
        <v>25959</v>
      </c>
      <c r="D36" s="141">
        <v>1508</v>
      </c>
      <c r="E36" s="141">
        <v>903</v>
      </c>
      <c r="F36" s="141">
        <v>366</v>
      </c>
      <c r="G36" s="136">
        <v>28736</v>
      </c>
      <c r="H36" s="141"/>
      <c r="I36" s="141">
        <v>520</v>
      </c>
      <c r="J36" s="141">
        <v>419</v>
      </c>
      <c r="K36" s="141">
        <v>987</v>
      </c>
      <c r="L36" s="141">
        <v>850</v>
      </c>
      <c r="M36" s="136">
        <v>2776</v>
      </c>
      <c r="N36" s="141"/>
      <c r="O36" s="141">
        <v>217</v>
      </c>
      <c r="P36" s="141">
        <v>66</v>
      </c>
      <c r="Q36" s="141">
        <v>56</v>
      </c>
      <c r="R36" s="141">
        <v>45</v>
      </c>
      <c r="S36" s="136">
        <v>384</v>
      </c>
      <c r="T36" s="141"/>
      <c r="U36" s="141">
        <v>1250</v>
      </c>
      <c r="V36" s="141">
        <v>251</v>
      </c>
      <c r="W36" s="141">
        <v>172</v>
      </c>
      <c r="X36" s="141">
        <v>120</v>
      </c>
      <c r="Y36" s="136">
        <v>1793</v>
      </c>
      <c r="Z36" s="136">
        <f t="shared" si="0"/>
        <v>33689</v>
      </c>
      <c r="AA36" s="141"/>
      <c r="AB36" s="141"/>
      <c r="AC36" s="141"/>
    </row>
    <row r="37" spans="1:30" s="146" customFormat="1" ht="9" customHeight="1" x14ac:dyDescent="0.2">
      <c r="A37" s="151"/>
      <c r="B37" s="152"/>
      <c r="C37" s="137"/>
      <c r="D37" s="137"/>
      <c r="E37" s="137"/>
      <c r="F37" s="137"/>
      <c r="G37" s="134"/>
      <c r="H37" s="137"/>
      <c r="I37" s="137"/>
      <c r="J37" s="137"/>
      <c r="K37" s="137"/>
      <c r="L37" s="137"/>
      <c r="M37" s="134"/>
      <c r="N37" s="137"/>
      <c r="O37" s="137"/>
      <c r="P37" s="137"/>
      <c r="Q37" s="137"/>
      <c r="R37" s="137"/>
      <c r="S37" s="134"/>
      <c r="T37" s="137"/>
      <c r="U37" s="137"/>
      <c r="V37" s="137"/>
      <c r="W37" s="137"/>
      <c r="X37" s="137"/>
      <c r="Y37" s="134"/>
      <c r="Z37" s="134"/>
      <c r="AA37" s="137"/>
      <c r="AB37" s="137"/>
      <c r="AC37" s="137"/>
      <c r="AD37" s="153"/>
    </row>
    <row r="38" spans="1:30" s="145" customFormat="1" ht="12" customHeight="1" x14ac:dyDescent="0.2">
      <c r="A38" s="151" t="s">
        <v>31</v>
      </c>
      <c r="B38" s="152" t="s">
        <v>9</v>
      </c>
      <c r="C38" s="141">
        <f>+C36+C33+C32+C24+C18+C10</f>
        <v>279102</v>
      </c>
      <c r="D38" s="141">
        <f>+D36+D33+D32+D24+D18+D10</f>
        <v>14829</v>
      </c>
      <c r="E38" s="141">
        <f>+E36+E33+E32+E24+E18+E10</f>
        <v>8377</v>
      </c>
      <c r="F38" s="141">
        <f>+F36+F33+F32+F24+F18+F10</f>
        <v>3560</v>
      </c>
      <c r="G38" s="141">
        <f>+G36+G33+G32+G24+G18+G10</f>
        <v>305868</v>
      </c>
      <c r="H38" s="141"/>
      <c r="I38" s="141">
        <f>+I36+I33+I32+I24+I18+I10</f>
        <v>2787</v>
      </c>
      <c r="J38" s="141">
        <f>+J36+J33+J32+J24+J18+J10</f>
        <v>2232</v>
      </c>
      <c r="K38" s="141">
        <f>+K36+K33+K32+K24+K18+K10</f>
        <v>4670</v>
      </c>
      <c r="L38" s="141">
        <f>+L36+L33+L32+L24+L18+L10</f>
        <v>6062</v>
      </c>
      <c r="M38" s="141">
        <f>+M36+M33+M32+M24+M18+M10</f>
        <v>15751</v>
      </c>
      <c r="N38" s="141"/>
      <c r="O38" s="141">
        <f>+O36+O33+O32+O24+O18+O10</f>
        <v>4318</v>
      </c>
      <c r="P38" s="141">
        <f>+P36+P33+P32+P24+P18+P10</f>
        <v>1118</v>
      </c>
      <c r="Q38" s="141">
        <f>+Q36+Q33+Q32+Q24+Q18+Q10</f>
        <v>1139</v>
      </c>
      <c r="R38" s="141">
        <f>+R36+R33+R32+R24+R18+R10</f>
        <v>1338</v>
      </c>
      <c r="S38" s="141">
        <f>+S36+S33+S32+S24+S18+S10</f>
        <v>7913</v>
      </c>
      <c r="T38" s="141"/>
      <c r="U38" s="141">
        <f>+U36+U33+U32+U24+U18+U10</f>
        <v>21401</v>
      </c>
      <c r="V38" s="141">
        <f>+V36+V33+V32+V24+V18+V10</f>
        <v>3218</v>
      </c>
      <c r="W38" s="141">
        <f>+W36+W33+W32+W24+W18+W10</f>
        <v>3119</v>
      </c>
      <c r="X38" s="141">
        <f>+X36+X33+X32+X24+X18+X10</f>
        <v>2304</v>
      </c>
      <c r="Y38" s="141">
        <f>+Y36+Y33+Y32+Y24+Y18+Y10</f>
        <v>30042</v>
      </c>
      <c r="Z38" s="136">
        <f>+G38+M38+S38+Y38</f>
        <v>359574</v>
      </c>
      <c r="AA38" s="141"/>
      <c r="AB38" s="141"/>
      <c r="AC38" s="141"/>
      <c r="AD38" s="157"/>
    </row>
    <row r="39" spans="1:30" s="145" customFormat="1" ht="9" customHeight="1" x14ac:dyDescent="0.2">
      <c r="A39" s="158"/>
      <c r="B39" s="159"/>
      <c r="C39" s="160"/>
      <c r="D39" s="160"/>
      <c r="E39" s="160"/>
      <c r="F39" s="160"/>
      <c r="G39" s="60"/>
      <c r="H39" s="160"/>
      <c r="I39" s="160"/>
      <c r="J39" s="160"/>
      <c r="K39" s="160"/>
      <c r="L39" s="160"/>
      <c r="M39" s="60"/>
      <c r="N39" s="160"/>
      <c r="O39" s="160"/>
      <c r="P39" s="160"/>
      <c r="Q39" s="160"/>
      <c r="R39" s="160"/>
      <c r="S39" s="60"/>
      <c r="T39" s="160"/>
      <c r="U39" s="160"/>
      <c r="V39" s="160"/>
      <c r="W39" s="160"/>
      <c r="X39" s="160"/>
      <c r="Y39" s="60"/>
      <c r="Z39" s="160"/>
    </row>
    <row r="41" spans="1:30" x14ac:dyDescent="0.25"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</row>
  </sheetData>
  <mergeCells count="12">
    <mergeCell ref="O3:S3"/>
    <mergeCell ref="U3:Y3"/>
    <mergeCell ref="A1:Z1"/>
    <mergeCell ref="A2:A4"/>
    <mergeCell ref="B2:B4"/>
    <mergeCell ref="C2:G2"/>
    <mergeCell ref="I2:M2"/>
    <mergeCell ref="O2:S2"/>
    <mergeCell ref="U2:Y2"/>
    <mergeCell ref="Z2:Z4"/>
    <mergeCell ref="C3:G3"/>
    <mergeCell ref="I3:M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55"/>
  <sheetViews>
    <sheetView zoomScaleNormal="100" workbookViewId="0">
      <selection sqref="A1:BJ1"/>
    </sheetView>
  </sheetViews>
  <sheetFormatPr defaultColWidth="8.85546875" defaultRowHeight="12" x14ac:dyDescent="0.25"/>
  <cols>
    <col min="1" max="1" width="13.28515625" style="49" bestFit="1" customWidth="1"/>
    <col min="2" max="2" width="27.5703125" style="49" bestFit="1" customWidth="1"/>
    <col min="3" max="5" width="9.7109375" style="49" customWidth="1"/>
    <col min="6" max="6" width="9.7109375" style="58" customWidth="1"/>
    <col min="7" max="7" width="1.7109375" style="49" customWidth="1"/>
    <col min="8" max="9" width="9.7109375" style="49" customWidth="1"/>
    <col min="10" max="10" width="12.42578125" style="49" bestFit="1" customWidth="1"/>
    <col min="11" max="11" width="10.7109375" style="58" bestFit="1" customWidth="1"/>
    <col min="12" max="12" width="1.7109375" style="49" customWidth="1"/>
    <col min="13" max="14" width="9.7109375" style="49" customWidth="1"/>
    <col min="15" max="15" width="12.42578125" style="49" bestFit="1" customWidth="1"/>
    <col min="16" max="16" width="11" style="58" bestFit="1" customWidth="1"/>
    <col min="17" max="17" width="1.7109375" style="49" customWidth="1"/>
    <col min="18" max="19" width="9.7109375" style="49" customWidth="1"/>
    <col min="20" max="20" width="12.42578125" style="49" bestFit="1" customWidth="1"/>
    <col min="21" max="21" width="11" style="58" bestFit="1" customWidth="1"/>
    <col min="22" max="22" width="1.7109375" style="49" customWidth="1"/>
    <col min="23" max="25" width="9.7109375" style="49" customWidth="1"/>
    <col min="26" max="26" width="9.7109375" style="58" customWidth="1"/>
    <col min="27" max="27" width="1.7109375" style="49" customWidth="1"/>
    <col min="28" max="30" width="9.7109375" style="49" customWidth="1"/>
    <col min="31" max="31" width="9.7109375" style="58" customWidth="1"/>
    <col min="32" max="32" width="1.7109375" style="49" customWidth="1"/>
    <col min="33" max="35" width="9.7109375" style="49" customWidth="1"/>
    <col min="36" max="36" width="9.7109375" style="58" customWidth="1"/>
    <col min="37" max="37" width="1.7109375" style="49" customWidth="1"/>
    <col min="38" max="40" width="9.7109375" style="49" customWidth="1"/>
    <col min="41" max="41" width="9.7109375" style="58" customWidth="1"/>
    <col min="42" max="42" width="1.7109375" style="49" customWidth="1"/>
    <col min="43" max="45" width="9.7109375" style="49" customWidth="1"/>
    <col min="46" max="46" width="9.7109375" style="58" customWidth="1"/>
    <col min="47" max="47" width="1.7109375" style="49" customWidth="1"/>
    <col min="48" max="50" width="9.7109375" style="49" customWidth="1"/>
    <col min="51" max="51" width="9.7109375" style="58" customWidth="1"/>
    <col min="52" max="52" width="1.7109375" style="49" customWidth="1"/>
    <col min="53" max="55" width="9.7109375" style="49" customWidth="1"/>
    <col min="56" max="56" width="9.7109375" style="58" customWidth="1"/>
    <col min="57" max="57" width="1.7109375" style="49" customWidth="1"/>
    <col min="58" max="60" width="9.7109375" style="49" customWidth="1"/>
    <col min="61" max="61" width="9.7109375" style="58" customWidth="1"/>
    <col min="62" max="62" width="11.7109375" style="72" customWidth="1"/>
    <col min="63" max="16384" width="8.85546875" style="49"/>
  </cols>
  <sheetData>
    <row r="1" spans="1:147" s="52" customFormat="1" ht="15" x14ac:dyDescent="0.25">
      <c r="A1" s="180" t="s">
        <v>85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</row>
    <row r="2" spans="1:147" s="41" customFormat="1" ht="24.95" customHeight="1" x14ac:dyDescent="0.2">
      <c r="A2" s="186" t="s">
        <v>1</v>
      </c>
      <c r="B2" s="186" t="s">
        <v>2</v>
      </c>
      <c r="C2" s="181" t="s">
        <v>38</v>
      </c>
      <c r="D2" s="181"/>
      <c r="E2" s="181"/>
      <c r="F2" s="181"/>
      <c r="G2" s="100"/>
      <c r="H2" s="181" t="s">
        <v>39</v>
      </c>
      <c r="I2" s="181"/>
      <c r="J2" s="181"/>
      <c r="K2" s="181"/>
      <c r="L2" s="100"/>
      <c r="M2" s="181" t="s">
        <v>40</v>
      </c>
      <c r="N2" s="181"/>
      <c r="O2" s="181"/>
      <c r="P2" s="181"/>
      <c r="Q2" s="100"/>
      <c r="R2" s="181" t="s">
        <v>41</v>
      </c>
      <c r="S2" s="181"/>
      <c r="T2" s="181"/>
      <c r="U2" s="181"/>
      <c r="V2" s="100"/>
      <c r="W2" s="181" t="s">
        <v>42</v>
      </c>
      <c r="X2" s="181"/>
      <c r="Y2" s="181"/>
      <c r="Z2" s="181"/>
      <c r="AA2" s="100"/>
      <c r="AB2" s="181" t="s">
        <v>43</v>
      </c>
      <c r="AC2" s="181"/>
      <c r="AD2" s="181"/>
      <c r="AE2" s="181"/>
      <c r="AF2" s="100"/>
      <c r="AG2" s="181" t="s">
        <v>44</v>
      </c>
      <c r="AH2" s="181"/>
      <c r="AI2" s="181"/>
      <c r="AJ2" s="181"/>
      <c r="AK2" s="100"/>
      <c r="AL2" s="181" t="s">
        <v>45</v>
      </c>
      <c r="AM2" s="181"/>
      <c r="AN2" s="181"/>
      <c r="AO2" s="181"/>
      <c r="AP2" s="100"/>
      <c r="AQ2" s="181" t="s">
        <v>46</v>
      </c>
      <c r="AR2" s="181"/>
      <c r="AS2" s="181"/>
      <c r="AT2" s="181"/>
      <c r="AU2" s="100"/>
      <c r="AV2" s="181" t="s">
        <v>47</v>
      </c>
      <c r="AW2" s="181"/>
      <c r="AX2" s="181"/>
      <c r="AY2" s="181"/>
      <c r="AZ2" s="100"/>
      <c r="BA2" s="181" t="s">
        <v>48</v>
      </c>
      <c r="BB2" s="181"/>
      <c r="BC2" s="181"/>
      <c r="BD2" s="181"/>
      <c r="BE2" s="100"/>
      <c r="BF2" s="181" t="s">
        <v>49</v>
      </c>
      <c r="BG2" s="181"/>
      <c r="BH2" s="181"/>
      <c r="BI2" s="181"/>
      <c r="BJ2" s="181" t="s">
        <v>9</v>
      </c>
    </row>
    <row r="3" spans="1:147" ht="20.100000000000001" customHeight="1" x14ac:dyDescent="0.25">
      <c r="A3" s="187"/>
      <c r="B3" s="187"/>
      <c r="C3" s="179" t="s">
        <v>52</v>
      </c>
      <c r="D3" s="179"/>
      <c r="E3" s="179"/>
      <c r="F3" s="179"/>
      <c r="G3" s="101"/>
      <c r="H3" s="179" t="s">
        <v>52</v>
      </c>
      <c r="I3" s="179"/>
      <c r="J3" s="179"/>
      <c r="K3" s="179"/>
      <c r="L3" s="101"/>
      <c r="M3" s="179" t="s">
        <v>52</v>
      </c>
      <c r="N3" s="179"/>
      <c r="O3" s="179"/>
      <c r="P3" s="179"/>
      <c r="Q3" s="101"/>
      <c r="R3" s="179" t="s">
        <v>52</v>
      </c>
      <c r="S3" s="179"/>
      <c r="T3" s="179"/>
      <c r="U3" s="179"/>
      <c r="V3" s="101"/>
      <c r="W3" s="179" t="s">
        <v>52</v>
      </c>
      <c r="X3" s="179"/>
      <c r="Y3" s="179"/>
      <c r="Z3" s="179"/>
      <c r="AA3" s="101"/>
      <c r="AB3" s="179" t="s">
        <v>52</v>
      </c>
      <c r="AC3" s="179"/>
      <c r="AD3" s="179"/>
      <c r="AE3" s="179"/>
      <c r="AF3" s="101"/>
      <c r="AG3" s="179" t="s">
        <v>52</v>
      </c>
      <c r="AH3" s="179"/>
      <c r="AI3" s="179"/>
      <c r="AJ3" s="179"/>
      <c r="AK3" s="101"/>
      <c r="AL3" s="179" t="s">
        <v>52</v>
      </c>
      <c r="AM3" s="179"/>
      <c r="AN3" s="179"/>
      <c r="AO3" s="179"/>
      <c r="AP3" s="101"/>
      <c r="AQ3" s="179" t="s">
        <v>52</v>
      </c>
      <c r="AR3" s="179"/>
      <c r="AS3" s="179"/>
      <c r="AT3" s="179"/>
      <c r="AU3" s="101"/>
      <c r="AV3" s="179" t="s">
        <v>52</v>
      </c>
      <c r="AW3" s="179"/>
      <c r="AX3" s="179"/>
      <c r="AY3" s="179"/>
      <c r="AZ3" s="101"/>
      <c r="BA3" s="179" t="s">
        <v>52</v>
      </c>
      <c r="BB3" s="179"/>
      <c r="BC3" s="179"/>
      <c r="BD3" s="179"/>
      <c r="BE3" s="101"/>
      <c r="BF3" s="179" t="s">
        <v>52</v>
      </c>
      <c r="BG3" s="179"/>
      <c r="BH3" s="179"/>
      <c r="BI3" s="179"/>
      <c r="BJ3" s="182"/>
    </row>
    <row r="4" spans="1:147" s="66" customFormat="1" ht="45" customHeight="1" x14ac:dyDescent="0.25">
      <c r="A4" s="188"/>
      <c r="B4" s="188"/>
      <c r="C4" s="50" t="s">
        <v>54</v>
      </c>
      <c r="D4" s="50" t="s">
        <v>55</v>
      </c>
      <c r="E4" s="50" t="s">
        <v>62</v>
      </c>
      <c r="F4" s="51" t="s">
        <v>9</v>
      </c>
      <c r="G4" s="50"/>
      <c r="H4" s="50" t="s">
        <v>54</v>
      </c>
      <c r="I4" s="50" t="s">
        <v>55</v>
      </c>
      <c r="J4" s="50" t="s">
        <v>62</v>
      </c>
      <c r="K4" s="51" t="s">
        <v>9</v>
      </c>
      <c r="L4" s="50"/>
      <c r="M4" s="50" t="s">
        <v>54</v>
      </c>
      <c r="N4" s="50" t="s">
        <v>55</v>
      </c>
      <c r="O4" s="50" t="s">
        <v>62</v>
      </c>
      <c r="P4" s="51" t="s">
        <v>9</v>
      </c>
      <c r="Q4" s="50"/>
      <c r="R4" s="50" t="s">
        <v>54</v>
      </c>
      <c r="S4" s="50" t="s">
        <v>55</v>
      </c>
      <c r="T4" s="50" t="s">
        <v>62</v>
      </c>
      <c r="U4" s="51" t="s">
        <v>9</v>
      </c>
      <c r="V4" s="50"/>
      <c r="W4" s="50" t="s">
        <v>54</v>
      </c>
      <c r="X4" s="50" t="s">
        <v>55</v>
      </c>
      <c r="Y4" s="50" t="s">
        <v>62</v>
      </c>
      <c r="Z4" s="51" t="s">
        <v>9</v>
      </c>
      <c r="AA4" s="50"/>
      <c r="AB4" s="50" t="s">
        <v>54</v>
      </c>
      <c r="AC4" s="50" t="s">
        <v>55</v>
      </c>
      <c r="AD4" s="50" t="s">
        <v>62</v>
      </c>
      <c r="AE4" s="51" t="s">
        <v>9</v>
      </c>
      <c r="AF4" s="50"/>
      <c r="AG4" s="50" t="s">
        <v>54</v>
      </c>
      <c r="AH4" s="50" t="s">
        <v>55</v>
      </c>
      <c r="AI4" s="50" t="s">
        <v>62</v>
      </c>
      <c r="AJ4" s="51" t="s">
        <v>9</v>
      </c>
      <c r="AK4" s="50"/>
      <c r="AL4" s="50" t="s">
        <v>54</v>
      </c>
      <c r="AM4" s="50" t="s">
        <v>55</v>
      </c>
      <c r="AN4" s="50" t="s">
        <v>62</v>
      </c>
      <c r="AO4" s="51" t="s">
        <v>9</v>
      </c>
      <c r="AP4" s="50"/>
      <c r="AQ4" s="50" t="s">
        <v>54</v>
      </c>
      <c r="AR4" s="50" t="s">
        <v>55</v>
      </c>
      <c r="AS4" s="50" t="s">
        <v>62</v>
      </c>
      <c r="AT4" s="51" t="s">
        <v>9</v>
      </c>
      <c r="AU4" s="50"/>
      <c r="AV4" s="50" t="s">
        <v>54</v>
      </c>
      <c r="AW4" s="50" t="s">
        <v>55</v>
      </c>
      <c r="AX4" s="50" t="s">
        <v>62</v>
      </c>
      <c r="AY4" s="51" t="s">
        <v>9</v>
      </c>
      <c r="AZ4" s="50"/>
      <c r="BA4" s="50" t="s">
        <v>54</v>
      </c>
      <c r="BB4" s="50" t="s">
        <v>55</v>
      </c>
      <c r="BC4" s="50" t="s">
        <v>62</v>
      </c>
      <c r="BD4" s="51" t="s">
        <v>9</v>
      </c>
      <c r="BE4" s="50"/>
      <c r="BF4" s="50" t="s">
        <v>54</v>
      </c>
      <c r="BG4" s="50" t="s">
        <v>55</v>
      </c>
      <c r="BH4" s="50" t="s">
        <v>62</v>
      </c>
      <c r="BI4" s="51" t="s">
        <v>9</v>
      </c>
      <c r="BJ4" s="183"/>
    </row>
    <row r="5" spans="1:147" s="66" customFormat="1" ht="9" customHeight="1" x14ac:dyDescent="0.25">
      <c r="A5" s="102"/>
      <c r="B5" s="102"/>
      <c r="C5" s="47"/>
      <c r="D5" s="47"/>
      <c r="E5" s="47"/>
      <c r="F5" s="48"/>
      <c r="G5" s="47"/>
      <c r="H5" s="47"/>
      <c r="I5" s="47"/>
      <c r="J5" s="47"/>
      <c r="K5" s="48"/>
      <c r="L5" s="47"/>
      <c r="M5" s="47"/>
      <c r="N5" s="47"/>
      <c r="O5" s="47"/>
      <c r="P5" s="48"/>
      <c r="Q5" s="47"/>
      <c r="R5" s="47"/>
      <c r="S5" s="47"/>
      <c r="T5" s="47"/>
      <c r="U5" s="48"/>
      <c r="V5" s="47"/>
      <c r="W5" s="47"/>
      <c r="X5" s="47"/>
      <c r="Y5" s="47"/>
      <c r="Z5" s="48"/>
      <c r="AA5" s="47"/>
      <c r="AB5" s="47"/>
      <c r="AC5" s="47"/>
      <c r="AD5" s="47"/>
      <c r="AE5" s="48"/>
      <c r="AF5" s="47"/>
      <c r="AG5" s="47"/>
      <c r="AH5" s="47"/>
      <c r="AI5" s="47"/>
      <c r="AJ5" s="48"/>
      <c r="AK5" s="47"/>
      <c r="AL5" s="47"/>
      <c r="AM5" s="47"/>
      <c r="AN5" s="47"/>
      <c r="AO5" s="48"/>
      <c r="AP5" s="47"/>
      <c r="AQ5" s="47"/>
      <c r="AR5" s="47"/>
      <c r="AS5" s="47"/>
      <c r="AT5" s="48"/>
      <c r="AU5" s="47"/>
      <c r="AV5" s="47"/>
      <c r="AW5" s="47"/>
      <c r="AX5" s="47"/>
      <c r="AY5" s="48"/>
      <c r="AZ5" s="47"/>
      <c r="BA5" s="47"/>
      <c r="BB5" s="47"/>
      <c r="BC5" s="47"/>
      <c r="BD5" s="48"/>
      <c r="BE5" s="47"/>
      <c r="BF5" s="47"/>
      <c r="BG5" s="47"/>
      <c r="BH5" s="47"/>
      <c r="BI5" s="48"/>
      <c r="BJ5" s="56"/>
    </row>
    <row r="6" spans="1:147" s="39" customFormat="1" ht="12" customHeight="1" x14ac:dyDescent="0.2">
      <c r="A6" s="8"/>
      <c r="B6" s="9" t="s">
        <v>5</v>
      </c>
      <c r="C6" s="134">
        <v>958.99999999999989</v>
      </c>
      <c r="D6" s="134">
        <v>1561</v>
      </c>
      <c r="E6" s="134">
        <v>2034.0000000000007</v>
      </c>
      <c r="F6" s="134">
        <v>4554.0000000000009</v>
      </c>
      <c r="G6" s="134">
        <v>0</v>
      </c>
      <c r="H6" s="134">
        <v>177.99999999999997</v>
      </c>
      <c r="I6" s="134">
        <v>1529.0000000000005</v>
      </c>
      <c r="J6" s="134">
        <v>6612.0000000000027</v>
      </c>
      <c r="K6" s="134">
        <v>8319.0000000000036</v>
      </c>
      <c r="L6" s="134">
        <v>0</v>
      </c>
      <c r="M6" s="134">
        <v>132.00000000000003</v>
      </c>
      <c r="N6" s="134">
        <v>563.00000000000023</v>
      </c>
      <c r="O6" s="134">
        <v>18644.999999999996</v>
      </c>
      <c r="P6" s="134">
        <v>19339.999999999996</v>
      </c>
      <c r="Q6" s="134">
        <v>0</v>
      </c>
      <c r="R6" s="134">
        <v>236.00000000000009</v>
      </c>
      <c r="S6" s="134">
        <v>948.00000000000034</v>
      </c>
      <c r="T6" s="134">
        <v>28032.000000000011</v>
      </c>
      <c r="U6" s="134">
        <v>29216.000000000011</v>
      </c>
      <c r="V6" s="134">
        <v>0</v>
      </c>
      <c r="W6" s="134">
        <v>39.999999999999993</v>
      </c>
      <c r="X6" s="134">
        <v>72.999999999999986</v>
      </c>
      <c r="Y6" s="134">
        <v>36</v>
      </c>
      <c r="Z6" s="134">
        <v>148.99999999999997</v>
      </c>
      <c r="AA6" s="134">
        <v>0</v>
      </c>
      <c r="AB6" s="134">
        <v>52</v>
      </c>
      <c r="AC6" s="134">
        <v>438.00000000000006</v>
      </c>
      <c r="AD6" s="134">
        <v>7931</v>
      </c>
      <c r="AE6" s="134">
        <v>8421</v>
      </c>
      <c r="AF6" s="134">
        <v>0</v>
      </c>
      <c r="AG6" s="134">
        <v>25.000000000000004</v>
      </c>
      <c r="AH6" s="134">
        <v>27</v>
      </c>
      <c r="AI6" s="134">
        <v>35</v>
      </c>
      <c r="AJ6" s="134">
        <v>87</v>
      </c>
      <c r="AK6" s="134">
        <v>0</v>
      </c>
      <c r="AL6" s="134">
        <v>19.000000000000004</v>
      </c>
      <c r="AM6" s="134">
        <v>64</v>
      </c>
      <c r="AN6" s="134">
        <v>226.99999999999997</v>
      </c>
      <c r="AO6" s="134">
        <v>310</v>
      </c>
      <c r="AP6" s="134">
        <v>0</v>
      </c>
      <c r="AQ6" s="134">
        <v>29.000000000000007</v>
      </c>
      <c r="AR6" s="134">
        <v>63.000000000000007</v>
      </c>
      <c r="AS6" s="134">
        <v>187.99999999999997</v>
      </c>
      <c r="AT6" s="134">
        <v>280</v>
      </c>
      <c r="AU6" s="134">
        <v>0</v>
      </c>
      <c r="AV6" s="134">
        <v>154.00000000000006</v>
      </c>
      <c r="AW6" s="134">
        <v>177</v>
      </c>
      <c r="AX6" s="134">
        <v>625</v>
      </c>
      <c r="AY6" s="134">
        <v>956</v>
      </c>
      <c r="AZ6" s="134">
        <v>0</v>
      </c>
      <c r="BA6" s="134">
        <v>253.99999999999989</v>
      </c>
      <c r="BB6" s="134">
        <v>474.00000000000023</v>
      </c>
      <c r="BC6" s="143">
        <v>1639.9999999999998</v>
      </c>
      <c r="BD6" s="134">
        <v>2368</v>
      </c>
      <c r="BE6" s="143">
        <v>0</v>
      </c>
      <c r="BF6" s="143">
        <v>12.000000000000002</v>
      </c>
      <c r="BG6" s="143">
        <v>52</v>
      </c>
      <c r="BH6" s="143">
        <v>50</v>
      </c>
      <c r="BI6" s="134">
        <v>114</v>
      </c>
      <c r="BJ6" s="134">
        <f>F6+K6+BI6+BD6+AY6++AT6+AO6+AJ6+AE6+Z6+U6+P6</f>
        <v>74114.000000000015</v>
      </c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</row>
    <row r="7" spans="1:147" s="39" customFormat="1" ht="12" customHeight="1" x14ac:dyDescent="0.2">
      <c r="A7" s="8"/>
      <c r="B7" s="12" t="s">
        <v>80</v>
      </c>
      <c r="C7" s="134">
        <v>40</v>
      </c>
      <c r="D7" s="134">
        <v>82</v>
      </c>
      <c r="E7" s="134">
        <v>59</v>
      </c>
      <c r="F7" s="134">
        <v>181</v>
      </c>
      <c r="G7" s="134">
        <v>0</v>
      </c>
      <c r="H7" s="134">
        <v>12</v>
      </c>
      <c r="I7" s="134">
        <v>7</v>
      </c>
      <c r="J7" s="134">
        <v>368.99999999999994</v>
      </c>
      <c r="K7" s="134">
        <v>387.99999999999994</v>
      </c>
      <c r="L7" s="134">
        <v>0</v>
      </c>
      <c r="M7" s="134">
        <v>5</v>
      </c>
      <c r="N7" s="134">
        <v>5</v>
      </c>
      <c r="O7" s="134">
        <v>152</v>
      </c>
      <c r="P7" s="134">
        <v>162</v>
      </c>
      <c r="Q7" s="134">
        <v>0</v>
      </c>
      <c r="R7" s="134">
        <v>7</v>
      </c>
      <c r="S7" s="134">
        <v>29</v>
      </c>
      <c r="T7" s="134">
        <v>679</v>
      </c>
      <c r="U7" s="134">
        <v>715</v>
      </c>
      <c r="V7" s="134">
        <v>0</v>
      </c>
      <c r="W7" s="134">
        <v>4</v>
      </c>
      <c r="X7" s="134">
        <v>3</v>
      </c>
      <c r="Y7" s="134">
        <v>11</v>
      </c>
      <c r="Z7" s="134">
        <v>18</v>
      </c>
      <c r="AA7" s="134">
        <v>0</v>
      </c>
      <c r="AB7" s="134">
        <v>2</v>
      </c>
      <c r="AC7" s="134">
        <v>23</v>
      </c>
      <c r="AD7" s="134">
        <v>130</v>
      </c>
      <c r="AE7" s="134">
        <v>155</v>
      </c>
      <c r="AF7" s="134">
        <v>0</v>
      </c>
      <c r="AG7" s="134">
        <v>6</v>
      </c>
      <c r="AH7" s="134">
        <v>0</v>
      </c>
      <c r="AI7" s="134">
        <v>0</v>
      </c>
      <c r="AJ7" s="134">
        <v>6</v>
      </c>
      <c r="AK7" s="134">
        <v>0</v>
      </c>
      <c r="AL7" s="134">
        <v>2</v>
      </c>
      <c r="AM7" s="134">
        <v>4</v>
      </c>
      <c r="AN7" s="134">
        <v>0</v>
      </c>
      <c r="AO7" s="134">
        <v>6</v>
      </c>
      <c r="AP7" s="134">
        <v>0</v>
      </c>
      <c r="AQ7" s="134">
        <v>0</v>
      </c>
      <c r="AR7" s="134">
        <v>0</v>
      </c>
      <c r="AS7" s="134">
        <v>0</v>
      </c>
      <c r="AT7" s="134">
        <v>0</v>
      </c>
      <c r="AU7" s="134">
        <v>0</v>
      </c>
      <c r="AV7" s="134">
        <v>0</v>
      </c>
      <c r="AW7" s="134">
        <v>9</v>
      </c>
      <c r="AX7" s="134">
        <v>11</v>
      </c>
      <c r="AY7" s="134">
        <v>20</v>
      </c>
      <c r="AZ7" s="134">
        <v>0</v>
      </c>
      <c r="BA7" s="134">
        <v>29</v>
      </c>
      <c r="BB7" s="134">
        <v>34</v>
      </c>
      <c r="BC7" s="144">
        <v>43</v>
      </c>
      <c r="BD7" s="134">
        <v>106</v>
      </c>
      <c r="BE7" s="144">
        <v>0</v>
      </c>
      <c r="BF7" s="144">
        <v>5</v>
      </c>
      <c r="BG7" s="144">
        <v>3</v>
      </c>
      <c r="BH7" s="144">
        <v>10</v>
      </c>
      <c r="BI7" s="134">
        <v>18</v>
      </c>
      <c r="BJ7" s="134">
        <f t="shared" ref="BJ7:BJ38" si="0">F7+K7+BI7+BD7+AY7++AT7+AO7+AJ7+AE7+Z7+U7+P7</f>
        <v>1775</v>
      </c>
    </row>
    <row r="8" spans="1:147" s="39" customFormat="1" ht="12" customHeight="1" x14ac:dyDescent="0.2">
      <c r="A8" s="8"/>
      <c r="B8" s="12" t="s">
        <v>6</v>
      </c>
      <c r="C8" s="134">
        <v>1810.0000000000007</v>
      </c>
      <c r="D8" s="134">
        <v>3101.0000000000018</v>
      </c>
      <c r="E8" s="134">
        <v>4620.0000000000018</v>
      </c>
      <c r="F8" s="134">
        <v>9531.0000000000036</v>
      </c>
      <c r="G8" s="134">
        <v>0</v>
      </c>
      <c r="H8" s="134">
        <v>364.00000000000006</v>
      </c>
      <c r="I8" s="134">
        <v>4156.9999999999991</v>
      </c>
      <c r="J8" s="134">
        <v>30150.999999999989</v>
      </c>
      <c r="K8" s="134">
        <v>34671.999999999985</v>
      </c>
      <c r="L8" s="134">
        <v>0</v>
      </c>
      <c r="M8" s="134">
        <v>193</v>
      </c>
      <c r="N8" s="134">
        <v>1018.9999999999999</v>
      </c>
      <c r="O8" s="134">
        <v>49535.000000000022</v>
      </c>
      <c r="P8" s="134">
        <v>50747.000000000022</v>
      </c>
      <c r="Q8" s="134">
        <v>0</v>
      </c>
      <c r="R8" s="134">
        <v>630.00000000000023</v>
      </c>
      <c r="S8" s="134">
        <v>2532.9999999999995</v>
      </c>
      <c r="T8" s="134">
        <v>62487.999999999978</v>
      </c>
      <c r="U8" s="134">
        <v>65650.999999999971</v>
      </c>
      <c r="V8" s="134">
        <v>0</v>
      </c>
      <c r="W8" s="134">
        <v>44.000000000000014</v>
      </c>
      <c r="X8" s="134">
        <v>131</v>
      </c>
      <c r="Y8" s="134">
        <v>68</v>
      </c>
      <c r="Z8" s="134">
        <v>243</v>
      </c>
      <c r="AA8" s="134">
        <v>0</v>
      </c>
      <c r="AB8" s="134">
        <v>140</v>
      </c>
      <c r="AC8" s="134">
        <v>1205.0000000000002</v>
      </c>
      <c r="AD8" s="134">
        <v>18282.000000000004</v>
      </c>
      <c r="AE8" s="134">
        <v>19627.000000000004</v>
      </c>
      <c r="AF8" s="134">
        <v>0</v>
      </c>
      <c r="AG8" s="134">
        <v>56.000000000000007</v>
      </c>
      <c r="AH8" s="134">
        <v>75</v>
      </c>
      <c r="AI8" s="134">
        <v>193</v>
      </c>
      <c r="AJ8" s="134">
        <v>324</v>
      </c>
      <c r="AK8" s="134">
        <v>0</v>
      </c>
      <c r="AL8" s="134">
        <v>42.000000000000014</v>
      </c>
      <c r="AM8" s="134">
        <v>52</v>
      </c>
      <c r="AN8" s="134">
        <v>336</v>
      </c>
      <c r="AO8" s="134">
        <v>430</v>
      </c>
      <c r="AP8" s="134">
        <v>0</v>
      </c>
      <c r="AQ8" s="134">
        <v>89.999999999999972</v>
      </c>
      <c r="AR8" s="134">
        <v>217</v>
      </c>
      <c r="AS8" s="134">
        <v>803.00000000000011</v>
      </c>
      <c r="AT8" s="134">
        <v>1110</v>
      </c>
      <c r="AU8" s="134">
        <v>0</v>
      </c>
      <c r="AV8" s="134">
        <v>458</v>
      </c>
      <c r="AW8" s="134">
        <v>435.99999999999989</v>
      </c>
      <c r="AX8" s="134">
        <v>508.00000000000011</v>
      </c>
      <c r="AY8" s="134">
        <v>1402</v>
      </c>
      <c r="AZ8" s="134">
        <v>0</v>
      </c>
      <c r="BA8" s="134">
        <v>583.99999999999966</v>
      </c>
      <c r="BB8" s="134">
        <v>1332</v>
      </c>
      <c r="BC8" s="144">
        <v>3735.0000000000009</v>
      </c>
      <c r="BD8" s="134">
        <v>5651</v>
      </c>
      <c r="BE8" s="144">
        <v>0</v>
      </c>
      <c r="BF8" s="144">
        <v>47.000000000000007</v>
      </c>
      <c r="BG8" s="144">
        <v>148.99999999999997</v>
      </c>
      <c r="BH8" s="144">
        <v>538</v>
      </c>
      <c r="BI8" s="134">
        <v>734</v>
      </c>
      <c r="BJ8" s="134">
        <f t="shared" si="0"/>
        <v>190121.99999999997</v>
      </c>
    </row>
    <row r="9" spans="1:147" s="39" customFormat="1" ht="12" customHeight="1" x14ac:dyDescent="0.2">
      <c r="A9" s="8"/>
      <c r="B9" s="12" t="s">
        <v>7</v>
      </c>
      <c r="C9" s="134">
        <v>382.00000000000063</v>
      </c>
      <c r="D9" s="134">
        <v>563.00000000000023</v>
      </c>
      <c r="E9" s="134">
        <v>576</v>
      </c>
      <c r="F9" s="134">
        <v>1521.0000000000009</v>
      </c>
      <c r="G9" s="134">
        <v>0</v>
      </c>
      <c r="H9" s="134">
        <v>74</v>
      </c>
      <c r="I9" s="134">
        <v>459.00000000000011</v>
      </c>
      <c r="J9" s="134">
        <v>2568</v>
      </c>
      <c r="K9" s="134">
        <v>3101</v>
      </c>
      <c r="L9" s="134">
        <v>0</v>
      </c>
      <c r="M9" s="134">
        <v>67</v>
      </c>
      <c r="N9" s="134">
        <v>323</v>
      </c>
      <c r="O9" s="134">
        <v>5978</v>
      </c>
      <c r="P9" s="134">
        <v>6368</v>
      </c>
      <c r="Q9" s="134">
        <v>0</v>
      </c>
      <c r="R9" s="134">
        <v>91</v>
      </c>
      <c r="S9" s="134">
        <v>350</v>
      </c>
      <c r="T9" s="134">
        <v>5881.9999999999991</v>
      </c>
      <c r="U9" s="134">
        <v>6322.9999999999991</v>
      </c>
      <c r="V9" s="134">
        <v>0</v>
      </c>
      <c r="W9" s="134">
        <v>6</v>
      </c>
      <c r="X9" s="134">
        <v>21</v>
      </c>
      <c r="Y9" s="134">
        <v>0</v>
      </c>
      <c r="Z9" s="134">
        <v>27</v>
      </c>
      <c r="AA9" s="134">
        <v>0</v>
      </c>
      <c r="AB9" s="134">
        <v>34</v>
      </c>
      <c r="AC9" s="134">
        <v>298</v>
      </c>
      <c r="AD9" s="134">
        <v>3394.9999999999995</v>
      </c>
      <c r="AE9" s="134">
        <v>3726.9999999999995</v>
      </c>
      <c r="AF9" s="134">
        <v>0</v>
      </c>
      <c r="AG9" s="134">
        <v>22</v>
      </c>
      <c r="AH9" s="134">
        <v>45.999999999999993</v>
      </c>
      <c r="AI9" s="134">
        <v>53</v>
      </c>
      <c r="AJ9" s="134">
        <v>121</v>
      </c>
      <c r="AK9" s="134">
        <v>0</v>
      </c>
      <c r="AL9" s="134">
        <v>7</v>
      </c>
      <c r="AM9" s="134">
        <v>37</v>
      </c>
      <c r="AN9" s="134">
        <v>0</v>
      </c>
      <c r="AO9" s="134">
        <v>44</v>
      </c>
      <c r="AP9" s="134">
        <v>0</v>
      </c>
      <c r="AQ9" s="134">
        <v>8</v>
      </c>
      <c r="AR9" s="134">
        <v>7</v>
      </c>
      <c r="AS9" s="134">
        <v>34</v>
      </c>
      <c r="AT9" s="134">
        <v>49</v>
      </c>
      <c r="AU9" s="134">
        <v>0</v>
      </c>
      <c r="AV9" s="134">
        <v>74.000000000000014</v>
      </c>
      <c r="AW9" s="134">
        <v>108.99999999999999</v>
      </c>
      <c r="AX9" s="134">
        <v>133</v>
      </c>
      <c r="AY9" s="134">
        <v>316</v>
      </c>
      <c r="AZ9" s="134">
        <v>0</v>
      </c>
      <c r="BA9" s="134">
        <v>139.00000000000006</v>
      </c>
      <c r="BB9" s="134">
        <v>295.99999999999994</v>
      </c>
      <c r="BC9" s="144">
        <v>355.00000000000006</v>
      </c>
      <c r="BD9" s="134">
        <v>790</v>
      </c>
      <c r="BE9" s="144">
        <v>0</v>
      </c>
      <c r="BF9" s="144">
        <v>2</v>
      </c>
      <c r="BG9" s="144">
        <v>12</v>
      </c>
      <c r="BH9" s="144">
        <v>76</v>
      </c>
      <c r="BI9" s="134">
        <v>90</v>
      </c>
      <c r="BJ9" s="134">
        <f t="shared" si="0"/>
        <v>22477</v>
      </c>
    </row>
    <row r="10" spans="1:147" s="46" customFormat="1" ht="12" customHeight="1" x14ac:dyDescent="0.2">
      <c r="A10" s="14" t="s">
        <v>8</v>
      </c>
      <c r="B10" s="15" t="s">
        <v>9</v>
      </c>
      <c r="C10" s="136">
        <v>3191.0000000000009</v>
      </c>
      <c r="D10" s="136">
        <v>5307.0000000000018</v>
      </c>
      <c r="E10" s="136">
        <v>7289.0000000000027</v>
      </c>
      <c r="F10" s="136">
        <v>15787.000000000004</v>
      </c>
      <c r="G10" s="136">
        <v>0</v>
      </c>
      <c r="H10" s="136">
        <v>628</v>
      </c>
      <c r="I10" s="136">
        <v>6152</v>
      </c>
      <c r="J10" s="136">
        <v>39699.999999999993</v>
      </c>
      <c r="K10" s="136">
        <v>46479.999999999985</v>
      </c>
      <c r="L10" s="136">
        <v>0</v>
      </c>
      <c r="M10" s="136">
        <v>397</v>
      </c>
      <c r="N10" s="136">
        <v>1910</v>
      </c>
      <c r="O10" s="136">
        <v>74310.000000000015</v>
      </c>
      <c r="P10" s="136">
        <v>76617.000000000015</v>
      </c>
      <c r="Q10" s="136">
        <v>0</v>
      </c>
      <c r="R10" s="136">
        <v>964.00000000000034</v>
      </c>
      <c r="S10" s="136">
        <v>3860</v>
      </c>
      <c r="T10" s="136">
        <v>97080.999999999985</v>
      </c>
      <c r="U10" s="136">
        <v>101904.99999999999</v>
      </c>
      <c r="V10" s="136">
        <v>0</v>
      </c>
      <c r="W10" s="136">
        <v>94</v>
      </c>
      <c r="X10" s="136">
        <v>228</v>
      </c>
      <c r="Y10" s="136">
        <v>115</v>
      </c>
      <c r="Z10" s="136">
        <v>437</v>
      </c>
      <c r="AA10" s="136">
        <v>0</v>
      </c>
      <c r="AB10" s="136">
        <v>228</v>
      </c>
      <c r="AC10" s="136">
        <v>1964.0000000000002</v>
      </c>
      <c r="AD10" s="136">
        <v>29738.000000000004</v>
      </c>
      <c r="AE10" s="136">
        <v>31930.000000000004</v>
      </c>
      <c r="AF10" s="136">
        <v>0</v>
      </c>
      <c r="AG10" s="136">
        <v>109.00000000000001</v>
      </c>
      <c r="AH10" s="136">
        <v>148</v>
      </c>
      <c r="AI10" s="136">
        <v>281</v>
      </c>
      <c r="AJ10" s="136">
        <v>538</v>
      </c>
      <c r="AK10" s="136">
        <v>0</v>
      </c>
      <c r="AL10" s="136">
        <v>70.000000000000014</v>
      </c>
      <c r="AM10" s="136">
        <v>157</v>
      </c>
      <c r="AN10" s="136">
        <v>563</v>
      </c>
      <c r="AO10" s="136">
        <v>790</v>
      </c>
      <c r="AP10" s="136">
        <v>0</v>
      </c>
      <c r="AQ10" s="136">
        <v>126.99999999999997</v>
      </c>
      <c r="AR10" s="136">
        <v>287</v>
      </c>
      <c r="AS10" s="136">
        <v>1025</v>
      </c>
      <c r="AT10" s="136">
        <v>1439</v>
      </c>
      <c r="AU10" s="136">
        <v>0</v>
      </c>
      <c r="AV10" s="136">
        <v>686</v>
      </c>
      <c r="AW10" s="136">
        <v>730.99999999999989</v>
      </c>
      <c r="AX10" s="136">
        <v>1277</v>
      </c>
      <c r="AY10" s="136">
        <v>2694</v>
      </c>
      <c r="AZ10" s="136">
        <v>0</v>
      </c>
      <c r="BA10" s="136">
        <v>1005.9999999999995</v>
      </c>
      <c r="BB10" s="136">
        <v>2136</v>
      </c>
      <c r="BC10" s="145">
        <v>5773.0000000000009</v>
      </c>
      <c r="BD10" s="136">
        <v>8915</v>
      </c>
      <c r="BE10" s="145">
        <v>0</v>
      </c>
      <c r="BF10" s="145">
        <v>66</v>
      </c>
      <c r="BG10" s="145">
        <v>215.99999999999997</v>
      </c>
      <c r="BH10" s="145">
        <v>674</v>
      </c>
      <c r="BI10" s="136">
        <v>956</v>
      </c>
      <c r="BJ10" s="136">
        <f t="shared" si="0"/>
        <v>288488</v>
      </c>
    </row>
    <row r="11" spans="1:147" s="46" customFormat="1" ht="9" customHeight="1" x14ac:dyDescent="0.2">
      <c r="A11" s="95"/>
      <c r="B11" s="9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44"/>
      <c r="BD11" s="134"/>
      <c r="BE11" s="144"/>
      <c r="BF11" s="144"/>
      <c r="BG11" s="144"/>
      <c r="BH11" s="144"/>
      <c r="BI11" s="134"/>
      <c r="BJ11" s="134"/>
    </row>
    <row r="12" spans="1:147" s="39" customFormat="1" ht="12" customHeight="1" x14ac:dyDescent="0.2">
      <c r="A12" s="8"/>
      <c r="B12" s="12" t="s">
        <v>10</v>
      </c>
      <c r="C12" s="134">
        <v>403.99999999999989</v>
      </c>
      <c r="D12" s="134">
        <v>763.99999999999989</v>
      </c>
      <c r="E12" s="134">
        <v>921.00000000000011</v>
      </c>
      <c r="F12" s="134">
        <v>2089</v>
      </c>
      <c r="G12" s="134">
        <v>0</v>
      </c>
      <c r="H12" s="134">
        <v>33.000000000000014</v>
      </c>
      <c r="I12" s="134">
        <v>375.00000000000006</v>
      </c>
      <c r="J12" s="134">
        <v>4488.0000000000009</v>
      </c>
      <c r="K12" s="134">
        <v>4896.0000000000009</v>
      </c>
      <c r="L12" s="134">
        <v>0</v>
      </c>
      <c r="M12" s="134">
        <v>20</v>
      </c>
      <c r="N12" s="134">
        <v>86</v>
      </c>
      <c r="O12" s="134">
        <v>2024</v>
      </c>
      <c r="P12" s="134">
        <v>2130</v>
      </c>
      <c r="Q12" s="134">
        <v>0</v>
      </c>
      <c r="R12" s="134">
        <v>75.000000000000014</v>
      </c>
      <c r="S12" s="134">
        <v>371</v>
      </c>
      <c r="T12" s="134">
        <v>7684.0000000000018</v>
      </c>
      <c r="U12" s="134">
        <v>8130.0000000000018</v>
      </c>
      <c r="V12" s="134">
        <v>0</v>
      </c>
      <c r="W12" s="134">
        <v>38.000000000000007</v>
      </c>
      <c r="X12" s="134">
        <v>14</v>
      </c>
      <c r="Y12" s="134">
        <v>0</v>
      </c>
      <c r="Z12" s="134">
        <v>52.000000000000007</v>
      </c>
      <c r="AA12" s="134">
        <v>0</v>
      </c>
      <c r="AB12" s="134">
        <v>45.999999999999986</v>
      </c>
      <c r="AC12" s="134">
        <v>203.99999999999997</v>
      </c>
      <c r="AD12" s="134">
        <v>3569</v>
      </c>
      <c r="AE12" s="134">
        <v>3819</v>
      </c>
      <c r="AF12" s="134">
        <v>0</v>
      </c>
      <c r="AG12" s="134">
        <v>23.999999999999996</v>
      </c>
      <c r="AH12" s="134">
        <v>47</v>
      </c>
      <c r="AI12" s="134">
        <v>81</v>
      </c>
      <c r="AJ12" s="134">
        <v>152</v>
      </c>
      <c r="AK12" s="134">
        <v>0</v>
      </c>
      <c r="AL12" s="134">
        <v>6</v>
      </c>
      <c r="AM12" s="134">
        <v>18</v>
      </c>
      <c r="AN12" s="134">
        <v>35</v>
      </c>
      <c r="AO12" s="134">
        <v>59</v>
      </c>
      <c r="AP12" s="134">
        <v>0</v>
      </c>
      <c r="AQ12" s="134">
        <v>23</v>
      </c>
      <c r="AR12" s="134">
        <v>42</v>
      </c>
      <c r="AS12" s="134">
        <v>55</v>
      </c>
      <c r="AT12" s="134">
        <v>120</v>
      </c>
      <c r="AU12" s="134">
        <v>0</v>
      </c>
      <c r="AV12" s="134">
        <v>58.000000000000014</v>
      </c>
      <c r="AW12" s="134">
        <v>59</v>
      </c>
      <c r="AX12" s="134">
        <v>247</v>
      </c>
      <c r="AY12" s="134">
        <v>364</v>
      </c>
      <c r="AZ12" s="134">
        <v>0</v>
      </c>
      <c r="BA12" s="134">
        <v>84</v>
      </c>
      <c r="BB12" s="134">
        <v>171</v>
      </c>
      <c r="BC12" s="144">
        <v>765</v>
      </c>
      <c r="BD12" s="134">
        <v>1020</v>
      </c>
      <c r="BE12" s="144">
        <v>0</v>
      </c>
      <c r="BF12" s="144">
        <v>9</v>
      </c>
      <c r="BG12" s="144">
        <v>46</v>
      </c>
      <c r="BH12" s="144">
        <v>236</v>
      </c>
      <c r="BI12" s="134">
        <v>291</v>
      </c>
      <c r="BJ12" s="134">
        <f t="shared" si="0"/>
        <v>23122</v>
      </c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</row>
    <row r="13" spans="1:147" s="43" customFormat="1" ht="12" customHeight="1" x14ac:dyDescent="0.2">
      <c r="A13" s="37"/>
      <c r="B13" s="19" t="s">
        <v>79</v>
      </c>
      <c r="C13" s="137">
        <v>239.99999999999991</v>
      </c>
      <c r="D13" s="137">
        <v>512.99999999999989</v>
      </c>
      <c r="E13" s="137">
        <v>668.00000000000011</v>
      </c>
      <c r="F13" s="137">
        <v>1421</v>
      </c>
      <c r="G13" s="137">
        <v>0</v>
      </c>
      <c r="H13" s="137">
        <v>23.000000000000011</v>
      </c>
      <c r="I13" s="137">
        <v>61</v>
      </c>
      <c r="J13" s="137">
        <v>1383</v>
      </c>
      <c r="K13" s="137">
        <v>1467</v>
      </c>
      <c r="L13" s="137">
        <v>0</v>
      </c>
      <c r="M13" s="137">
        <v>10</v>
      </c>
      <c r="N13" s="137">
        <v>17</v>
      </c>
      <c r="O13" s="137">
        <v>1222</v>
      </c>
      <c r="P13" s="137">
        <v>1249</v>
      </c>
      <c r="Q13" s="137">
        <v>0</v>
      </c>
      <c r="R13" s="137">
        <v>51.000000000000014</v>
      </c>
      <c r="S13" s="137">
        <v>183</v>
      </c>
      <c r="T13" s="137">
        <v>2610.0000000000005</v>
      </c>
      <c r="U13" s="137">
        <v>2844.0000000000005</v>
      </c>
      <c r="V13" s="137">
        <v>0</v>
      </c>
      <c r="W13" s="137">
        <v>36.000000000000007</v>
      </c>
      <c r="X13" s="137">
        <v>11</v>
      </c>
      <c r="Y13" s="137">
        <v>0</v>
      </c>
      <c r="Z13" s="137">
        <v>47.000000000000007</v>
      </c>
      <c r="AA13" s="137">
        <v>0</v>
      </c>
      <c r="AB13" s="137">
        <v>38.999999999999986</v>
      </c>
      <c r="AC13" s="137">
        <v>148.99999999999997</v>
      </c>
      <c r="AD13" s="137">
        <v>1212.0000000000002</v>
      </c>
      <c r="AE13" s="137">
        <v>1400.0000000000002</v>
      </c>
      <c r="AF13" s="137">
        <v>0</v>
      </c>
      <c r="AG13" s="137">
        <v>10</v>
      </c>
      <c r="AH13" s="137">
        <v>40</v>
      </c>
      <c r="AI13" s="137">
        <v>37</v>
      </c>
      <c r="AJ13" s="137">
        <v>87</v>
      </c>
      <c r="AK13" s="137">
        <v>0</v>
      </c>
      <c r="AL13" s="137">
        <v>3</v>
      </c>
      <c r="AM13" s="137">
        <v>11</v>
      </c>
      <c r="AN13" s="137">
        <v>25</v>
      </c>
      <c r="AO13" s="137">
        <v>39</v>
      </c>
      <c r="AP13" s="137">
        <v>0</v>
      </c>
      <c r="AQ13" s="137">
        <v>5</v>
      </c>
      <c r="AR13" s="137">
        <v>21</v>
      </c>
      <c r="AS13" s="137">
        <v>10</v>
      </c>
      <c r="AT13" s="137">
        <v>36</v>
      </c>
      <c r="AU13" s="137">
        <v>0</v>
      </c>
      <c r="AV13" s="137">
        <v>45.000000000000014</v>
      </c>
      <c r="AW13" s="137">
        <v>22</v>
      </c>
      <c r="AX13" s="137">
        <v>172</v>
      </c>
      <c r="AY13" s="137">
        <v>239</v>
      </c>
      <c r="AZ13" s="137">
        <v>0</v>
      </c>
      <c r="BA13" s="137">
        <v>36.000000000000007</v>
      </c>
      <c r="BB13" s="137">
        <v>93</v>
      </c>
      <c r="BC13" s="146">
        <v>410</v>
      </c>
      <c r="BD13" s="137">
        <v>539</v>
      </c>
      <c r="BE13" s="146">
        <v>0</v>
      </c>
      <c r="BF13" s="146">
        <v>8</v>
      </c>
      <c r="BG13" s="146">
        <v>25</v>
      </c>
      <c r="BH13" s="146">
        <v>236</v>
      </c>
      <c r="BI13" s="137">
        <v>269</v>
      </c>
      <c r="BJ13" s="137">
        <f t="shared" si="0"/>
        <v>9637</v>
      </c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</row>
    <row r="14" spans="1:147" s="45" customFormat="1" ht="12" customHeight="1" x14ac:dyDescent="0.2">
      <c r="A14" s="37"/>
      <c r="B14" s="21" t="s">
        <v>11</v>
      </c>
      <c r="C14" s="137">
        <v>163.99999999999997</v>
      </c>
      <c r="D14" s="137">
        <v>250.99999999999997</v>
      </c>
      <c r="E14" s="137">
        <v>252.99999999999997</v>
      </c>
      <c r="F14" s="137">
        <v>667.99999999999989</v>
      </c>
      <c r="G14" s="137">
        <v>0</v>
      </c>
      <c r="H14" s="137">
        <v>10</v>
      </c>
      <c r="I14" s="137">
        <v>314.00000000000006</v>
      </c>
      <c r="J14" s="137">
        <v>3105.0000000000009</v>
      </c>
      <c r="K14" s="137">
        <v>3429.0000000000009</v>
      </c>
      <c r="L14" s="137">
        <v>0</v>
      </c>
      <c r="M14" s="137">
        <v>10.000000000000002</v>
      </c>
      <c r="N14" s="137">
        <v>69</v>
      </c>
      <c r="O14" s="137">
        <v>802.00000000000011</v>
      </c>
      <c r="P14" s="137">
        <v>881.00000000000011</v>
      </c>
      <c r="Q14" s="137">
        <v>0</v>
      </c>
      <c r="R14" s="137">
        <v>23.999999999999996</v>
      </c>
      <c r="S14" s="137">
        <v>188.00000000000003</v>
      </c>
      <c r="T14" s="137">
        <v>5074.0000000000018</v>
      </c>
      <c r="U14" s="137">
        <v>5286.0000000000018</v>
      </c>
      <c r="V14" s="137">
        <v>0</v>
      </c>
      <c r="W14" s="137">
        <v>2</v>
      </c>
      <c r="X14" s="137">
        <v>3</v>
      </c>
      <c r="Y14" s="137">
        <v>0</v>
      </c>
      <c r="Z14" s="137">
        <v>5</v>
      </c>
      <c r="AA14" s="137">
        <v>0</v>
      </c>
      <c r="AB14" s="137">
        <v>7</v>
      </c>
      <c r="AC14" s="137">
        <v>55</v>
      </c>
      <c r="AD14" s="137">
        <v>2357</v>
      </c>
      <c r="AE14" s="137">
        <v>2419</v>
      </c>
      <c r="AF14" s="137">
        <v>0</v>
      </c>
      <c r="AG14" s="137">
        <v>13.999999999999996</v>
      </c>
      <c r="AH14" s="137">
        <v>7</v>
      </c>
      <c r="AI14" s="137">
        <v>44</v>
      </c>
      <c r="AJ14" s="137">
        <v>65</v>
      </c>
      <c r="AK14" s="137">
        <v>0</v>
      </c>
      <c r="AL14" s="137">
        <v>3</v>
      </c>
      <c r="AM14" s="137">
        <v>7</v>
      </c>
      <c r="AN14" s="137">
        <v>10</v>
      </c>
      <c r="AO14" s="137">
        <v>20</v>
      </c>
      <c r="AP14" s="137">
        <v>0</v>
      </c>
      <c r="AQ14" s="137">
        <v>18</v>
      </c>
      <c r="AR14" s="137">
        <v>21</v>
      </c>
      <c r="AS14" s="137">
        <v>45</v>
      </c>
      <c r="AT14" s="137">
        <v>84</v>
      </c>
      <c r="AU14" s="137">
        <v>0</v>
      </c>
      <c r="AV14" s="137">
        <v>13</v>
      </c>
      <c r="AW14" s="137">
        <v>37</v>
      </c>
      <c r="AX14" s="147">
        <v>75</v>
      </c>
      <c r="AY14" s="137">
        <v>125</v>
      </c>
      <c r="AZ14" s="137">
        <v>0</v>
      </c>
      <c r="BA14" s="137">
        <v>48</v>
      </c>
      <c r="BB14" s="137">
        <v>77.999999999999986</v>
      </c>
      <c r="BC14" s="146">
        <v>355</v>
      </c>
      <c r="BD14" s="137">
        <v>481</v>
      </c>
      <c r="BE14" s="146">
        <v>0</v>
      </c>
      <c r="BF14" s="146">
        <v>1</v>
      </c>
      <c r="BG14" s="146">
        <v>21</v>
      </c>
      <c r="BH14" s="146">
        <v>0</v>
      </c>
      <c r="BI14" s="137">
        <v>22</v>
      </c>
      <c r="BJ14" s="137">
        <f t="shared" si="0"/>
        <v>13485.000000000004</v>
      </c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</row>
    <row r="15" spans="1:147" s="46" customFormat="1" ht="12" customHeight="1" x14ac:dyDescent="0.2">
      <c r="A15" s="8"/>
      <c r="B15" s="12" t="s">
        <v>12</v>
      </c>
      <c r="C15" s="134">
        <v>903.99999999999955</v>
      </c>
      <c r="D15" s="134">
        <v>1408.9999999999986</v>
      </c>
      <c r="E15" s="134">
        <v>2333</v>
      </c>
      <c r="F15" s="134">
        <v>4645.9999999999982</v>
      </c>
      <c r="G15" s="134">
        <v>0</v>
      </c>
      <c r="H15" s="134">
        <v>121.00000000000001</v>
      </c>
      <c r="I15" s="134">
        <v>3343.0000000000014</v>
      </c>
      <c r="J15" s="134">
        <v>13146</v>
      </c>
      <c r="K15" s="134">
        <v>16610</v>
      </c>
      <c r="L15" s="134">
        <v>0</v>
      </c>
      <c r="M15" s="134">
        <v>92.000000000000014</v>
      </c>
      <c r="N15" s="134">
        <v>276.99999999999994</v>
      </c>
      <c r="O15" s="134">
        <v>12146.000000000002</v>
      </c>
      <c r="P15" s="134">
        <v>12515.000000000002</v>
      </c>
      <c r="Q15" s="134">
        <v>0</v>
      </c>
      <c r="R15" s="134">
        <v>217.99999999999997</v>
      </c>
      <c r="S15" s="134">
        <v>1149.0000000000002</v>
      </c>
      <c r="T15" s="134">
        <v>27909.999999999982</v>
      </c>
      <c r="U15" s="134">
        <v>29276.999999999982</v>
      </c>
      <c r="V15" s="134">
        <v>0</v>
      </c>
      <c r="W15" s="134">
        <v>37.000000000000007</v>
      </c>
      <c r="X15" s="134">
        <v>57.999999999999986</v>
      </c>
      <c r="Y15" s="134">
        <v>36</v>
      </c>
      <c r="Z15" s="134">
        <v>131</v>
      </c>
      <c r="AA15" s="134">
        <v>0</v>
      </c>
      <c r="AB15" s="134">
        <v>52</v>
      </c>
      <c r="AC15" s="134">
        <v>389.99999999999994</v>
      </c>
      <c r="AD15" s="134">
        <v>11328.000000000004</v>
      </c>
      <c r="AE15" s="134">
        <v>11770.000000000004</v>
      </c>
      <c r="AF15" s="134">
        <v>0</v>
      </c>
      <c r="AG15" s="134">
        <v>41</v>
      </c>
      <c r="AH15" s="134">
        <v>26.000000000000004</v>
      </c>
      <c r="AI15" s="134">
        <v>42</v>
      </c>
      <c r="AJ15" s="134">
        <v>109</v>
      </c>
      <c r="AK15" s="134">
        <v>0</v>
      </c>
      <c r="AL15" s="134">
        <v>20.000000000000004</v>
      </c>
      <c r="AM15" s="134">
        <v>19</v>
      </c>
      <c r="AN15" s="134">
        <v>122</v>
      </c>
      <c r="AO15" s="134">
        <v>161</v>
      </c>
      <c r="AP15" s="134">
        <v>0</v>
      </c>
      <c r="AQ15" s="134">
        <v>33</v>
      </c>
      <c r="AR15" s="134">
        <v>70</v>
      </c>
      <c r="AS15" s="134">
        <v>118</v>
      </c>
      <c r="AT15" s="134">
        <v>221</v>
      </c>
      <c r="AU15" s="134">
        <v>0</v>
      </c>
      <c r="AV15" s="134">
        <v>114.99999999999999</v>
      </c>
      <c r="AW15" s="134">
        <v>316.99999999999994</v>
      </c>
      <c r="AX15" s="134">
        <v>572.99999999999989</v>
      </c>
      <c r="AY15" s="134">
        <v>1004.9999999999998</v>
      </c>
      <c r="AZ15" s="134">
        <v>0</v>
      </c>
      <c r="BA15" s="134">
        <v>357.00000000000011</v>
      </c>
      <c r="BB15" s="134">
        <v>688</v>
      </c>
      <c r="BC15" s="144">
        <v>2318</v>
      </c>
      <c r="BD15" s="134">
        <v>3363</v>
      </c>
      <c r="BE15" s="144">
        <v>0</v>
      </c>
      <c r="BF15" s="144">
        <v>27.000000000000004</v>
      </c>
      <c r="BG15" s="144">
        <v>37.999999999999993</v>
      </c>
      <c r="BH15" s="144">
        <v>152</v>
      </c>
      <c r="BI15" s="134">
        <v>217</v>
      </c>
      <c r="BJ15" s="134">
        <f t="shared" si="0"/>
        <v>80024.999999999985</v>
      </c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</row>
    <row r="16" spans="1:147" s="46" customFormat="1" ht="12" customHeight="1" x14ac:dyDescent="0.2">
      <c r="A16" s="8"/>
      <c r="B16" s="12" t="s">
        <v>13</v>
      </c>
      <c r="C16" s="134">
        <v>295</v>
      </c>
      <c r="D16" s="134">
        <v>512.00000000000011</v>
      </c>
      <c r="E16" s="134">
        <v>378.00000000000011</v>
      </c>
      <c r="F16" s="134">
        <v>1185.0000000000002</v>
      </c>
      <c r="G16" s="134">
        <v>0</v>
      </c>
      <c r="H16" s="134">
        <v>37.999999999999993</v>
      </c>
      <c r="I16" s="134">
        <v>608</v>
      </c>
      <c r="J16" s="134">
        <v>2599.9999999999995</v>
      </c>
      <c r="K16" s="134">
        <v>3245.9999999999995</v>
      </c>
      <c r="L16" s="134">
        <v>0</v>
      </c>
      <c r="M16" s="134">
        <v>18</v>
      </c>
      <c r="N16" s="134">
        <v>48.999999999999993</v>
      </c>
      <c r="O16" s="134">
        <v>1407.0000000000007</v>
      </c>
      <c r="P16" s="134">
        <v>1474.0000000000007</v>
      </c>
      <c r="Q16" s="134">
        <v>0</v>
      </c>
      <c r="R16" s="134">
        <v>70</v>
      </c>
      <c r="S16" s="134">
        <v>359.00000000000006</v>
      </c>
      <c r="T16" s="134">
        <v>10168.000000000005</v>
      </c>
      <c r="U16" s="134">
        <v>10597.000000000005</v>
      </c>
      <c r="V16" s="134">
        <v>0</v>
      </c>
      <c r="W16" s="134">
        <v>5</v>
      </c>
      <c r="X16" s="134">
        <v>11</v>
      </c>
      <c r="Y16" s="134">
        <v>0</v>
      </c>
      <c r="Z16" s="134">
        <v>16</v>
      </c>
      <c r="AA16" s="134">
        <v>0</v>
      </c>
      <c r="AB16" s="134">
        <v>10</v>
      </c>
      <c r="AC16" s="134">
        <v>162</v>
      </c>
      <c r="AD16" s="134">
        <v>2581.9999999999995</v>
      </c>
      <c r="AE16" s="134">
        <v>2753.9999999999995</v>
      </c>
      <c r="AF16" s="134">
        <v>0</v>
      </c>
      <c r="AG16" s="134">
        <v>19.000000000000004</v>
      </c>
      <c r="AH16" s="134">
        <v>30.999999999999996</v>
      </c>
      <c r="AI16" s="134">
        <v>0</v>
      </c>
      <c r="AJ16" s="134">
        <v>50</v>
      </c>
      <c r="AK16" s="134">
        <v>0</v>
      </c>
      <c r="AL16" s="134">
        <v>7</v>
      </c>
      <c r="AM16" s="134">
        <v>20</v>
      </c>
      <c r="AN16" s="134">
        <v>12</v>
      </c>
      <c r="AO16" s="134">
        <v>39</v>
      </c>
      <c r="AP16" s="134">
        <v>0</v>
      </c>
      <c r="AQ16" s="134">
        <v>6</v>
      </c>
      <c r="AR16" s="134">
        <v>24</v>
      </c>
      <c r="AS16" s="134">
        <v>0</v>
      </c>
      <c r="AT16" s="134">
        <v>30</v>
      </c>
      <c r="AU16" s="134">
        <v>0</v>
      </c>
      <c r="AV16" s="134">
        <v>37.000000000000007</v>
      </c>
      <c r="AW16" s="134">
        <v>37</v>
      </c>
      <c r="AX16" s="134">
        <v>101.00000000000001</v>
      </c>
      <c r="AY16" s="134">
        <v>175</v>
      </c>
      <c r="AZ16" s="134">
        <v>0</v>
      </c>
      <c r="BA16" s="134">
        <v>107.00000000000001</v>
      </c>
      <c r="BB16" s="134">
        <v>177.99999999999997</v>
      </c>
      <c r="BC16" s="144">
        <v>387</v>
      </c>
      <c r="BD16" s="134">
        <v>672</v>
      </c>
      <c r="BE16" s="144">
        <v>0</v>
      </c>
      <c r="BF16" s="144">
        <v>1</v>
      </c>
      <c r="BG16" s="144">
        <v>21</v>
      </c>
      <c r="BH16" s="144">
        <v>0</v>
      </c>
      <c r="BI16" s="134">
        <v>22</v>
      </c>
      <c r="BJ16" s="134">
        <f t="shared" si="0"/>
        <v>20260.000000000007</v>
      </c>
    </row>
    <row r="17" spans="1:147" s="39" customFormat="1" ht="12" customHeight="1" x14ac:dyDescent="0.2">
      <c r="A17" s="8"/>
      <c r="B17" s="12" t="s">
        <v>14</v>
      </c>
      <c r="C17" s="134">
        <v>1044.0000000000002</v>
      </c>
      <c r="D17" s="134">
        <v>1710.9999999999993</v>
      </c>
      <c r="E17" s="134">
        <v>2279.9999999999991</v>
      </c>
      <c r="F17" s="134">
        <v>5034.9999999999982</v>
      </c>
      <c r="G17" s="134">
        <v>0</v>
      </c>
      <c r="H17" s="134">
        <v>126.99999999999997</v>
      </c>
      <c r="I17" s="134">
        <v>1552.9999999999998</v>
      </c>
      <c r="J17" s="134">
        <v>7781.9999999999964</v>
      </c>
      <c r="K17" s="134">
        <v>9461.9999999999964</v>
      </c>
      <c r="L17" s="134">
        <v>0</v>
      </c>
      <c r="M17" s="134">
        <v>131.99999999999997</v>
      </c>
      <c r="N17" s="134">
        <v>549.00000000000011</v>
      </c>
      <c r="O17" s="134">
        <v>16886</v>
      </c>
      <c r="P17" s="134">
        <v>17567</v>
      </c>
      <c r="Q17" s="134">
        <v>0</v>
      </c>
      <c r="R17" s="134">
        <v>255.00000000000006</v>
      </c>
      <c r="S17" s="134">
        <v>1199</v>
      </c>
      <c r="T17" s="134">
        <v>29993.000000000018</v>
      </c>
      <c r="U17" s="134">
        <v>31447.000000000018</v>
      </c>
      <c r="V17" s="134">
        <v>0</v>
      </c>
      <c r="W17" s="134">
        <v>39.000000000000014</v>
      </c>
      <c r="X17" s="134">
        <v>83</v>
      </c>
      <c r="Y17" s="134">
        <v>85</v>
      </c>
      <c r="Z17" s="134">
        <v>207</v>
      </c>
      <c r="AA17" s="134">
        <v>0</v>
      </c>
      <c r="AB17" s="134">
        <v>56</v>
      </c>
      <c r="AC17" s="134">
        <v>508.00000000000011</v>
      </c>
      <c r="AD17" s="134">
        <v>9886.9999999999982</v>
      </c>
      <c r="AE17" s="134">
        <v>10450.999999999998</v>
      </c>
      <c r="AF17" s="134">
        <v>0</v>
      </c>
      <c r="AG17" s="134">
        <v>51.000000000000021</v>
      </c>
      <c r="AH17" s="134">
        <v>81</v>
      </c>
      <c r="AI17" s="134">
        <v>55</v>
      </c>
      <c r="AJ17" s="134">
        <v>187.00000000000003</v>
      </c>
      <c r="AK17" s="134">
        <v>0</v>
      </c>
      <c r="AL17" s="134">
        <v>15.999999999999996</v>
      </c>
      <c r="AM17" s="134">
        <v>104</v>
      </c>
      <c r="AN17" s="134">
        <v>122</v>
      </c>
      <c r="AO17" s="134">
        <v>242</v>
      </c>
      <c r="AP17" s="134">
        <v>0</v>
      </c>
      <c r="AQ17" s="134">
        <v>39.000000000000007</v>
      </c>
      <c r="AR17" s="134">
        <v>88</v>
      </c>
      <c r="AS17" s="134">
        <v>161</v>
      </c>
      <c r="AT17" s="134">
        <v>288</v>
      </c>
      <c r="AU17" s="134">
        <v>0</v>
      </c>
      <c r="AV17" s="134">
        <v>169.00000000000009</v>
      </c>
      <c r="AW17" s="134">
        <v>266</v>
      </c>
      <c r="AX17" s="134">
        <v>336.00000000000006</v>
      </c>
      <c r="AY17" s="134">
        <v>771.00000000000023</v>
      </c>
      <c r="AZ17" s="134">
        <v>0</v>
      </c>
      <c r="BA17" s="134">
        <v>349</v>
      </c>
      <c r="BB17" s="134">
        <v>636.00000000000011</v>
      </c>
      <c r="BC17" s="144">
        <v>3285.9999999999977</v>
      </c>
      <c r="BD17" s="134">
        <v>4270.9999999999982</v>
      </c>
      <c r="BE17" s="144">
        <v>0</v>
      </c>
      <c r="BF17" s="144">
        <v>33.000000000000007</v>
      </c>
      <c r="BG17" s="144">
        <v>56</v>
      </c>
      <c r="BH17" s="144">
        <v>1139</v>
      </c>
      <c r="BI17" s="134">
        <v>1228</v>
      </c>
      <c r="BJ17" s="134">
        <f t="shared" si="0"/>
        <v>81156.000000000015</v>
      </c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</row>
    <row r="18" spans="1:147" s="46" customFormat="1" ht="12" customHeight="1" x14ac:dyDescent="0.2">
      <c r="A18" s="11" t="s">
        <v>15</v>
      </c>
      <c r="B18" s="15" t="s">
        <v>9</v>
      </c>
      <c r="C18" s="136">
        <v>2647</v>
      </c>
      <c r="D18" s="136">
        <v>4395.9999999999982</v>
      </c>
      <c r="E18" s="136">
        <v>5911.9999999999991</v>
      </c>
      <c r="F18" s="136">
        <v>12954.999999999996</v>
      </c>
      <c r="G18" s="136">
        <v>0</v>
      </c>
      <c r="H18" s="136">
        <v>319</v>
      </c>
      <c r="I18" s="136">
        <v>5879.0000000000018</v>
      </c>
      <c r="J18" s="136">
        <v>28015.999999999996</v>
      </c>
      <c r="K18" s="136">
        <v>34214</v>
      </c>
      <c r="L18" s="136">
        <v>0</v>
      </c>
      <c r="M18" s="136">
        <v>262</v>
      </c>
      <c r="N18" s="136">
        <v>961</v>
      </c>
      <c r="O18" s="136">
        <v>32463</v>
      </c>
      <c r="P18" s="136">
        <v>33686</v>
      </c>
      <c r="Q18" s="136">
        <v>0</v>
      </c>
      <c r="R18" s="136">
        <v>618</v>
      </c>
      <c r="S18" s="136">
        <v>3078</v>
      </c>
      <c r="T18" s="136">
        <v>75755.000000000015</v>
      </c>
      <c r="U18" s="136">
        <v>79451.000000000015</v>
      </c>
      <c r="V18" s="136">
        <v>0</v>
      </c>
      <c r="W18" s="136">
        <v>119.00000000000003</v>
      </c>
      <c r="X18" s="136">
        <v>166</v>
      </c>
      <c r="Y18" s="136">
        <v>121</v>
      </c>
      <c r="Z18" s="136">
        <v>406</v>
      </c>
      <c r="AA18" s="136">
        <v>0</v>
      </c>
      <c r="AB18" s="136">
        <v>164</v>
      </c>
      <c r="AC18" s="136">
        <v>1264</v>
      </c>
      <c r="AD18" s="136">
        <v>27366</v>
      </c>
      <c r="AE18" s="136">
        <v>28794</v>
      </c>
      <c r="AF18" s="136">
        <v>0</v>
      </c>
      <c r="AG18" s="136">
        <v>135.00000000000003</v>
      </c>
      <c r="AH18" s="136">
        <v>185</v>
      </c>
      <c r="AI18" s="136">
        <v>178</v>
      </c>
      <c r="AJ18" s="136">
        <v>498</v>
      </c>
      <c r="AK18" s="136">
        <v>0</v>
      </c>
      <c r="AL18" s="136">
        <v>49</v>
      </c>
      <c r="AM18" s="136">
        <v>161</v>
      </c>
      <c r="AN18" s="136">
        <v>291</v>
      </c>
      <c r="AO18" s="136">
        <v>501</v>
      </c>
      <c r="AP18" s="136">
        <v>0</v>
      </c>
      <c r="AQ18" s="136">
        <v>101</v>
      </c>
      <c r="AR18" s="136">
        <v>224</v>
      </c>
      <c r="AS18" s="136">
        <v>334</v>
      </c>
      <c r="AT18" s="136">
        <v>659</v>
      </c>
      <c r="AU18" s="136">
        <v>0</v>
      </c>
      <c r="AV18" s="136">
        <v>379.00000000000011</v>
      </c>
      <c r="AW18" s="136">
        <v>679</v>
      </c>
      <c r="AX18" s="136">
        <v>1257</v>
      </c>
      <c r="AY18" s="136">
        <v>2315</v>
      </c>
      <c r="AZ18" s="136">
        <v>0</v>
      </c>
      <c r="BA18" s="136">
        <v>897.00000000000011</v>
      </c>
      <c r="BB18" s="136">
        <v>1673</v>
      </c>
      <c r="BC18" s="145">
        <v>6755.9999999999982</v>
      </c>
      <c r="BD18" s="136">
        <v>9325.9999999999982</v>
      </c>
      <c r="BE18" s="145">
        <v>0</v>
      </c>
      <c r="BF18" s="145">
        <v>70</v>
      </c>
      <c r="BG18" s="145">
        <v>161</v>
      </c>
      <c r="BH18" s="145">
        <v>1527</v>
      </c>
      <c r="BI18" s="136">
        <v>1758</v>
      </c>
      <c r="BJ18" s="136">
        <f t="shared" si="0"/>
        <v>204563</v>
      </c>
    </row>
    <row r="19" spans="1:147" s="39" customFormat="1" ht="9" customHeight="1" x14ac:dyDescent="0.2">
      <c r="A19" s="95"/>
      <c r="B19" s="9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44"/>
      <c r="BD19" s="134"/>
      <c r="BE19" s="144"/>
      <c r="BF19" s="144"/>
      <c r="BG19" s="144"/>
      <c r="BH19" s="144"/>
      <c r="BI19" s="134"/>
      <c r="BJ19" s="134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</row>
    <row r="20" spans="1:147" s="39" customFormat="1" ht="12" customHeight="1" x14ac:dyDescent="0.2">
      <c r="A20" s="8"/>
      <c r="B20" s="12" t="s">
        <v>16</v>
      </c>
      <c r="C20" s="134">
        <v>1072.0000000000002</v>
      </c>
      <c r="D20" s="134">
        <v>2029.0000000000005</v>
      </c>
      <c r="E20" s="134">
        <v>2038.0000000000014</v>
      </c>
      <c r="F20" s="134">
        <v>5139.0000000000018</v>
      </c>
      <c r="G20" s="134">
        <v>0</v>
      </c>
      <c r="H20" s="134">
        <v>108.00000000000003</v>
      </c>
      <c r="I20" s="134">
        <v>798.00000000000034</v>
      </c>
      <c r="J20" s="134">
        <v>4464.0000000000018</v>
      </c>
      <c r="K20" s="134">
        <v>5370.0000000000018</v>
      </c>
      <c r="L20" s="134">
        <v>0</v>
      </c>
      <c r="M20" s="134">
        <v>150.99999999999994</v>
      </c>
      <c r="N20" s="134">
        <v>978.00000000000023</v>
      </c>
      <c r="O20" s="134">
        <v>8460</v>
      </c>
      <c r="P20" s="134">
        <v>9589</v>
      </c>
      <c r="Q20" s="134">
        <v>0</v>
      </c>
      <c r="R20" s="134">
        <v>211</v>
      </c>
      <c r="S20" s="134">
        <v>759.99999999999989</v>
      </c>
      <c r="T20" s="134">
        <v>19211.999999999989</v>
      </c>
      <c r="U20" s="134">
        <v>20182.999999999989</v>
      </c>
      <c r="V20" s="134">
        <v>0</v>
      </c>
      <c r="W20" s="134">
        <v>22.000000000000004</v>
      </c>
      <c r="X20" s="134">
        <v>33</v>
      </c>
      <c r="Y20" s="134">
        <v>14</v>
      </c>
      <c r="Z20" s="134">
        <v>69</v>
      </c>
      <c r="AA20" s="134">
        <v>0</v>
      </c>
      <c r="AB20" s="134">
        <v>51.000000000000014</v>
      </c>
      <c r="AC20" s="134">
        <v>461.99999999999983</v>
      </c>
      <c r="AD20" s="134">
        <v>7758.9999999999982</v>
      </c>
      <c r="AE20" s="134">
        <v>8271.9999999999982</v>
      </c>
      <c r="AF20" s="134">
        <v>0</v>
      </c>
      <c r="AG20" s="134">
        <v>43.000000000000014</v>
      </c>
      <c r="AH20" s="134">
        <v>62</v>
      </c>
      <c r="AI20" s="134">
        <v>0</v>
      </c>
      <c r="AJ20" s="134">
        <v>105.00000000000001</v>
      </c>
      <c r="AK20" s="134">
        <v>0</v>
      </c>
      <c r="AL20" s="134">
        <v>9</v>
      </c>
      <c r="AM20" s="134">
        <v>33</v>
      </c>
      <c r="AN20" s="134">
        <v>315</v>
      </c>
      <c r="AO20" s="134">
        <v>357</v>
      </c>
      <c r="AP20" s="134">
        <v>0</v>
      </c>
      <c r="AQ20" s="134">
        <v>16</v>
      </c>
      <c r="AR20" s="134">
        <v>36</v>
      </c>
      <c r="AS20" s="134">
        <v>140</v>
      </c>
      <c r="AT20" s="134">
        <v>192</v>
      </c>
      <c r="AU20" s="134">
        <v>0</v>
      </c>
      <c r="AV20" s="134">
        <v>87.999999999999986</v>
      </c>
      <c r="AW20" s="134">
        <v>191.00000000000003</v>
      </c>
      <c r="AX20" s="134">
        <v>227.99999999999997</v>
      </c>
      <c r="AY20" s="134">
        <v>507</v>
      </c>
      <c r="AZ20" s="134">
        <v>0</v>
      </c>
      <c r="BA20" s="134">
        <v>277.99999999999994</v>
      </c>
      <c r="BB20" s="134">
        <v>466</v>
      </c>
      <c r="BC20" s="144">
        <v>1095.9999999999998</v>
      </c>
      <c r="BD20" s="134">
        <v>1839.9999999999998</v>
      </c>
      <c r="BE20" s="144">
        <v>0</v>
      </c>
      <c r="BF20" s="144">
        <v>26</v>
      </c>
      <c r="BG20" s="144">
        <v>37</v>
      </c>
      <c r="BH20" s="144">
        <v>103</v>
      </c>
      <c r="BI20" s="134">
        <v>166</v>
      </c>
      <c r="BJ20" s="134">
        <f t="shared" si="0"/>
        <v>51788.999999999985</v>
      </c>
    </row>
    <row r="21" spans="1:147" s="39" customFormat="1" ht="12" customHeight="1" x14ac:dyDescent="0.2">
      <c r="A21" s="8"/>
      <c r="B21" s="8" t="s">
        <v>17</v>
      </c>
      <c r="C21" s="134">
        <v>164.00000000000003</v>
      </c>
      <c r="D21" s="134">
        <v>279.99999999999994</v>
      </c>
      <c r="E21" s="134">
        <v>375.00000000000006</v>
      </c>
      <c r="F21" s="134">
        <v>819</v>
      </c>
      <c r="G21" s="134">
        <v>0</v>
      </c>
      <c r="H21" s="134">
        <v>24</v>
      </c>
      <c r="I21" s="134">
        <v>211</v>
      </c>
      <c r="J21" s="134">
        <v>619</v>
      </c>
      <c r="K21" s="134">
        <v>854</v>
      </c>
      <c r="L21" s="134">
        <v>0</v>
      </c>
      <c r="M21" s="134">
        <v>22</v>
      </c>
      <c r="N21" s="134">
        <v>57.000000000000007</v>
      </c>
      <c r="O21" s="134">
        <v>700</v>
      </c>
      <c r="P21" s="134">
        <v>779</v>
      </c>
      <c r="Q21" s="134">
        <v>0</v>
      </c>
      <c r="R21" s="134">
        <v>64.000000000000028</v>
      </c>
      <c r="S21" s="134">
        <v>307.99999999999994</v>
      </c>
      <c r="T21" s="134">
        <v>5478.0000000000009</v>
      </c>
      <c r="U21" s="134">
        <v>5850.0000000000009</v>
      </c>
      <c r="V21" s="134">
        <v>0</v>
      </c>
      <c r="W21" s="134">
        <v>5</v>
      </c>
      <c r="X21" s="134">
        <v>8</v>
      </c>
      <c r="Y21" s="134">
        <v>0</v>
      </c>
      <c r="Z21" s="134">
        <v>13</v>
      </c>
      <c r="AA21" s="134">
        <v>0</v>
      </c>
      <c r="AB21" s="134">
        <v>36.999999999999993</v>
      </c>
      <c r="AC21" s="134">
        <v>235.99999999999991</v>
      </c>
      <c r="AD21" s="134">
        <v>2399</v>
      </c>
      <c r="AE21" s="134">
        <v>2672</v>
      </c>
      <c r="AF21" s="134">
        <v>0</v>
      </c>
      <c r="AG21" s="134">
        <v>14</v>
      </c>
      <c r="AH21" s="134">
        <v>17</v>
      </c>
      <c r="AI21" s="134">
        <v>19</v>
      </c>
      <c r="AJ21" s="134">
        <v>50</v>
      </c>
      <c r="AK21" s="134">
        <v>0</v>
      </c>
      <c r="AL21" s="134">
        <v>5</v>
      </c>
      <c r="AM21" s="134">
        <v>35</v>
      </c>
      <c r="AN21" s="134">
        <v>15</v>
      </c>
      <c r="AO21" s="134">
        <v>55</v>
      </c>
      <c r="AP21" s="134">
        <v>0</v>
      </c>
      <c r="AQ21" s="134">
        <v>8</v>
      </c>
      <c r="AR21" s="134">
        <v>10</v>
      </c>
      <c r="AS21" s="134">
        <v>0</v>
      </c>
      <c r="AT21" s="134">
        <v>18</v>
      </c>
      <c r="AU21" s="134">
        <v>0</v>
      </c>
      <c r="AV21" s="134">
        <v>33.000000000000007</v>
      </c>
      <c r="AW21" s="134">
        <v>85</v>
      </c>
      <c r="AX21" s="134">
        <v>130</v>
      </c>
      <c r="AY21" s="134">
        <v>248</v>
      </c>
      <c r="AZ21" s="134">
        <v>0</v>
      </c>
      <c r="BA21" s="134">
        <v>61</v>
      </c>
      <c r="BB21" s="134">
        <v>94.999999999999972</v>
      </c>
      <c r="BC21" s="144">
        <v>272</v>
      </c>
      <c r="BD21" s="134">
        <v>428</v>
      </c>
      <c r="BE21" s="144">
        <v>0</v>
      </c>
      <c r="BF21" s="144">
        <v>6</v>
      </c>
      <c r="BG21" s="144">
        <v>28</v>
      </c>
      <c r="BH21" s="144">
        <v>33</v>
      </c>
      <c r="BI21" s="134">
        <v>67</v>
      </c>
      <c r="BJ21" s="134">
        <f t="shared" si="0"/>
        <v>11853</v>
      </c>
    </row>
    <row r="22" spans="1:147" s="46" customFormat="1" ht="12" customHeight="1" x14ac:dyDescent="0.2">
      <c r="A22" s="8"/>
      <c r="B22" s="8" t="s">
        <v>18</v>
      </c>
      <c r="C22" s="134">
        <v>309.99999999999994</v>
      </c>
      <c r="D22" s="134">
        <v>341.00000000000017</v>
      </c>
      <c r="E22" s="134">
        <v>228</v>
      </c>
      <c r="F22" s="134">
        <v>879.00000000000011</v>
      </c>
      <c r="G22" s="134">
        <v>0</v>
      </c>
      <c r="H22" s="134">
        <v>29.000000000000007</v>
      </c>
      <c r="I22" s="134">
        <v>215</v>
      </c>
      <c r="J22" s="134">
        <v>506</v>
      </c>
      <c r="K22" s="134">
        <v>750</v>
      </c>
      <c r="L22" s="134">
        <v>0</v>
      </c>
      <c r="M22" s="134">
        <v>35</v>
      </c>
      <c r="N22" s="134">
        <v>339</v>
      </c>
      <c r="O22" s="134">
        <v>2873.9999999999995</v>
      </c>
      <c r="P22" s="134">
        <v>3247.9999999999995</v>
      </c>
      <c r="Q22" s="134">
        <v>0</v>
      </c>
      <c r="R22" s="134">
        <v>116.00000000000006</v>
      </c>
      <c r="S22" s="134">
        <v>440.00000000000011</v>
      </c>
      <c r="T22" s="134">
        <v>9223</v>
      </c>
      <c r="U22" s="134">
        <v>9779</v>
      </c>
      <c r="V22" s="134">
        <v>0</v>
      </c>
      <c r="W22" s="134">
        <v>8</v>
      </c>
      <c r="X22" s="134">
        <v>34</v>
      </c>
      <c r="Y22" s="134">
        <v>0</v>
      </c>
      <c r="Z22" s="134">
        <v>42</v>
      </c>
      <c r="AA22" s="134">
        <v>0</v>
      </c>
      <c r="AB22" s="134">
        <v>45.000000000000014</v>
      </c>
      <c r="AC22" s="134">
        <v>254.99999999999989</v>
      </c>
      <c r="AD22" s="134">
        <v>2494.0000000000005</v>
      </c>
      <c r="AE22" s="134">
        <v>2794.0000000000005</v>
      </c>
      <c r="AF22" s="134">
        <v>0</v>
      </c>
      <c r="AG22" s="134">
        <v>17.999999999999996</v>
      </c>
      <c r="AH22" s="134">
        <v>6</v>
      </c>
      <c r="AI22" s="134">
        <v>0</v>
      </c>
      <c r="AJ22" s="134">
        <v>23.999999999999996</v>
      </c>
      <c r="AK22" s="134">
        <v>0</v>
      </c>
      <c r="AL22" s="134">
        <v>6</v>
      </c>
      <c r="AM22" s="134">
        <v>32</v>
      </c>
      <c r="AN22" s="134">
        <v>17</v>
      </c>
      <c r="AO22" s="134">
        <v>55</v>
      </c>
      <c r="AP22" s="134">
        <v>0</v>
      </c>
      <c r="AQ22" s="134">
        <v>6</v>
      </c>
      <c r="AR22" s="134">
        <v>11</v>
      </c>
      <c r="AS22" s="134">
        <v>388</v>
      </c>
      <c r="AT22" s="134">
        <v>405</v>
      </c>
      <c r="AU22" s="134">
        <v>0</v>
      </c>
      <c r="AV22" s="134">
        <v>53.999999999999986</v>
      </c>
      <c r="AW22" s="134">
        <v>104</v>
      </c>
      <c r="AX22" s="134">
        <v>114</v>
      </c>
      <c r="AY22" s="134">
        <v>272</v>
      </c>
      <c r="AZ22" s="134">
        <v>0</v>
      </c>
      <c r="BA22" s="134">
        <v>113.00000000000003</v>
      </c>
      <c r="BB22" s="134">
        <v>182.99999999999997</v>
      </c>
      <c r="BC22" s="144">
        <v>571</v>
      </c>
      <c r="BD22" s="134">
        <v>867</v>
      </c>
      <c r="BE22" s="144">
        <v>0</v>
      </c>
      <c r="BF22" s="144">
        <v>5</v>
      </c>
      <c r="BG22" s="144">
        <v>16</v>
      </c>
      <c r="BH22" s="144">
        <v>0</v>
      </c>
      <c r="BI22" s="134">
        <v>21</v>
      </c>
      <c r="BJ22" s="134">
        <f t="shared" si="0"/>
        <v>19136</v>
      </c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</row>
    <row r="23" spans="1:147" s="46" customFormat="1" ht="12" customHeight="1" x14ac:dyDescent="0.2">
      <c r="A23" s="8"/>
      <c r="B23" s="8" t="s">
        <v>19</v>
      </c>
      <c r="C23" s="134">
        <v>1408.9999999999989</v>
      </c>
      <c r="D23" s="134">
        <v>2339</v>
      </c>
      <c r="E23" s="134">
        <v>3859.9999999999986</v>
      </c>
      <c r="F23" s="134">
        <v>7607.9999999999982</v>
      </c>
      <c r="G23" s="134">
        <v>0</v>
      </c>
      <c r="H23" s="134">
        <v>283.00000000000006</v>
      </c>
      <c r="I23" s="134">
        <v>1123.0000000000009</v>
      </c>
      <c r="J23" s="134">
        <v>17266</v>
      </c>
      <c r="K23" s="134">
        <v>18672</v>
      </c>
      <c r="L23" s="134">
        <v>0</v>
      </c>
      <c r="M23" s="134">
        <v>87.000000000000043</v>
      </c>
      <c r="N23" s="134">
        <v>358.99999999999983</v>
      </c>
      <c r="O23" s="134">
        <v>29124.000000000015</v>
      </c>
      <c r="P23" s="134">
        <v>29570.000000000015</v>
      </c>
      <c r="Q23" s="134">
        <v>0</v>
      </c>
      <c r="R23" s="134">
        <v>375.00000000000023</v>
      </c>
      <c r="S23" s="134">
        <v>1902.0000000000009</v>
      </c>
      <c r="T23" s="134">
        <v>28589</v>
      </c>
      <c r="U23" s="134">
        <v>30866</v>
      </c>
      <c r="V23" s="134">
        <v>0</v>
      </c>
      <c r="W23" s="134">
        <v>39</v>
      </c>
      <c r="X23" s="134">
        <v>102.99999999999997</v>
      </c>
      <c r="Y23" s="134">
        <v>511.00000000000006</v>
      </c>
      <c r="Z23" s="134">
        <v>653</v>
      </c>
      <c r="AA23" s="134">
        <v>0</v>
      </c>
      <c r="AB23" s="134">
        <v>218.00000000000003</v>
      </c>
      <c r="AC23" s="134">
        <v>944</v>
      </c>
      <c r="AD23" s="134">
        <v>9053.9999999999982</v>
      </c>
      <c r="AE23" s="134">
        <v>10215.999999999998</v>
      </c>
      <c r="AF23" s="134">
        <v>0</v>
      </c>
      <c r="AG23" s="134">
        <v>107.99999999999997</v>
      </c>
      <c r="AH23" s="134">
        <v>240</v>
      </c>
      <c r="AI23" s="134">
        <v>1066</v>
      </c>
      <c r="AJ23" s="134">
        <v>1414</v>
      </c>
      <c r="AK23" s="134">
        <v>0</v>
      </c>
      <c r="AL23" s="134">
        <v>26.000000000000007</v>
      </c>
      <c r="AM23" s="134">
        <v>53</v>
      </c>
      <c r="AN23" s="134">
        <v>178</v>
      </c>
      <c r="AO23" s="134">
        <v>257</v>
      </c>
      <c r="AP23" s="134">
        <v>0</v>
      </c>
      <c r="AQ23" s="134">
        <v>78</v>
      </c>
      <c r="AR23" s="134">
        <v>242.00000000000003</v>
      </c>
      <c r="AS23" s="134">
        <v>866</v>
      </c>
      <c r="AT23" s="134">
        <v>1186</v>
      </c>
      <c r="AU23" s="134">
        <v>0</v>
      </c>
      <c r="AV23" s="134">
        <v>294</v>
      </c>
      <c r="AW23" s="134">
        <v>729.99999999999955</v>
      </c>
      <c r="AX23" s="134">
        <v>594.99999999999989</v>
      </c>
      <c r="AY23" s="134">
        <v>1618.9999999999995</v>
      </c>
      <c r="AZ23" s="134">
        <v>0</v>
      </c>
      <c r="BA23" s="134">
        <v>665.99999999999989</v>
      </c>
      <c r="BB23" s="134">
        <v>1510.0000000000005</v>
      </c>
      <c r="BC23" s="144">
        <v>5748.0000000000018</v>
      </c>
      <c r="BD23" s="134">
        <v>7924.0000000000018</v>
      </c>
      <c r="BE23" s="144">
        <v>0</v>
      </c>
      <c r="BF23" s="144">
        <v>50</v>
      </c>
      <c r="BG23" s="144">
        <v>210.99999999999994</v>
      </c>
      <c r="BH23" s="144">
        <v>665</v>
      </c>
      <c r="BI23" s="134">
        <v>926</v>
      </c>
      <c r="BJ23" s="134">
        <f t="shared" si="0"/>
        <v>110911.00000000001</v>
      </c>
    </row>
    <row r="24" spans="1:147" s="46" customFormat="1" ht="12" customHeight="1" x14ac:dyDescent="0.2">
      <c r="A24" s="11" t="s">
        <v>20</v>
      </c>
      <c r="B24" s="15" t="s">
        <v>9</v>
      </c>
      <c r="C24" s="136">
        <v>2954.9999999999991</v>
      </c>
      <c r="D24" s="136">
        <v>4989</v>
      </c>
      <c r="E24" s="136">
        <v>6501</v>
      </c>
      <c r="F24" s="136">
        <v>14445</v>
      </c>
      <c r="G24" s="136">
        <v>0</v>
      </c>
      <c r="H24" s="136">
        <v>444.00000000000011</v>
      </c>
      <c r="I24" s="136">
        <v>2347.0000000000014</v>
      </c>
      <c r="J24" s="136">
        <v>22855</v>
      </c>
      <c r="K24" s="136">
        <v>25646</v>
      </c>
      <c r="L24" s="136">
        <v>0</v>
      </c>
      <c r="M24" s="136">
        <v>295</v>
      </c>
      <c r="N24" s="136">
        <v>1733</v>
      </c>
      <c r="O24" s="136">
        <v>41158.000000000015</v>
      </c>
      <c r="P24" s="136">
        <v>43186.000000000015</v>
      </c>
      <c r="Q24" s="136">
        <v>0</v>
      </c>
      <c r="R24" s="136">
        <v>766.00000000000023</v>
      </c>
      <c r="S24" s="136">
        <v>3410.0000000000009</v>
      </c>
      <c r="T24" s="136">
        <v>62501.999999999985</v>
      </c>
      <c r="U24" s="136">
        <v>66677.999999999985</v>
      </c>
      <c r="V24" s="136">
        <v>0</v>
      </c>
      <c r="W24" s="136">
        <v>74</v>
      </c>
      <c r="X24" s="136">
        <v>177.99999999999997</v>
      </c>
      <c r="Y24" s="136">
        <v>525</v>
      </c>
      <c r="Z24" s="136">
        <v>777</v>
      </c>
      <c r="AA24" s="136">
        <v>0</v>
      </c>
      <c r="AB24" s="136">
        <v>351</v>
      </c>
      <c r="AC24" s="136">
        <v>1896.9999999999995</v>
      </c>
      <c r="AD24" s="136">
        <v>21705.999999999996</v>
      </c>
      <c r="AE24" s="136">
        <v>23953.999999999996</v>
      </c>
      <c r="AF24" s="136">
        <v>0</v>
      </c>
      <c r="AG24" s="136">
        <v>183</v>
      </c>
      <c r="AH24" s="136">
        <v>325</v>
      </c>
      <c r="AI24" s="136">
        <v>1085</v>
      </c>
      <c r="AJ24" s="136">
        <v>1593</v>
      </c>
      <c r="AK24" s="136">
        <v>0</v>
      </c>
      <c r="AL24" s="136">
        <v>46.000000000000007</v>
      </c>
      <c r="AM24" s="136">
        <v>153</v>
      </c>
      <c r="AN24" s="136">
        <v>525</v>
      </c>
      <c r="AO24" s="136">
        <v>724</v>
      </c>
      <c r="AP24" s="136">
        <v>0</v>
      </c>
      <c r="AQ24" s="136">
        <v>108</v>
      </c>
      <c r="AR24" s="136">
        <v>299</v>
      </c>
      <c r="AS24" s="136">
        <v>1394</v>
      </c>
      <c r="AT24" s="136">
        <v>1801</v>
      </c>
      <c r="AU24" s="136">
        <v>0</v>
      </c>
      <c r="AV24" s="136">
        <v>469</v>
      </c>
      <c r="AW24" s="136">
        <v>1109.9999999999995</v>
      </c>
      <c r="AX24" s="136">
        <v>1067</v>
      </c>
      <c r="AY24" s="136">
        <v>2645.9999999999995</v>
      </c>
      <c r="AZ24" s="136">
        <v>0</v>
      </c>
      <c r="BA24" s="136">
        <v>1118</v>
      </c>
      <c r="BB24" s="136">
        <v>2254.0000000000005</v>
      </c>
      <c r="BC24" s="145">
        <v>7687.0000000000018</v>
      </c>
      <c r="BD24" s="136">
        <v>11059.000000000002</v>
      </c>
      <c r="BE24" s="145">
        <v>0</v>
      </c>
      <c r="BF24" s="145">
        <v>87</v>
      </c>
      <c r="BG24" s="145">
        <v>291.99999999999994</v>
      </c>
      <c r="BH24" s="145">
        <v>801</v>
      </c>
      <c r="BI24" s="136">
        <v>1180</v>
      </c>
      <c r="BJ24" s="136">
        <f t="shared" si="0"/>
        <v>193689</v>
      </c>
    </row>
    <row r="25" spans="1:147" s="39" customFormat="1" ht="9" customHeight="1" x14ac:dyDescent="0.2">
      <c r="A25" s="95"/>
      <c r="B25" s="9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44"/>
      <c r="BD25" s="134"/>
      <c r="BE25" s="144"/>
      <c r="BF25" s="144"/>
      <c r="BG25" s="144"/>
      <c r="BH25" s="144"/>
      <c r="BI25" s="134"/>
      <c r="BJ25" s="13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</row>
    <row r="26" spans="1:147" s="39" customFormat="1" ht="12" customHeight="1" x14ac:dyDescent="0.2">
      <c r="A26" s="8"/>
      <c r="B26" s="8" t="s">
        <v>21</v>
      </c>
      <c r="C26" s="134">
        <v>193.00000000000006</v>
      </c>
      <c r="D26" s="134">
        <v>221.00000000000006</v>
      </c>
      <c r="E26" s="134">
        <v>179</v>
      </c>
      <c r="F26" s="134">
        <v>593.00000000000011</v>
      </c>
      <c r="G26" s="134">
        <v>0</v>
      </c>
      <c r="H26" s="134">
        <v>32.000000000000014</v>
      </c>
      <c r="I26" s="134">
        <v>178.00000000000003</v>
      </c>
      <c r="J26" s="134">
        <v>501</v>
      </c>
      <c r="K26" s="134">
        <v>711</v>
      </c>
      <c r="L26" s="134">
        <v>0</v>
      </c>
      <c r="M26" s="134">
        <v>26.000000000000011</v>
      </c>
      <c r="N26" s="134">
        <v>115</v>
      </c>
      <c r="O26" s="134">
        <v>2900</v>
      </c>
      <c r="P26" s="134">
        <v>3041</v>
      </c>
      <c r="Q26" s="134">
        <v>0</v>
      </c>
      <c r="R26" s="134">
        <v>100</v>
      </c>
      <c r="S26" s="134">
        <v>468.00000000000017</v>
      </c>
      <c r="T26" s="134">
        <v>3955.0000000000014</v>
      </c>
      <c r="U26" s="134">
        <v>4523.0000000000018</v>
      </c>
      <c r="V26" s="134">
        <v>0</v>
      </c>
      <c r="W26" s="134">
        <v>8</v>
      </c>
      <c r="X26" s="134">
        <v>14</v>
      </c>
      <c r="Y26" s="134">
        <v>0</v>
      </c>
      <c r="Z26" s="134">
        <v>22</v>
      </c>
      <c r="AA26" s="134">
        <v>0</v>
      </c>
      <c r="AB26" s="134">
        <v>48.000000000000021</v>
      </c>
      <c r="AC26" s="134">
        <v>274.00000000000006</v>
      </c>
      <c r="AD26" s="134">
        <v>1449</v>
      </c>
      <c r="AE26" s="134">
        <v>1771</v>
      </c>
      <c r="AF26" s="134">
        <v>0</v>
      </c>
      <c r="AG26" s="134">
        <v>2</v>
      </c>
      <c r="AH26" s="134">
        <v>7</v>
      </c>
      <c r="AI26" s="134">
        <v>0</v>
      </c>
      <c r="AJ26" s="134">
        <v>9</v>
      </c>
      <c r="AK26" s="134">
        <v>0</v>
      </c>
      <c r="AL26" s="134">
        <v>0</v>
      </c>
      <c r="AM26" s="134">
        <v>16</v>
      </c>
      <c r="AN26" s="134">
        <v>0</v>
      </c>
      <c r="AO26" s="134">
        <v>16</v>
      </c>
      <c r="AP26" s="134">
        <v>0</v>
      </c>
      <c r="AQ26" s="134">
        <v>4</v>
      </c>
      <c r="AR26" s="134">
        <v>3</v>
      </c>
      <c r="AS26" s="134">
        <v>0</v>
      </c>
      <c r="AT26" s="134">
        <v>7</v>
      </c>
      <c r="AU26" s="134">
        <v>0</v>
      </c>
      <c r="AV26" s="134">
        <v>19.000000000000004</v>
      </c>
      <c r="AW26" s="134">
        <v>51</v>
      </c>
      <c r="AX26" s="134">
        <v>139</v>
      </c>
      <c r="AY26" s="134">
        <v>209</v>
      </c>
      <c r="AZ26" s="134">
        <v>0</v>
      </c>
      <c r="BA26" s="134">
        <v>142.99999999999997</v>
      </c>
      <c r="BB26" s="134">
        <v>197.99999999999997</v>
      </c>
      <c r="BC26" s="144">
        <v>278</v>
      </c>
      <c r="BD26" s="134">
        <v>619</v>
      </c>
      <c r="BE26" s="144">
        <v>0</v>
      </c>
      <c r="BF26" s="144">
        <v>2</v>
      </c>
      <c r="BG26" s="144">
        <v>16</v>
      </c>
      <c r="BH26" s="144">
        <v>80</v>
      </c>
      <c r="BI26" s="134">
        <v>98</v>
      </c>
      <c r="BJ26" s="134">
        <f t="shared" si="0"/>
        <v>11619.000000000002</v>
      </c>
    </row>
    <row r="27" spans="1:147" s="46" customFormat="1" ht="12" customHeight="1" x14ac:dyDescent="0.2">
      <c r="A27" s="8"/>
      <c r="B27" s="8" t="s">
        <v>22</v>
      </c>
      <c r="C27" s="134">
        <v>29.000000000000004</v>
      </c>
      <c r="D27" s="134">
        <v>48</v>
      </c>
      <c r="E27" s="134">
        <v>38</v>
      </c>
      <c r="F27" s="134">
        <v>115</v>
      </c>
      <c r="G27" s="134">
        <v>0</v>
      </c>
      <c r="H27" s="134">
        <v>14</v>
      </c>
      <c r="I27" s="134">
        <v>112.00000000000001</v>
      </c>
      <c r="J27" s="134">
        <v>66</v>
      </c>
      <c r="K27" s="134">
        <v>192</v>
      </c>
      <c r="L27" s="134">
        <v>0</v>
      </c>
      <c r="M27" s="134">
        <v>1</v>
      </c>
      <c r="N27" s="134">
        <v>16</v>
      </c>
      <c r="O27" s="134">
        <v>1053</v>
      </c>
      <c r="P27" s="134">
        <v>1070</v>
      </c>
      <c r="Q27" s="134">
        <v>0</v>
      </c>
      <c r="R27" s="134">
        <v>26</v>
      </c>
      <c r="S27" s="134">
        <v>155</v>
      </c>
      <c r="T27" s="134">
        <v>1194.9999999999998</v>
      </c>
      <c r="U27" s="134">
        <v>1375.9999999999998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19</v>
      </c>
      <c r="AC27" s="134">
        <v>87.000000000000014</v>
      </c>
      <c r="AD27" s="134">
        <v>411.00000000000006</v>
      </c>
      <c r="AE27" s="134">
        <v>517.00000000000011</v>
      </c>
      <c r="AF27" s="134">
        <v>0</v>
      </c>
      <c r="AG27" s="134">
        <v>3</v>
      </c>
      <c r="AH27" s="134">
        <v>25</v>
      </c>
      <c r="AI27" s="134">
        <v>22</v>
      </c>
      <c r="AJ27" s="134">
        <v>50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20</v>
      </c>
      <c r="AT27" s="134">
        <v>20</v>
      </c>
      <c r="AU27" s="134">
        <v>0</v>
      </c>
      <c r="AV27" s="134">
        <v>7</v>
      </c>
      <c r="AW27" s="134">
        <v>20</v>
      </c>
      <c r="AX27" s="134">
        <v>0</v>
      </c>
      <c r="AY27" s="134">
        <v>27</v>
      </c>
      <c r="AZ27" s="134">
        <v>0</v>
      </c>
      <c r="BA27" s="134">
        <v>31</v>
      </c>
      <c r="BB27" s="134">
        <v>71</v>
      </c>
      <c r="BC27" s="144">
        <v>39</v>
      </c>
      <c r="BD27" s="134">
        <v>141</v>
      </c>
      <c r="BE27" s="144">
        <v>0</v>
      </c>
      <c r="BF27" s="144">
        <v>0</v>
      </c>
      <c r="BG27" s="144">
        <v>9</v>
      </c>
      <c r="BH27" s="144">
        <v>114</v>
      </c>
      <c r="BI27" s="134">
        <v>123</v>
      </c>
      <c r="BJ27" s="134">
        <f t="shared" si="0"/>
        <v>3631</v>
      </c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</row>
    <row r="28" spans="1:147" s="39" customFormat="1" ht="12" customHeight="1" x14ac:dyDescent="0.2">
      <c r="A28" s="8"/>
      <c r="B28" s="8" t="s">
        <v>23</v>
      </c>
      <c r="C28" s="134">
        <v>568.99999999999966</v>
      </c>
      <c r="D28" s="134">
        <v>830.99999999999989</v>
      </c>
      <c r="E28" s="134">
        <v>879</v>
      </c>
      <c r="F28" s="134">
        <v>2278.9999999999995</v>
      </c>
      <c r="G28" s="134">
        <v>0</v>
      </c>
      <c r="H28" s="134">
        <v>146</v>
      </c>
      <c r="I28" s="134">
        <v>1283.9999999999998</v>
      </c>
      <c r="J28" s="134">
        <v>4974.0000000000018</v>
      </c>
      <c r="K28" s="134">
        <v>6404.0000000000018</v>
      </c>
      <c r="L28" s="134">
        <v>0</v>
      </c>
      <c r="M28" s="134">
        <v>69</v>
      </c>
      <c r="N28" s="134">
        <v>245.00000000000006</v>
      </c>
      <c r="O28" s="134">
        <v>3724.0000000000005</v>
      </c>
      <c r="P28" s="134">
        <v>4038.0000000000005</v>
      </c>
      <c r="Q28" s="134">
        <v>0</v>
      </c>
      <c r="R28" s="134">
        <v>349.00000000000006</v>
      </c>
      <c r="S28" s="134">
        <v>2076.9999999999977</v>
      </c>
      <c r="T28" s="134">
        <v>11989.000000000004</v>
      </c>
      <c r="U28" s="134">
        <v>14415.000000000002</v>
      </c>
      <c r="V28" s="134">
        <v>0</v>
      </c>
      <c r="W28" s="134">
        <v>10</v>
      </c>
      <c r="X28" s="134">
        <v>46</v>
      </c>
      <c r="Y28" s="134">
        <v>0</v>
      </c>
      <c r="Z28" s="134">
        <v>56</v>
      </c>
      <c r="AA28" s="134">
        <v>0</v>
      </c>
      <c r="AB28" s="134">
        <v>180</v>
      </c>
      <c r="AC28" s="134">
        <v>909.00000000000023</v>
      </c>
      <c r="AD28" s="134">
        <v>2679</v>
      </c>
      <c r="AE28" s="134">
        <v>3768</v>
      </c>
      <c r="AF28" s="134">
        <v>0</v>
      </c>
      <c r="AG28" s="134">
        <v>17</v>
      </c>
      <c r="AH28" s="134">
        <v>32</v>
      </c>
      <c r="AI28" s="134">
        <v>25</v>
      </c>
      <c r="AJ28" s="134">
        <v>74</v>
      </c>
      <c r="AK28" s="134">
        <v>0</v>
      </c>
      <c r="AL28" s="134">
        <v>5</v>
      </c>
      <c r="AM28" s="134">
        <v>16</v>
      </c>
      <c r="AN28" s="134">
        <v>12</v>
      </c>
      <c r="AO28" s="134">
        <v>33</v>
      </c>
      <c r="AP28" s="134">
        <v>0</v>
      </c>
      <c r="AQ28" s="134">
        <v>15.000000000000002</v>
      </c>
      <c r="AR28" s="134">
        <v>17</v>
      </c>
      <c r="AS28" s="134">
        <v>0</v>
      </c>
      <c r="AT28" s="134">
        <v>32</v>
      </c>
      <c r="AU28" s="134">
        <v>0</v>
      </c>
      <c r="AV28" s="134">
        <v>212</v>
      </c>
      <c r="AW28" s="134">
        <v>195.00000000000006</v>
      </c>
      <c r="AX28" s="134">
        <v>214.00000000000003</v>
      </c>
      <c r="AY28" s="134">
        <v>621.00000000000011</v>
      </c>
      <c r="AZ28" s="134">
        <v>0</v>
      </c>
      <c r="BA28" s="134">
        <v>379.00000000000017</v>
      </c>
      <c r="BB28" s="134">
        <v>665.99999999999989</v>
      </c>
      <c r="BC28" s="144">
        <v>696.99999999999977</v>
      </c>
      <c r="BD28" s="134">
        <v>1741.9999999999998</v>
      </c>
      <c r="BE28" s="144">
        <v>0</v>
      </c>
      <c r="BF28" s="144">
        <v>22</v>
      </c>
      <c r="BG28" s="144">
        <v>51.000000000000007</v>
      </c>
      <c r="BH28" s="144">
        <v>48</v>
      </c>
      <c r="BI28" s="134">
        <v>121</v>
      </c>
      <c r="BJ28" s="134">
        <f t="shared" si="0"/>
        <v>33583.000000000007</v>
      </c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</row>
    <row r="29" spans="1:147" s="39" customFormat="1" ht="12" customHeight="1" x14ac:dyDescent="0.2">
      <c r="A29" s="8"/>
      <c r="B29" s="8" t="s">
        <v>24</v>
      </c>
      <c r="C29" s="134">
        <v>461.00000000000023</v>
      </c>
      <c r="D29" s="134">
        <v>796.00000000000023</v>
      </c>
      <c r="E29" s="134">
        <v>662</v>
      </c>
      <c r="F29" s="134">
        <v>1919.0000000000005</v>
      </c>
      <c r="G29" s="134">
        <v>0</v>
      </c>
      <c r="H29" s="134">
        <v>147.99999999999997</v>
      </c>
      <c r="I29" s="134">
        <v>1127</v>
      </c>
      <c r="J29" s="134">
        <v>2334.9999999999995</v>
      </c>
      <c r="K29" s="134">
        <v>3609.9999999999995</v>
      </c>
      <c r="L29" s="134">
        <v>0</v>
      </c>
      <c r="M29" s="134">
        <v>52.000000000000021</v>
      </c>
      <c r="N29" s="134">
        <v>250.00000000000006</v>
      </c>
      <c r="O29" s="134">
        <v>9441.0000000000036</v>
      </c>
      <c r="P29" s="134">
        <v>9743.0000000000036</v>
      </c>
      <c r="Q29" s="134">
        <v>0</v>
      </c>
      <c r="R29" s="134">
        <v>225.99999999999991</v>
      </c>
      <c r="S29" s="134">
        <v>1412.9999999999993</v>
      </c>
      <c r="T29" s="134">
        <v>14649.000000000007</v>
      </c>
      <c r="U29" s="134">
        <v>16288.000000000007</v>
      </c>
      <c r="V29" s="134">
        <v>0</v>
      </c>
      <c r="W29" s="134">
        <v>32.999999999999993</v>
      </c>
      <c r="X29" s="134">
        <v>110.99999999999997</v>
      </c>
      <c r="Y29" s="134">
        <v>128</v>
      </c>
      <c r="Z29" s="134">
        <v>272</v>
      </c>
      <c r="AA29" s="134">
        <v>0</v>
      </c>
      <c r="AB29" s="134">
        <v>156</v>
      </c>
      <c r="AC29" s="134">
        <v>620.99999999999977</v>
      </c>
      <c r="AD29" s="134">
        <v>2291.0000000000005</v>
      </c>
      <c r="AE29" s="134">
        <v>3068</v>
      </c>
      <c r="AF29" s="134">
        <v>0</v>
      </c>
      <c r="AG29" s="134">
        <v>14.000000000000002</v>
      </c>
      <c r="AH29" s="134">
        <v>42</v>
      </c>
      <c r="AI29" s="134">
        <v>84</v>
      </c>
      <c r="AJ29" s="134">
        <v>140</v>
      </c>
      <c r="AK29" s="134">
        <v>0</v>
      </c>
      <c r="AL29" s="134">
        <v>6</v>
      </c>
      <c r="AM29" s="134">
        <v>20</v>
      </c>
      <c r="AN29" s="134">
        <v>20</v>
      </c>
      <c r="AO29" s="134">
        <v>46</v>
      </c>
      <c r="AP29" s="134">
        <v>0</v>
      </c>
      <c r="AQ29" s="134">
        <v>5</v>
      </c>
      <c r="AR29" s="134">
        <v>21</v>
      </c>
      <c r="AS29" s="134">
        <v>37</v>
      </c>
      <c r="AT29" s="134">
        <v>63</v>
      </c>
      <c r="AU29" s="134">
        <v>0</v>
      </c>
      <c r="AV29" s="134">
        <v>126.00000000000001</v>
      </c>
      <c r="AW29" s="134">
        <v>164.00000000000003</v>
      </c>
      <c r="AX29" s="134">
        <v>228</v>
      </c>
      <c r="AY29" s="134">
        <v>518</v>
      </c>
      <c r="AZ29" s="134">
        <v>0</v>
      </c>
      <c r="BA29" s="134">
        <v>369.99999999999972</v>
      </c>
      <c r="BB29" s="134">
        <v>607.00000000000011</v>
      </c>
      <c r="BC29" s="144">
        <v>976</v>
      </c>
      <c r="BD29" s="134">
        <v>1952.9999999999998</v>
      </c>
      <c r="BE29" s="144">
        <v>0</v>
      </c>
      <c r="BF29" s="144">
        <v>16</v>
      </c>
      <c r="BG29" s="144">
        <v>33</v>
      </c>
      <c r="BH29" s="144">
        <v>142</v>
      </c>
      <c r="BI29" s="134">
        <v>191</v>
      </c>
      <c r="BJ29" s="134">
        <f t="shared" si="0"/>
        <v>37811.000000000015</v>
      </c>
    </row>
    <row r="30" spans="1:147" s="46" customFormat="1" ht="12" customHeight="1" x14ac:dyDescent="0.2">
      <c r="A30" s="8"/>
      <c r="B30" s="8" t="s">
        <v>25</v>
      </c>
      <c r="C30" s="134">
        <v>69.999999999999986</v>
      </c>
      <c r="D30" s="134">
        <v>101.99999999999997</v>
      </c>
      <c r="E30" s="134">
        <v>150</v>
      </c>
      <c r="F30" s="134">
        <v>321.99999999999994</v>
      </c>
      <c r="G30" s="134">
        <v>0</v>
      </c>
      <c r="H30" s="134">
        <v>14.999999999999998</v>
      </c>
      <c r="I30" s="134">
        <v>112.00000000000001</v>
      </c>
      <c r="J30" s="134">
        <v>167</v>
      </c>
      <c r="K30" s="134">
        <v>294</v>
      </c>
      <c r="L30" s="134">
        <v>0</v>
      </c>
      <c r="M30" s="134">
        <v>8</v>
      </c>
      <c r="N30" s="134">
        <v>34</v>
      </c>
      <c r="O30" s="134">
        <v>2082</v>
      </c>
      <c r="P30" s="134">
        <v>2124</v>
      </c>
      <c r="Q30" s="134">
        <v>0</v>
      </c>
      <c r="R30" s="134">
        <v>54.000000000000007</v>
      </c>
      <c r="S30" s="134">
        <v>232.00000000000003</v>
      </c>
      <c r="T30" s="134">
        <v>2035.9999999999998</v>
      </c>
      <c r="U30" s="134">
        <v>2322</v>
      </c>
      <c r="V30" s="134">
        <v>0</v>
      </c>
      <c r="W30" s="134">
        <v>1</v>
      </c>
      <c r="X30" s="134">
        <v>10</v>
      </c>
      <c r="Y30" s="134">
        <v>0</v>
      </c>
      <c r="Z30" s="134">
        <v>11</v>
      </c>
      <c r="AA30" s="134">
        <v>0</v>
      </c>
      <c r="AB30" s="134">
        <v>35</v>
      </c>
      <c r="AC30" s="134">
        <v>148</v>
      </c>
      <c r="AD30" s="134">
        <v>264.00000000000006</v>
      </c>
      <c r="AE30" s="134">
        <v>447.00000000000006</v>
      </c>
      <c r="AF30" s="134">
        <v>0</v>
      </c>
      <c r="AG30" s="134">
        <v>9</v>
      </c>
      <c r="AH30" s="134">
        <v>23</v>
      </c>
      <c r="AI30" s="134">
        <v>0</v>
      </c>
      <c r="AJ30" s="134">
        <v>32</v>
      </c>
      <c r="AK30" s="134">
        <v>0</v>
      </c>
      <c r="AL30" s="134">
        <v>1</v>
      </c>
      <c r="AM30" s="134">
        <v>0</v>
      </c>
      <c r="AN30" s="134">
        <v>0</v>
      </c>
      <c r="AO30" s="134">
        <v>1</v>
      </c>
      <c r="AP30" s="134">
        <v>0</v>
      </c>
      <c r="AQ30" s="134">
        <v>2</v>
      </c>
      <c r="AR30" s="134">
        <v>6</v>
      </c>
      <c r="AS30" s="134">
        <v>0</v>
      </c>
      <c r="AT30" s="134">
        <v>8</v>
      </c>
      <c r="AU30" s="134">
        <v>0</v>
      </c>
      <c r="AV30" s="134">
        <v>12.999999999999998</v>
      </c>
      <c r="AW30" s="134">
        <v>16</v>
      </c>
      <c r="AX30" s="134">
        <v>0</v>
      </c>
      <c r="AY30" s="134">
        <v>29</v>
      </c>
      <c r="AZ30" s="134">
        <v>0</v>
      </c>
      <c r="BA30" s="134">
        <v>69.999999999999986</v>
      </c>
      <c r="BB30" s="134">
        <v>101.99999999999999</v>
      </c>
      <c r="BC30" s="144">
        <v>177</v>
      </c>
      <c r="BD30" s="134">
        <v>349</v>
      </c>
      <c r="BE30" s="144">
        <v>0</v>
      </c>
      <c r="BF30" s="144">
        <v>2</v>
      </c>
      <c r="BG30" s="144">
        <v>0</v>
      </c>
      <c r="BH30" s="144">
        <v>46</v>
      </c>
      <c r="BI30" s="134">
        <v>48</v>
      </c>
      <c r="BJ30" s="134">
        <f t="shared" si="0"/>
        <v>5987</v>
      </c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</row>
    <row r="31" spans="1:147" s="46" customFormat="1" ht="12" customHeight="1" x14ac:dyDescent="0.2">
      <c r="A31" s="8"/>
      <c r="B31" s="8" t="s">
        <v>26</v>
      </c>
      <c r="C31" s="134">
        <v>196.00000000000006</v>
      </c>
      <c r="D31" s="134">
        <v>230.00000000000003</v>
      </c>
      <c r="E31" s="134">
        <v>166</v>
      </c>
      <c r="F31" s="134">
        <v>592.00000000000011</v>
      </c>
      <c r="G31" s="134">
        <v>0</v>
      </c>
      <c r="H31" s="134">
        <v>122.99999999999999</v>
      </c>
      <c r="I31" s="134">
        <v>878.9999999999992</v>
      </c>
      <c r="J31" s="134">
        <v>1067</v>
      </c>
      <c r="K31" s="134">
        <v>2068.9999999999991</v>
      </c>
      <c r="L31" s="134">
        <v>0</v>
      </c>
      <c r="M31" s="134">
        <v>23</v>
      </c>
      <c r="N31" s="134">
        <v>143</v>
      </c>
      <c r="O31" s="134">
        <v>1688.9999999999998</v>
      </c>
      <c r="P31" s="134">
        <v>1854.9999999999998</v>
      </c>
      <c r="Q31" s="134">
        <v>0</v>
      </c>
      <c r="R31" s="134">
        <v>153.00000000000003</v>
      </c>
      <c r="S31" s="134">
        <v>678</v>
      </c>
      <c r="T31" s="134">
        <v>2643</v>
      </c>
      <c r="U31" s="134">
        <v>3474</v>
      </c>
      <c r="V31" s="134">
        <v>0</v>
      </c>
      <c r="W31" s="134">
        <v>6</v>
      </c>
      <c r="X31" s="134">
        <v>3</v>
      </c>
      <c r="Y31" s="134">
        <v>0</v>
      </c>
      <c r="Z31" s="134">
        <v>9</v>
      </c>
      <c r="AA31" s="134">
        <v>0</v>
      </c>
      <c r="AB31" s="134">
        <v>122</v>
      </c>
      <c r="AC31" s="134">
        <v>407.00000000000017</v>
      </c>
      <c r="AD31" s="134">
        <v>1157.9999999999995</v>
      </c>
      <c r="AE31" s="134">
        <v>1686.9999999999998</v>
      </c>
      <c r="AF31" s="134">
        <v>0</v>
      </c>
      <c r="AG31" s="134">
        <v>12</v>
      </c>
      <c r="AH31" s="134">
        <v>20</v>
      </c>
      <c r="AI31" s="134">
        <v>0</v>
      </c>
      <c r="AJ31" s="134">
        <v>32</v>
      </c>
      <c r="AK31" s="134">
        <v>0</v>
      </c>
      <c r="AL31" s="134">
        <v>1</v>
      </c>
      <c r="AM31" s="134">
        <v>4</v>
      </c>
      <c r="AN31" s="134">
        <v>12</v>
      </c>
      <c r="AO31" s="134">
        <v>17</v>
      </c>
      <c r="AP31" s="134">
        <v>0</v>
      </c>
      <c r="AQ31" s="134">
        <v>4</v>
      </c>
      <c r="AR31" s="134">
        <v>0</v>
      </c>
      <c r="AS31" s="134">
        <v>18</v>
      </c>
      <c r="AT31" s="134">
        <v>22</v>
      </c>
      <c r="AU31" s="134">
        <v>0</v>
      </c>
      <c r="AV31" s="134">
        <v>39.000000000000007</v>
      </c>
      <c r="AW31" s="134">
        <v>82.999999999999986</v>
      </c>
      <c r="AX31" s="134">
        <v>92</v>
      </c>
      <c r="AY31" s="134">
        <v>214</v>
      </c>
      <c r="AZ31" s="134">
        <v>0</v>
      </c>
      <c r="BA31" s="134">
        <v>234.99999999999989</v>
      </c>
      <c r="BB31" s="134">
        <v>364.00000000000006</v>
      </c>
      <c r="BC31" s="144">
        <v>461.00000000000006</v>
      </c>
      <c r="BD31" s="134">
        <v>1060</v>
      </c>
      <c r="BE31" s="144">
        <v>0</v>
      </c>
      <c r="BF31" s="144">
        <v>11</v>
      </c>
      <c r="BG31" s="144">
        <v>21</v>
      </c>
      <c r="BH31" s="144">
        <v>35</v>
      </c>
      <c r="BI31" s="134">
        <v>67</v>
      </c>
      <c r="BJ31" s="134">
        <f t="shared" si="0"/>
        <v>11098</v>
      </c>
    </row>
    <row r="32" spans="1:147" s="46" customFormat="1" ht="12" customHeight="1" x14ac:dyDescent="0.2">
      <c r="A32" s="11" t="s">
        <v>27</v>
      </c>
      <c r="B32" s="15" t="s">
        <v>9</v>
      </c>
      <c r="C32" s="136">
        <v>1518</v>
      </c>
      <c r="D32" s="136">
        <v>2228.0000000000005</v>
      </c>
      <c r="E32" s="136">
        <v>2074</v>
      </c>
      <c r="F32" s="136">
        <v>5820</v>
      </c>
      <c r="G32" s="136">
        <v>0</v>
      </c>
      <c r="H32" s="136">
        <v>478</v>
      </c>
      <c r="I32" s="136">
        <v>3691.9999999999991</v>
      </c>
      <c r="J32" s="136">
        <v>9110.0000000000018</v>
      </c>
      <c r="K32" s="136">
        <v>13280</v>
      </c>
      <c r="L32" s="136">
        <v>0</v>
      </c>
      <c r="M32" s="136">
        <v>179.00000000000003</v>
      </c>
      <c r="N32" s="136">
        <v>803.00000000000011</v>
      </c>
      <c r="O32" s="136">
        <v>20889.000000000004</v>
      </c>
      <c r="P32" s="136">
        <v>21871.000000000004</v>
      </c>
      <c r="Q32" s="136">
        <v>0</v>
      </c>
      <c r="R32" s="136">
        <v>908</v>
      </c>
      <c r="S32" s="136">
        <v>5022.9999999999973</v>
      </c>
      <c r="T32" s="136">
        <v>36467.000000000007</v>
      </c>
      <c r="U32" s="136">
        <v>42398.000000000015</v>
      </c>
      <c r="V32" s="136">
        <v>0</v>
      </c>
      <c r="W32" s="136">
        <v>57.999999999999993</v>
      </c>
      <c r="X32" s="136">
        <v>183.99999999999997</v>
      </c>
      <c r="Y32" s="136">
        <v>128</v>
      </c>
      <c r="Z32" s="136">
        <v>370</v>
      </c>
      <c r="AA32" s="136">
        <v>0</v>
      </c>
      <c r="AB32" s="136">
        <v>560</v>
      </c>
      <c r="AC32" s="136">
        <v>2446</v>
      </c>
      <c r="AD32" s="136">
        <v>8252</v>
      </c>
      <c r="AE32" s="136">
        <v>11258</v>
      </c>
      <c r="AF32" s="136">
        <v>0</v>
      </c>
      <c r="AG32" s="136">
        <v>57</v>
      </c>
      <c r="AH32" s="136">
        <v>149</v>
      </c>
      <c r="AI32" s="136">
        <v>131</v>
      </c>
      <c r="AJ32" s="136">
        <v>337</v>
      </c>
      <c r="AK32" s="136">
        <v>0</v>
      </c>
      <c r="AL32" s="136">
        <v>13</v>
      </c>
      <c r="AM32" s="136">
        <v>56</v>
      </c>
      <c r="AN32" s="136">
        <v>44</v>
      </c>
      <c r="AO32" s="136">
        <v>113</v>
      </c>
      <c r="AP32" s="136">
        <v>0</v>
      </c>
      <c r="AQ32" s="136">
        <v>30</v>
      </c>
      <c r="AR32" s="136">
        <v>47</v>
      </c>
      <c r="AS32" s="136">
        <v>75</v>
      </c>
      <c r="AT32" s="136">
        <v>152</v>
      </c>
      <c r="AU32" s="136">
        <v>0</v>
      </c>
      <c r="AV32" s="136">
        <v>416</v>
      </c>
      <c r="AW32" s="136">
        <v>529.00000000000011</v>
      </c>
      <c r="AX32" s="136">
        <v>673</v>
      </c>
      <c r="AY32" s="136">
        <v>1618</v>
      </c>
      <c r="AZ32" s="136">
        <v>0</v>
      </c>
      <c r="BA32" s="136">
        <v>1227.9999999999995</v>
      </c>
      <c r="BB32" s="136">
        <v>2008</v>
      </c>
      <c r="BC32" s="145">
        <v>2628</v>
      </c>
      <c r="BD32" s="136">
        <v>5864</v>
      </c>
      <c r="BE32" s="145">
        <v>0</v>
      </c>
      <c r="BF32" s="145">
        <v>53</v>
      </c>
      <c r="BG32" s="145">
        <v>130</v>
      </c>
      <c r="BH32" s="145">
        <v>465</v>
      </c>
      <c r="BI32" s="136">
        <v>648</v>
      </c>
      <c r="BJ32" s="136">
        <f t="shared" si="0"/>
        <v>103729.00000000001</v>
      </c>
    </row>
    <row r="33" spans="1:148" s="39" customFormat="1" ht="9" customHeight="1" x14ac:dyDescent="0.2">
      <c r="A33" s="95"/>
      <c r="B33" s="9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44"/>
      <c r="BD33" s="134"/>
      <c r="BE33" s="144"/>
      <c r="BF33" s="144"/>
      <c r="BG33" s="144"/>
      <c r="BH33" s="144"/>
      <c r="BI33" s="134"/>
      <c r="BJ33" s="134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  <c r="ER33" s="46"/>
    </row>
    <row r="34" spans="1:148" s="46" customFormat="1" ht="12" customHeight="1" x14ac:dyDescent="0.2">
      <c r="A34" s="8"/>
      <c r="B34" s="8" t="s">
        <v>28</v>
      </c>
      <c r="C34" s="134">
        <v>588.00000000000034</v>
      </c>
      <c r="D34" s="134">
        <v>982.99999999999989</v>
      </c>
      <c r="E34" s="134">
        <v>855.00000000000011</v>
      </c>
      <c r="F34" s="134">
        <v>2426.0000000000005</v>
      </c>
      <c r="G34" s="134">
        <v>0</v>
      </c>
      <c r="H34" s="134">
        <v>227.99999999999991</v>
      </c>
      <c r="I34" s="134">
        <v>1353</v>
      </c>
      <c r="J34" s="134">
        <v>4752.9999999999982</v>
      </c>
      <c r="K34" s="134">
        <v>6333.9999999999982</v>
      </c>
      <c r="L34" s="134">
        <v>0</v>
      </c>
      <c r="M34" s="134">
        <v>121.00000000000003</v>
      </c>
      <c r="N34" s="134">
        <v>442.99999999999994</v>
      </c>
      <c r="O34" s="134">
        <v>7356.9999999999982</v>
      </c>
      <c r="P34" s="134">
        <v>7920.9999999999982</v>
      </c>
      <c r="Q34" s="134">
        <v>0</v>
      </c>
      <c r="R34" s="134">
        <v>408.00000000000034</v>
      </c>
      <c r="S34" s="134">
        <v>3118.0000000000018</v>
      </c>
      <c r="T34" s="134">
        <v>14880.000000000002</v>
      </c>
      <c r="U34" s="134">
        <v>18406.000000000004</v>
      </c>
      <c r="V34" s="134">
        <v>0</v>
      </c>
      <c r="W34" s="134">
        <v>17</v>
      </c>
      <c r="X34" s="134">
        <v>24</v>
      </c>
      <c r="Y34" s="134">
        <v>32</v>
      </c>
      <c r="Z34" s="134">
        <v>73</v>
      </c>
      <c r="AA34" s="134">
        <v>0</v>
      </c>
      <c r="AB34" s="134">
        <v>107.99999999999996</v>
      </c>
      <c r="AC34" s="134">
        <v>448.00000000000017</v>
      </c>
      <c r="AD34" s="134">
        <v>1627</v>
      </c>
      <c r="AE34" s="134">
        <v>2183</v>
      </c>
      <c r="AF34" s="134">
        <v>0</v>
      </c>
      <c r="AG34" s="134">
        <v>28.000000000000011</v>
      </c>
      <c r="AH34" s="134">
        <v>48</v>
      </c>
      <c r="AI34" s="134">
        <v>81</v>
      </c>
      <c r="AJ34" s="134">
        <v>157</v>
      </c>
      <c r="AK34" s="134">
        <v>0</v>
      </c>
      <c r="AL34" s="134">
        <v>11</v>
      </c>
      <c r="AM34" s="134">
        <v>21</v>
      </c>
      <c r="AN34" s="134">
        <v>18</v>
      </c>
      <c r="AO34" s="134">
        <v>50</v>
      </c>
      <c r="AP34" s="134">
        <v>0</v>
      </c>
      <c r="AQ34" s="134">
        <v>4</v>
      </c>
      <c r="AR34" s="134">
        <v>28</v>
      </c>
      <c r="AS34" s="134">
        <v>0</v>
      </c>
      <c r="AT34" s="134">
        <v>32</v>
      </c>
      <c r="AU34" s="134">
        <v>0</v>
      </c>
      <c r="AV34" s="134">
        <v>170.00000000000017</v>
      </c>
      <c r="AW34" s="134">
        <v>299.99999999999983</v>
      </c>
      <c r="AX34" s="134">
        <v>203</v>
      </c>
      <c r="AY34" s="134">
        <v>673</v>
      </c>
      <c r="AZ34" s="134">
        <v>0</v>
      </c>
      <c r="BA34" s="134">
        <v>468.00000000000006</v>
      </c>
      <c r="BB34" s="134">
        <v>828.99999999999989</v>
      </c>
      <c r="BC34" s="144">
        <v>1124.9999999999998</v>
      </c>
      <c r="BD34" s="134">
        <v>2422</v>
      </c>
      <c r="BE34" s="144">
        <v>0</v>
      </c>
      <c r="BF34" s="144">
        <v>32.000000000000007</v>
      </c>
      <c r="BG34" s="144">
        <v>50.000000000000007</v>
      </c>
      <c r="BH34" s="144">
        <v>95</v>
      </c>
      <c r="BI34" s="134">
        <v>177</v>
      </c>
      <c r="BJ34" s="134">
        <f t="shared" si="0"/>
        <v>40854</v>
      </c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</row>
    <row r="35" spans="1:148" s="39" customFormat="1" ht="12" customHeight="1" x14ac:dyDescent="0.2">
      <c r="A35" s="8"/>
      <c r="B35" s="8" t="s">
        <v>29</v>
      </c>
      <c r="C35" s="134">
        <v>309.00000000000028</v>
      </c>
      <c r="D35" s="134">
        <v>481.99999999999977</v>
      </c>
      <c r="E35" s="134">
        <v>405.00000000000011</v>
      </c>
      <c r="F35" s="134">
        <v>1196</v>
      </c>
      <c r="G35" s="134">
        <v>0</v>
      </c>
      <c r="H35" s="134">
        <v>33.000000000000007</v>
      </c>
      <c r="I35" s="134">
        <v>412.00000000000011</v>
      </c>
      <c r="J35" s="134">
        <v>1294.9999999999998</v>
      </c>
      <c r="K35" s="134">
        <v>1740</v>
      </c>
      <c r="L35" s="134">
        <v>0</v>
      </c>
      <c r="M35" s="134">
        <v>28.000000000000007</v>
      </c>
      <c r="N35" s="134">
        <v>318.99999999999994</v>
      </c>
      <c r="O35" s="134">
        <v>2771</v>
      </c>
      <c r="P35" s="134">
        <v>3118</v>
      </c>
      <c r="Q35" s="134">
        <v>0</v>
      </c>
      <c r="R35" s="134">
        <v>93.999999999999972</v>
      </c>
      <c r="S35" s="134">
        <v>756.00000000000023</v>
      </c>
      <c r="T35" s="134">
        <v>9792</v>
      </c>
      <c r="U35" s="134">
        <v>10642</v>
      </c>
      <c r="V35" s="134">
        <v>0</v>
      </c>
      <c r="W35" s="134">
        <v>12</v>
      </c>
      <c r="X35" s="134">
        <v>25</v>
      </c>
      <c r="Y35" s="134">
        <v>23</v>
      </c>
      <c r="Z35" s="134">
        <v>60</v>
      </c>
      <c r="AA35" s="134">
        <v>0</v>
      </c>
      <c r="AB35" s="134">
        <v>162.99999999999997</v>
      </c>
      <c r="AC35" s="134">
        <v>932.00000000000011</v>
      </c>
      <c r="AD35" s="134">
        <v>2917.0000000000014</v>
      </c>
      <c r="AE35" s="134">
        <v>4012.0000000000014</v>
      </c>
      <c r="AF35" s="134">
        <v>0</v>
      </c>
      <c r="AG35" s="134">
        <v>17</v>
      </c>
      <c r="AH35" s="134">
        <v>5</v>
      </c>
      <c r="AI35" s="134">
        <v>13</v>
      </c>
      <c r="AJ35" s="134">
        <v>35</v>
      </c>
      <c r="AK35" s="134">
        <v>0</v>
      </c>
      <c r="AL35" s="134">
        <v>4</v>
      </c>
      <c r="AM35" s="134">
        <v>7</v>
      </c>
      <c r="AN35" s="134">
        <v>24</v>
      </c>
      <c r="AO35" s="134">
        <v>35</v>
      </c>
      <c r="AP35" s="134">
        <v>0</v>
      </c>
      <c r="AQ35" s="134">
        <v>4</v>
      </c>
      <c r="AR35" s="134">
        <v>6</v>
      </c>
      <c r="AS35" s="134">
        <v>14</v>
      </c>
      <c r="AT35" s="134">
        <v>24</v>
      </c>
      <c r="AU35" s="134">
        <v>0</v>
      </c>
      <c r="AV35" s="134">
        <v>31.000000000000018</v>
      </c>
      <c r="AW35" s="134">
        <v>95</v>
      </c>
      <c r="AX35" s="134">
        <v>90</v>
      </c>
      <c r="AY35" s="134">
        <v>216</v>
      </c>
      <c r="AZ35" s="134">
        <v>0</v>
      </c>
      <c r="BA35" s="134">
        <v>160.99999999999997</v>
      </c>
      <c r="BB35" s="134">
        <v>310.00000000000006</v>
      </c>
      <c r="BC35" s="144">
        <v>585</v>
      </c>
      <c r="BD35" s="134">
        <v>1056</v>
      </c>
      <c r="BE35" s="144">
        <v>0</v>
      </c>
      <c r="BF35" s="144">
        <v>6</v>
      </c>
      <c r="BG35" s="144">
        <v>13</v>
      </c>
      <c r="BH35" s="144">
        <v>0</v>
      </c>
      <c r="BI35" s="134">
        <v>19</v>
      </c>
      <c r="BJ35" s="134">
        <f t="shared" si="0"/>
        <v>22153</v>
      </c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</row>
    <row r="36" spans="1:148" s="46" customFormat="1" ht="12" customHeight="1" x14ac:dyDescent="0.2">
      <c r="A36" s="11" t="s">
        <v>30</v>
      </c>
      <c r="B36" s="15" t="s">
        <v>9</v>
      </c>
      <c r="C36" s="136">
        <v>897.00000000000068</v>
      </c>
      <c r="D36" s="136">
        <v>1464.9999999999995</v>
      </c>
      <c r="E36" s="136">
        <v>1260.0000000000002</v>
      </c>
      <c r="F36" s="136">
        <v>3622.0000000000005</v>
      </c>
      <c r="G36" s="136">
        <v>0</v>
      </c>
      <c r="H36" s="136">
        <v>260.99999999999994</v>
      </c>
      <c r="I36" s="136">
        <v>1765</v>
      </c>
      <c r="J36" s="136">
        <v>6047.9999999999982</v>
      </c>
      <c r="K36" s="136">
        <v>8073.9999999999982</v>
      </c>
      <c r="L36" s="136">
        <v>0</v>
      </c>
      <c r="M36" s="136">
        <v>149.00000000000003</v>
      </c>
      <c r="N36" s="136">
        <v>761.99999999999989</v>
      </c>
      <c r="O36" s="136">
        <v>10127.999999999998</v>
      </c>
      <c r="P36" s="136">
        <v>11038.999999999998</v>
      </c>
      <c r="Q36" s="136">
        <v>0</v>
      </c>
      <c r="R36" s="136">
        <v>502.00000000000034</v>
      </c>
      <c r="S36" s="136">
        <v>3874.0000000000018</v>
      </c>
      <c r="T36" s="136">
        <v>24672</v>
      </c>
      <c r="U36" s="136">
        <v>29048.000000000004</v>
      </c>
      <c r="V36" s="136">
        <v>0</v>
      </c>
      <c r="W36" s="136">
        <v>29</v>
      </c>
      <c r="X36" s="136">
        <v>49</v>
      </c>
      <c r="Y36" s="136">
        <v>55</v>
      </c>
      <c r="Z36" s="136">
        <v>133</v>
      </c>
      <c r="AA36" s="136">
        <v>0</v>
      </c>
      <c r="AB36" s="136">
        <v>270.99999999999994</v>
      </c>
      <c r="AC36" s="136">
        <v>1380.0000000000002</v>
      </c>
      <c r="AD36" s="136">
        <v>4544.0000000000018</v>
      </c>
      <c r="AE36" s="136">
        <v>6195.0000000000018</v>
      </c>
      <c r="AF36" s="136">
        <v>0</v>
      </c>
      <c r="AG36" s="136">
        <v>45.000000000000014</v>
      </c>
      <c r="AH36" s="136">
        <v>53</v>
      </c>
      <c r="AI36" s="136">
        <v>94</v>
      </c>
      <c r="AJ36" s="136">
        <v>192</v>
      </c>
      <c r="AK36" s="136">
        <v>0</v>
      </c>
      <c r="AL36" s="136">
        <v>15</v>
      </c>
      <c r="AM36" s="136">
        <v>28</v>
      </c>
      <c r="AN36" s="136">
        <v>42</v>
      </c>
      <c r="AO36" s="136">
        <v>85</v>
      </c>
      <c r="AP36" s="136">
        <v>0</v>
      </c>
      <c r="AQ36" s="136">
        <v>8</v>
      </c>
      <c r="AR36" s="136">
        <v>34</v>
      </c>
      <c r="AS36" s="136">
        <v>14</v>
      </c>
      <c r="AT36" s="136">
        <v>56</v>
      </c>
      <c r="AU36" s="136">
        <v>0</v>
      </c>
      <c r="AV36" s="136">
        <v>201.0000000000002</v>
      </c>
      <c r="AW36" s="136">
        <v>394.99999999999983</v>
      </c>
      <c r="AX36" s="136">
        <v>293</v>
      </c>
      <c r="AY36" s="136">
        <v>889</v>
      </c>
      <c r="AZ36" s="136">
        <v>0</v>
      </c>
      <c r="BA36" s="136">
        <v>629</v>
      </c>
      <c r="BB36" s="136">
        <v>1139</v>
      </c>
      <c r="BC36" s="145">
        <v>1709.9999999999998</v>
      </c>
      <c r="BD36" s="136">
        <v>3478</v>
      </c>
      <c r="BE36" s="145">
        <v>0</v>
      </c>
      <c r="BF36" s="145">
        <v>38.000000000000007</v>
      </c>
      <c r="BG36" s="145">
        <v>63.000000000000007</v>
      </c>
      <c r="BH36" s="145">
        <v>95</v>
      </c>
      <c r="BI36" s="136">
        <v>196</v>
      </c>
      <c r="BJ36" s="136">
        <f t="shared" si="0"/>
        <v>63007</v>
      </c>
    </row>
    <row r="37" spans="1:148" s="39" customFormat="1" ht="9" customHeight="1" x14ac:dyDescent="0.2">
      <c r="A37" s="95"/>
      <c r="B37" s="9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44"/>
      <c r="BD37" s="134"/>
      <c r="BE37" s="144"/>
      <c r="BF37" s="144"/>
      <c r="BG37" s="144"/>
      <c r="BH37" s="144"/>
      <c r="BI37" s="134"/>
      <c r="BJ37" s="134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</row>
    <row r="38" spans="1:148" s="46" customFormat="1" ht="12" customHeight="1" x14ac:dyDescent="0.2">
      <c r="A38" s="14" t="s">
        <v>31</v>
      </c>
      <c r="B38" s="15" t="s">
        <v>9</v>
      </c>
      <c r="C38" s="136">
        <v>11208</v>
      </c>
      <c r="D38" s="136">
        <v>18385</v>
      </c>
      <c r="E38" s="136">
        <v>23036</v>
      </c>
      <c r="F38" s="136">
        <v>52629</v>
      </c>
      <c r="G38" s="136">
        <v>0</v>
      </c>
      <c r="H38" s="136">
        <v>2130</v>
      </c>
      <c r="I38" s="136">
        <v>19835.000000000004</v>
      </c>
      <c r="J38" s="136">
        <v>105728.99999999999</v>
      </c>
      <c r="K38" s="136">
        <v>127693.99999999999</v>
      </c>
      <c r="L38" s="136">
        <v>0</v>
      </c>
      <c r="M38" s="136">
        <v>1282</v>
      </c>
      <c r="N38" s="136">
        <v>6169</v>
      </c>
      <c r="O38" s="136">
        <v>178948.00000000003</v>
      </c>
      <c r="P38" s="136">
        <v>186399.00000000003</v>
      </c>
      <c r="Q38" s="136">
        <v>0</v>
      </c>
      <c r="R38" s="136">
        <v>3758.0000000000014</v>
      </c>
      <c r="S38" s="136">
        <v>19245</v>
      </c>
      <c r="T38" s="136">
        <v>296477</v>
      </c>
      <c r="U38" s="136">
        <v>319480</v>
      </c>
      <c r="V38" s="136">
        <v>0</v>
      </c>
      <c r="W38" s="136">
        <v>374</v>
      </c>
      <c r="X38" s="136">
        <v>805</v>
      </c>
      <c r="Y38" s="136">
        <v>944</v>
      </c>
      <c r="Z38" s="136">
        <v>2123</v>
      </c>
      <c r="AA38" s="136">
        <v>0</v>
      </c>
      <c r="AB38" s="136">
        <v>1574</v>
      </c>
      <c r="AC38" s="136">
        <v>8951</v>
      </c>
      <c r="AD38" s="136">
        <v>91606</v>
      </c>
      <c r="AE38" s="136">
        <v>102131</v>
      </c>
      <c r="AF38" s="136">
        <v>0</v>
      </c>
      <c r="AG38" s="136">
        <v>529.00000000000011</v>
      </c>
      <c r="AH38" s="136">
        <v>860</v>
      </c>
      <c r="AI38" s="136">
        <v>1769</v>
      </c>
      <c r="AJ38" s="136">
        <v>3158</v>
      </c>
      <c r="AK38" s="136">
        <v>0</v>
      </c>
      <c r="AL38" s="136">
        <v>193.00000000000003</v>
      </c>
      <c r="AM38" s="136">
        <v>555</v>
      </c>
      <c r="AN38" s="136">
        <v>1465</v>
      </c>
      <c r="AO38" s="136">
        <v>2213</v>
      </c>
      <c r="AP38" s="136">
        <v>0</v>
      </c>
      <c r="AQ38" s="136">
        <v>374</v>
      </c>
      <c r="AR38" s="136">
        <v>891</v>
      </c>
      <c r="AS38" s="136">
        <v>2842</v>
      </c>
      <c r="AT38" s="136">
        <v>4107</v>
      </c>
      <c r="AU38" s="136">
        <v>0</v>
      </c>
      <c r="AV38" s="136">
        <v>2151</v>
      </c>
      <c r="AW38" s="136">
        <v>3443.9999999999995</v>
      </c>
      <c r="AX38" s="136">
        <v>4567</v>
      </c>
      <c r="AY38" s="136">
        <v>10162</v>
      </c>
      <c r="AZ38" s="136">
        <v>0</v>
      </c>
      <c r="BA38" s="136">
        <v>4877.9999999999991</v>
      </c>
      <c r="BB38" s="136">
        <v>9210</v>
      </c>
      <c r="BC38" s="145">
        <v>24554</v>
      </c>
      <c r="BD38" s="136">
        <v>38642</v>
      </c>
      <c r="BE38" s="145">
        <v>0</v>
      </c>
      <c r="BF38" s="145">
        <v>314</v>
      </c>
      <c r="BG38" s="145">
        <v>862</v>
      </c>
      <c r="BH38" s="145">
        <v>3562</v>
      </c>
      <c r="BI38" s="136">
        <v>4738</v>
      </c>
      <c r="BJ38" s="136">
        <f t="shared" si="0"/>
        <v>853476</v>
      </c>
    </row>
    <row r="39" spans="1:148" s="39" customFormat="1" ht="9" customHeight="1" x14ac:dyDescent="0.2">
      <c r="A39" s="57"/>
      <c r="B39" s="33"/>
      <c r="C39" s="84"/>
      <c r="D39" s="59"/>
      <c r="E39" s="59"/>
      <c r="F39" s="60"/>
      <c r="G39" s="59"/>
      <c r="H39" s="59"/>
      <c r="I39" s="59"/>
      <c r="J39" s="59"/>
      <c r="K39" s="60"/>
      <c r="L39" s="59"/>
      <c r="M39" s="59"/>
      <c r="N39" s="59"/>
      <c r="O39" s="59"/>
      <c r="P39" s="60"/>
      <c r="Q39" s="59"/>
      <c r="R39" s="59"/>
      <c r="S39" s="59"/>
      <c r="T39" s="59"/>
      <c r="U39" s="60"/>
      <c r="V39" s="59"/>
      <c r="W39" s="59"/>
      <c r="X39" s="59"/>
      <c r="Y39" s="59"/>
      <c r="Z39" s="60"/>
      <c r="AA39" s="59"/>
      <c r="AB39" s="59"/>
      <c r="AC39" s="59"/>
      <c r="AD39" s="59"/>
      <c r="AE39" s="60"/>
      <c r="AF39" s="59"/>
      <c r="AG39" s="59"/>
      <c r="AH39" s="59"/>
      <c r="AI39" s="59"/>
      <c r="AJ39" s="60"/>
      <c r="AK39" s="59"/>
      <c r="AL39" s="59"/>
      <c r="AM39" s="59"/>
      <c r="AN39" s="59"/>
      <c r="AO39" s="60"/>
      <c r="AP39" s="59"/>
      <c r="AQ39" s="59"/>
      <c r="AR39" s="59"/>
      <c r="AS39" s="59"/>
      <c r="AT39" s="60"/>
      <c r="AU39" s="59"/>
      <c r="AV39" s="59"/>
      <c r="AW39" s="59"/>
      <c r="AX39" s="59"/>
      <c r="AY39" s="60"/>
      <c r="AZ39" s="59"/>
      <c r="BA39" s="59"/>
      <c r="BB39" s="59"/>
      <c r="BC39" s="59"/>
      <c r="BD39" s="60"/>
      <c r="BE39" s="59"/>
      <c r="BF39" s="59"/>
      <c r="BG39" s="59"/>
      <c r="BH39" s="59"/>
      <c r="BI39" s="60"/>
      <c r="BJ39" s="60"/>
    </row>
    <row r="40" spans="1:148" ht="7.15" customHeight="1" x14ac:dyDescent="0.25">
      <c r="C40" s="69"/>
      <c r="D40" s="69"/>
      <c r="E40" s="69"/>
      <c r="F40" s="70"/>
      <c r="G40" s="69"/>
      <c r="H40" s="69"/>
      <c r="I40" s="69"/>
      <c r="J40" s="69"/>
      <c r="K40" s="70"/>
      <c r="L40" s="69"/>
      <c r="M40" s="69"/>
      <c r="N40" s="69"/>
      <c r="O40" s="69"/>
      <c r="P40" s="70"/>
      <c r="Q40" s="69"/>
      <c r="R40" s="69"/>
      <c r="S40" s="69"/>
      <c r="T40" s="69"/>
      <c r="U40" s="70"/>
      <c r="V40" s="69"/>
      <c r="W40" s="69"/>
      <c r="X40" s="69"/>
      <c r="Y40" s="69"/>
      <c r="Z40" s="70"/>
      <c r="AA40" s="69"/>
      <c r="AB40" s="69"/>
      <c r="AC40" s="69"/>
      <c r="AD40" s="69"/>
      <c r="AE40" s="70"/>
      <c r="AF40" s="69"/>
      <c r="AG40" s="69"/>
      <c r="AH40" s="69"/>
      <c r="AI40" s="69"/>
      <c r="AJ40" s="70"/>
      <c r="AK40" s="69"/>
      <c r="AL40" s="69"/>
      <c r="AM40" s="69"/>
      <c r="AN40" s="69"/>
      <c r="AO40" s="70"/>
      <c r="AP40" s="69"/>
      <c r="AQ40" s="69"/>
      <c r="AR40" s="69"/>
      <c r="AS40" s="69"/>
      <c r="AT40" s="70"/>
      <c r="AU40" s="69"/>
      <c r="AV40" s="69"/>
      <c r="AW40" s="69"/>
      <c r="AX40" s="69"/>
      <c r="AY40" s="70"/>
      <c r="AZ40" s="69"/>
      <c r="BA40" s="69"/>
      <c r="BB40" s="69"/>
      <c r="BC40" s="69"/>
      <c r="BD40" s="70"/>
      <c r="BE40" s="69"/>
      <c r="BF40" s="69"/>
      <c r="BG40" s="69"/>
      <c r="BH40" s="69"/>
      <c r="BI40" s="70"/>
    </row>
    <row r="41" spans="1:148" x14ac:dyDescent="0.25"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</row>
    <row r="42" spans="1:148" x14ac:dyDescent="0.25">
      <c r="C42" s="69"/>
      <c r="D42" s="69"/>
      <c r="E42" s="69"/>
      <c r="F42" s="70"/>
      <c r="G42" s="69"/>
      <c r="H42" s="69"/>
      <c r="I42" s="69"/>
      <c r="J42" s="69"/>
      <c r="K42" s="70"/>
      <c r="L42" s="69"/>
      <c r="M42" s="69"/>
      <c r="N42" s="69"/>
      <c r="O42" s="69"/>
      <c r="P42" s="70"/>
      <c r="Q42" s="69"/>
      <c r="R42" s="69"/>
      <c r="S42" s="69"/>
      <c r="T42" s="69"/>
      <c r="U42" s="70"/>
      <c r="V42" s="69"/>
      <c r="W42" s="69"/>
      <c r="X42" s="69"/>
      <c r="Y42" s="69"/>
      <c r="Z42" s="70"/>
      <c r="AA42" s="69"/>
      <c r="AB42" s="69"/>
      <c r="AC42" s="69"/>
      <c r="AD42" s="69"/>
      <c r="AE42" s="70"/>
      <c r="AF42" s="69"/>
      <c r="AG42" s="69"/>
      <c r="AH42" s="69"/>
      <c r="AI42" s="69"/>
      <c r="AJ42" s="70"/>
      <c r="AK42" s="69"/>
      <c r="AL42" s="69"/>
      <c r="AM42" s="69"/>
      <c r="AN42" s="69"/>
      <c r="AO42" s="70"/>
      <c r="AP42" s="69"/>
      <c r="AQ42" s="69"/>
      <c r="AR42" s="69"/>
      <c r="AS42" s="69"/>
      <c r="AT42" s="70"/>
      <c r="AU42" s="69"/>
      <c r="AV42" s="69"/>
      <c r="AW42" s="69"/>
      <c r="AX42" s="69"/>
      <c r="AY42" s="70"/>
      <c r="AZ42" s="69"/>
      <c r="BA42" s="69"/>
      <c r="BB42" s="69"/>
      <c r="BC42" s="69"/>
      <c r="BD42" s="70"/>
      <c r="BE42" s="69"/>
      <c r="BF42" s="69"/>
      <c r="BG42" s="69"/>
      <c r="BH42" s="69"/>
      <c r="BI42" s="70"/>
    </row>
    <row r="43" spans="1:148" x14ac:dyDescent="0.25">
      <c r="C43" s="69"/>
      <c r="D43" s="69"/>
      <c r="E43" s="69"/>
      <c r="F43" s="70"/>
      <c r="G43" s="69"/>
      <c r="H43" s="69"/>
      <c r="I43" s="69"/>
      <c r="J43" s="69"/>
      <c r="K43" s="70"/>
      <c r="L43" s="69"/>
      <c r="M43" s="69"/>
      <c r="N43" s="69"/>
      <c r="O43" s="69"/>
      <c r="P43" s="70"/>
      <c r="Q43" s="69"/>
      <c r="R43" s="69"/>
      <c r="S43" s="69"/>
      <c r="T43" s="69"/>
      <c r="U43" s="70"/>
      <c r="V43" s="69"/>
      <c r="W43" s="69"/>
      <c r="X43" s="69"/>
      <c r="Y43" s="69"/>
      <c r="Z43" s="70"/>
      <c r="AA43" s="69"/>
      <c r="AB43" s="69"/>
      <c r="AC43" s="69"/>
      <c r="AD43" s="69"/>
      <c r="AE43" s="70"/>
      <c r="AF43" s="69"/>
      <c r="AG43" s="69"/>
      <c r="AH43" s="69"/>
      <c r="AI43" s="69"/>
      <c r="AJ43" s="70"/>
      <c r="AK43" s="69"/>
      <c r="AL43" s="69"/>
      <c r="AM43" s="69"/>
      <c r="AN43" s="69"/>
      <c r="AO43" s="70"/>
      <c r="AP43" s="69"/>
      <c r="AQ43" s="69"/>
      <c r="AR43" s="69"/>
      <c r="AS43" s="69"/>
      <c r="AT43" s="70"/>
      <c r="AU43" s="69"/>
      <c r="AV43" s="69"/>
      <c r="AW43" s="69"/>
      <c r="AX43" s="69"/>
      <c r="AY43" s="70"/>
      <c r="AZ43" s="69"/>
      <c r="BA43" s="69"/>
      <c r="BB43" s="69"/>
      <c r="BC43" s="69"/>
      <c r="BD43" s="70"/>
      <c r="BE43" s="69"/>
      <c r="BF43" s="69"/>
      <c r="BG43" s="69"/>
      <c r="BH43" s="69"/>
      <c r="BI43" s="70"/>
    </row>
    <row r="44" spans="1:148" x14ac:dyDescent="0.25">
      <c r="C44" s="69"/>
      <c r="D44" s="69"/>
      <c r="E44" s="69"/>
      <c r="F44" s="70"/>
      <c r="G44" s="69"/>
      <c r="H44" s="69"/>
      <c r="I44" s="69"/>
      <c r="J44" s="69"/>
      <c r="K44" s="70"/>
      <c r="L44" s="69"/>
      <c r="M44" s="69"/>
      <c r="N44" s="69"/>
      <c r="O44" s="69"/>
      <c r="P44" s="70"/>
      <c r="Q44" s="69"/>
      <c r="R44" s="69"/>
      <c r="S44" s="69"/>
      <c r="T44" s="69"/>
      <c r="U44" s="70"/>
      <c r="V44" s="69"/>
      <c r="W44" s="69"/>
      <c r="X44" s="69"/>
      <c r="Y44" s="69"/>
      <c r="Z44" s="70"/>
      <c r="AA44" s="69"/>
      <c r="AB44" s="69"/>
      <c r="AC44" s="69"/>
      <c r="AD44" s="69"/>
      <c r="AE44" s="70"/>
      <c r="AF44" s="69"/>
      <c r="AG44" s="69"/>
      <c r="AH44" s="69"/>
      <c r="AI44" s="69"/>
      <c r="AJ44" s="70"/>
      <c r="AK44" s="69"/>
      <c r="AL44" s="69"/>
      <c r="AM44" s="69"/>
      <c r="AN44" s="69"/>
      <c r="AO44" s="70"/>
      <c r="AP44" s="69"/>
      <c r="AQ44" s="69"/>
      <c r="AR44" s="69"/>
      <c r="AS44" s="69"/>
      <c r="AT44" s="70"/>
      <c r="AU44" s="69"/>
      <c r="AV44" s="69"/>
      <c r="AW44" s="69"/>
      <c r="AX44" s="69"/>
      <c r="AY44" s="70"/>
      <c r="AZ44" s="69"/>
      <c r="BA44" s="69"/>
      <c r="BB44" s="69"/>
      <c r="BC44" s="69"/>
      <c r="BD44" s="70"/>
      <c r="BE44" s="69"/>
      <c r="BF44" s="69"/>
      <c r="BG44" s="69"/>
      <c r="BH44" s="69"/>
      <c r="BI44" s="70"/>
    </row>
    <row r="45" spans="1:148" x14ac:dyDescent="0.25">
      <c r="C45" s="69"/>
      <c r="D45" s="69"/>
      <c r="E45" s="69"/>
      <c r="F45" s="70"/>
      <c r="G45" s="69"/>
      <c r="H45" s="69"/>
      <c r="I45" s="69"/>
      <c r="J45" s="69"/>
      <c r="K45" s="70"/>
      <c r="L45" s="69"/>
      <c r="M45" s="69"/>
      <c r="N45" s="69"/>
      <c r="O45" s="69"/>
      <c r="P45" s="70"/>
      <c r="Q45" s="69"/>
      <c r="R45" s="69"/>
      <c r="S45" s="69"/>
      <c r="T45" s="69"/>
      <c r="U45" s="70"/>
      <c r="V45" s="69"/>
      <c r="W45" s="69"/>
      <c r="X45" s="69"/>
      <c r="Y45" s="69"/>
      <c r="Z45" s="70"/>
      <c r="AA45" s="69"/>
      <c r="AB45" s="69"/>
      <c r="AC45" s="69"/>
      <c r="AD45" s="69"/>
      <c r="AE45" s="70"/>
      <c r="AF45" s="69"/>
      <c r="AG45" s="69"/>
      <c r="AH45" s="69"/>
      <c r="AI45" s="69"/>
      <c r="AJ45" s="70"/>
      <c r="AK45" s="69"/>
      <c r="AL45" s="69"/>
      <c r="AM45" s="69"/>
      <c r="AN45" s="69"/>
      <c r="AO45" s="70"/>
      <c r="AP45" s="69"/>
      <c r="AQ45" s="69"/>
      <c r="AR45" s="69"/>
      <c r="AS45" s="69"/>
      <c r="AT45" s="70"/>
      <c r="AU45" s="69"/>
      <c r="AV45" s="69"/>
      <c r="AW45" s="69"/>
      <c r="AX45" s="69"/>
      <c r="AY45" s="70"/>
      <c r="AZ45" s="69"/>
      <c r="BA45" s="69"/>
      <c r="BB45" s="69"/>
      <c r="BC45" s="69"/>
      <c r="BD45" s="70"/>
      <c r="BE45" s="69"/>
      <c r="BF45" s="69"/>
      <c r="BG45" s="69"/>
      <c r="BH45" s="69"/>
      <c r="BI45" s="70"/>
    </row>
    <row r="46" spans="1:148" x14ac:dyDescent="0.25">
      <c r="C46" s="69"/>
      <c r="D46" s="69"/>
      <c r="E46" s="69"/>
      <c r="F46" s="70"/>
      <c r="G46" s="69"/>
      <c r="H46" s="69"/>
      <c r="I46" s="69"/>
      <c r="J46" s="69"/>
      <c r="K46" s="70"/>
      <c r="L46" s="69"/>
      <c r="M46" s="69"/>
      <c r="N46" s="69"/>
      <c r="O46" s="69"/>
      <c r="P46" s="70"/>
      <c r="Q46" s="69"/>
      <c r="R46" s="69"/>
      <c r="S46" s="69"/>
      <c r="T46" s="69"/>
      <c r="U46" s="70"/>
      <c r="V46" s="69"/>
      <c r="W46" s="69"/>
      <c r="X46" s="69"/>
      <c r="Y46" s="69"/>
      <c r="Z46" s="70"/>
      <c r="AA46" s="69"/>
      <c r="AB46" s="69"/>
      <c r="AC46" s="69"/>
      <c r="AD46" s="69"/>
      <c r="AE46" s="70"/>
      <c r="AF46" s="69"/>
      <c r="AG46" s="69"/>
      <c r="AH46" s="69"/>
      <c r="AI46" s="69"/>
      <c r="AJ46" s="70"/>
      <c r="AK46" s="69"/>
      <c r="AL46" s="69"/>
      <c r="AM46" s="69"/>
      <c r="AN46" s="69"/>
      <c r="AO46" s="70"/>
      <c r="AP46" s="69"/>
      <c r="AQ46" s="69"/>
      <c r="AR46" s="69"/>
      <c r="AS46" s="69"/>
      <c r="AT46" s="70"/>
      <c r="AU46" s="69"/>
      <c r="AV46" s="69"/>
      <c r="AW46" s="69"/>
      <c r="AX46" s="69"/>
      <c r="AY46" s="70"/>
      <c r="AZ46" s="69"/>
      <c r="BA46" s="69"/>
      <c r="BB46" s="69"/>
      <c r="BC46" s="69"/>
      <c r="BD46" s="70"/>
      <c r="BE46" s="69"/>
      <c r="BF46" s="69"/>
      <c r="BG46" s="69"/>
      <c r="BH46" s="69"/>
      <c r="BI46" s="70"/>
    </row>
    <row r="47" spans="1:148" x14ac:dyDescent="0.25">
      <c r="C47" s="69"/>
      <c r="D47" s="69"/>
      <c r="E47" s="69"/>
      <c r="F47" s="70"/>
      <c r="G47" s="69"/>
      <c r="H47" s="69"/>
      <c r="I47" s="69"/>
      <c r="J47" s="69"/>
      <c r="K47" s="70"/>
      <c r="L47" s="69"/>
      <c r="M47" s="69"/>
      <c r="N47" s="69"/>
      <c r="O47" s="69"/>
      <c r="P47" s="70"/>
      <c r="Q47" s="69"/>
      <c r="R47" s="69"/>
      <c r="S47" s="69"/>
      <c r="T47" s="69"/>
      <c r="U47" s="70"/>
      <c r="V47" s="69"/>
      <c r="W47" s="69"/>
      <c r="X47" s="69"/>
      <c r="Y47" s="69"/>
      <c r="Z47" s="70"/>
      <c r="AA47" s="69"/>
      <c r="AB47" s="69"/>
      <c r="AC47" s="69"/>
      <c r="AD47" s="69"/>
      <c r="AE47" s="70"/>
      <c r="AF47" s="69"/>
      <c r="AG47" s="69"/>
      <c r="AH47" s="69"/>
      <c r="AI47" s="69"/>
      <c r="AJ47" s="70"/>
      <c r="AK47" s="69"/>
      <c r="AL47" s="69"/>
      <c r="AM47" s="69"/>
      <c r="AN47" s="69"/>
      <c r="AO47" s="70"/>
      <c r="AP47" s="69"/>
      <c r="AQ47" s="69"/>
      <c r="AR47" s="69"/>
      <c r="AS47" s="69"/>
      <c r="AT47" s="70"/>
      <c r="AU47" s="69"/>
      <c r="AV47" s="69"/>
      <c r="AW47" s="69"/>
      <c r="AX47" s="69"/>
      <c r="AY47" s="70"/>
      <c r="AZ47" s="69"/>
      <c r="BA47" s="69"/>
      <c r="BB47" s="69"/>
      <c r="BC47" s="69"/>
      <c r="BD47" s="70"/>
      <c r="BE47" s="69"/>
      <c r="BF47" s="69"/>
      <c r="BG47" s="69"/>
      <c r="BH47" s="69"/>
      <c r="BI47" s="70"/>
    </row>
    <row r="48" spans="1:148" x14ac:dyDescent="0.25">
      <c r="C48" s="69"/>
      <c r="D48" s="69"/>
      <c r="E48" s="69"/>
      <c r="F48" s="70"/>
      <c r="G48" s="69"/>
      <c r="H48" s="69"/>
      <c r="I48" s="69"/>
      <c r="J48" s="69"/>
      <c r="K48" s="70"/>
      <c r="L48" s="69"/>
      <c r="M48" s="69"/>
      <c r="N48" s="69"/>
      <c r="O48" s="69"/>
      <c r="P48" s="70"/>
      <c r="Q48" s="69"/>
      <c r="R48" s="69"/>
      <c r="S48" s="69"/>
      <c r="T48" s="69"/>
      <c r="U48" s="70"/>
      <c r="V48" s="69"/>
      <c r="W48" s="69"/>
      <c r="X48" s="69"/>
      <c r="Y48" s="69"/>
      <c r="Z48" s="70"/>
      <c r="AA48" s="69"/>
      <c r="AB48" s="69"/>
      <c r="AC48" s="69"/>
      <c r="AD48" s="69"/>
      <c r="AE48" s="70"/>
      <c r="AF48" s="69"/>
      <c r="AG48" s="69"/>
      <c r="AH48" s="69"/>
      <c r="AI48" s="69"/>
      <c r="AJ48" s="70"/>
      <c r="AK48" s="69"/>
      <c r="AL48" s="69"/>
      <c r="AM48" s="69"/>
      <c r="AN48" s="69"/>
      <c r="AO48" s="70"/>
      <c r="AP48" s="69"/>
      <c r="AQ48" s="69"/>
      <c r="AR48" s="69"/>
      <c r="AS48" s="69"/>
      <c r="AT48" s="70"/>
      <c r="AU48" s="69"/>
      <c r="AV48" s="69"/>
      <c r="AW48" s="69"/>
      <c r="AX48" s="69"/>
      <c r="AY48" s="70"/>
      <c r="AZ48" s="69"/>
      <c r="BA48" s="69"/>
      <c r="BB48" s="69"/>
      <c r="BC48" s="69"/>
      <c r="BD48" s="70"/>
      <c r="BE48" s="69"/>
      <c r="BF48" s="69"/>
      <c r="BG48" s="69"/>
      <c r="BH48" s="69"/>
      <c r="BI48" s="70"/>
    </row>
    <row r="49" spans="3:61" x14ac:dyDescent="0.25">
      <c r="C49" s="69"/>
      <c r="D49" s="69"/>
      <c r="E49" s="69"/>
      <c r="F49" s="70"/>
      <c r="G49" s="69"/>
      <c r="H49" s="69"/>
      <c r="I49" s="69"/>
      <c r="J49" s="69"/>
      <c r="K49" s="70"/>
      <c r="L49" s="69"/>
      <c r="M49" s="69"/>
      <c r="N49" s="69"/>
      <c r="O49" s="69"/>
      <c r="P49" s="70"/>
      <c r="Q49" s="69"/>
      <c r="R49" s="69"/>
      <c r="S49" s="69"/>
      <c r="T49" s="69"/>
      <c r="U49" s="70"/>
      <c r="V49" s="69"/>
      <c r="W49" s="69"/>
      <c r="X49" s="69"/>
      <c r="Y49" s="69"/>
      <c r="Z49" s="70"/>
      <c r="AA49" s="69"/>
      <c r="AB49" s="69"/>
      <c r="AC49" s="69"/>
      <c r="AD49" s="69"/>
      <c r="AE49" s="70"/>
      <c r="AF49" s="69"/>
      <c r="AG49" s="69"/>
      <c r="AH49" s="69"/>
      <c r="AI49" s="69"/>
      <c r="AJ49" s="70"/>
      <c r="AK49" s="69"/>
      <c r="AL49" s="69"/>
      <c r="AM49" s="69"/>
      <c r="AN49" s="69"/>
      <c r="AO49" s="70"/>
      <c r="AP49" s="69"/>
      <c r="AQ49" s="69"/>
      <c r="AR49" s="69"/>
      <c r="AS49" s="69"/>
      <c r="AT49" s="70"/>
      <c r="AU49" s="69"/>
      <c r="AV49" s="69"/>
      <c r="AW49" s="69"/>
      <c r="AX49" s="69"/>
      <c r="AY49" s="70"/>
      <c r="AZ49" s="69"/>
      <c r="BA49" s="69"/>
      <c r="BB49" s="69"/>
      <c r="BC49" s="69"/>
      <c r="BD49" s="70"/>
      <c r="BE49" s="69"/>
      <c r="BF49" s="69"/>
      <c r="BG49" s="69"/>
      <c r="BH49" s="69"/>
      <c r="BI49" s="70"/>
    </row>
    <row r="50" spans="3:61" x14ac:dyDescent="0.25">
      <c r="C50" s="69"/>
      <c r="D50" s="69"/>
      <c r="E50" s="69"/>
      <c r="F50" s="70"/>
      <c r="G50" s="69"/>
      <c r="H50" s="69"/>
      <c r="I50" s="69"/>
      <c r="J50" s="69"/>
      <c r="K50" s="70"/>
      <c r="L50" s="69"/>
      <c r="M50" s="69"/>
      <c r="N50" s="69"/>
      <c r="O50" s="69"/>
      <c r="P50" s="70"/>
      <c r="Q50" s="69"/>
      <c r="R50" s="69"/>
      <c r="S50" s="69"/>
      <c r="T50" s="69"/>
      <c r="U50" s="70"/>
      <c r="V50" s="69"/>
      <c r="W50" s="69"/>
      <c r="X50" s="69"/>
      <c r="Y50" s="69"/>
      <c r="Z50" s="70"/>
      <c r="AA50" s="69"/>
      <c r="AB50" s="69"/>
      <c r="AC50" s="69"/>
      <c r="AD50" s="69"/>
      <c r="AE50" s="70"/>
      <c r="AF50" s="69"/>
      <c r="AG50" s="69"/>
      <c r="AH50" s="69"/>
      <c r="AI50" s="69"/>
      <c r="AJ50" s="70"/>
      <c r="AK50" s="69"/>
      <c r="AL50" s="69"/>
      <c r="AM50" s="69"/>
      <c r="AN50" s="69"/>
      <c r="AO50" s="70"/>
      <c r="AP50" s="69"/>
      <c r="AQ50" s="69"/>
      <c r="AR50" s="69"/>
      <c r="AS50" s="69"/>
      <c r="AT50" s="70"/>
      <c r="AU50" s="69"/>
      <c r="AV50" s="69"/>
      <c r="AW50" s="69"/>
      <c r="AX50" s="69"/>
      <c r="AY50" s="70"/>
      <c r="AZ50" s="69"/>
      <c r="BA50" s="69"/>
      <c r="BB50" s="69"/>
      <c r="BC50" s="69"/>
      <c r="BD50" s="70"/>
      <c r="BE50" s="69"/>
      <c r="BF50" s="69"/>
      <c r="BG50" s="69"/>
      <c r="BH50" s="69"/>
      <c r="BI50" s="70"/>
    </row>
    <row r="51" spans="3:61" x14ac:dyDescent="0.25">
      <c r="C51" s="69"/>
      <c r="D51" s="69"/>
      <c r="E51" s="69"/>
      <c r="F51" s="70"/>
      <c r="G51" s="69"/>
      <c r="H51" s="69"/>
      <c r="I51" s="69"/>
      <c r="J51" s="69"/>
      <c r="K51" s="70"/>
      <c r="L51" s="69"/>
      <c r="M51" s="69"/>
      <c r="N51" s="69"/>
      <c r="O51" s="69"/>
      <c r="P51" s="70"/>
      <c r="Q51" s="69"/>
      <c r="R51" s="69"/>
      <c r="S51" s="69"/>
      <c r="T51" s="69"/>
      <c r="U51" s="70"/>
      <c r="V51" s="69"/>
      <c r="W51" s="69"/>
      <c r="X51" s="69"/>
      <c r="Y51" s="69"/>
      <c r="Z51" s="70"/>
      <c r="AA51" s="69"/>
      <c r="AB51" s="69"/>
      <c r="AC51" s="69"/>
      <c r="AD51" s="69"/>
      <c r="AE51" s="70"/>
      <c r="AF51" s="69"/>
      <c r="AG51" s="69"/>
      <c r="AH51" s="69"/>
      <c r="AI51" s="69"/>
      <c r="AJ51" s="70"/>
      <c r="AK51" s="69"/>
      <c r="AL51" s="69"/>
      <c r="AM51" s="69"/>
      <c r="AN51" s="69"/>
      <c r="AO51" s="70"/>
      <c r="AP51" s="69"/>
      <c r="AQ51" s="69"/>
      <c r="AR51" s="69"/>
      <c r="AS51" s="69"/>
      <c r="AT51" s="70"/>
      <c r="AU51" s="69"/>
      <c r="AV51" s="69"/>
      <c r="AW51" s="69"/>
      <c r="AX51" s="69"/>
      <c r="AY51" s="70"/>
      <c r="AZ51" s="69"/>
      <c r="BA51" s="69"/>
      <c r="BB51" s="69"/>
      <c r="BC51" s="69"/>
      <c r="BD51" s="70"/>
      <c r="BE51" s="69"/>
      <c r="BF51" s="69"/>
      <c r="BG51" s="69"/>
      <c r="BH51" s="69"/>
      <c r="BI51" s="70"/>
    </row>
    <row r="52" spans="3:61" x14ac:dyDescent="0.25">
      <c r="C52" s="69"/>
      <c r="D52" s="69"/>
      <c r="E52" s="69"/>
      <c r="F52" s="70"/>
      <c r="G52" s="69"/>
      <c r="H52" s="69"/>
      <c r="I52" s="69"/>
      <c r="J52" s="69"/>
      <c r="K52" s="70"/>
      <c r="L52" s="69"/>
      <c r="M52" s="69"/>
      <c r="N52" s="69"/>
      <c r="O52" s="69"/>
      <c r="P52" s="70"/>
      <c r="Q52" s="69"/>
      <c r="R52" s="69"/>
      <c r="S52" s="69"/>
      <c r="T52" s="69"/>
      <c r="U52" s="70"/>
      <c r="V52" s="69"/>
      <c r="W52" s="69"/>
      <c r="X52" s="69"/>
      <c r="Y52" s="69"/>
      <c r="Z52" s="70"/>
      <c r="AA52" s="69"/>
      <c r="AB52" s="69"/>
      <c r="AC52" s="69"/>
      <c r="AD52" s="69"/>
      <c r="AE52" s="70"/>
      <c r="AF52" s="69"/>
      <c r="AG52" s="69"/>
      <c r="AH52" s="69"/>
      <c r="AI52" s="69"/>
      <c r="AJ52" s="70"/>
      <c r="AK52" s="69"/>
      <c r="AL52" s="69"/>
      <c r="AM52" s="69"/>
      <c r="AN52" s="69"/>
      <c r="AO52" s="70"/>
      <c r="AP52" s="69"/>
      <c r="AQ52" s="69"/>
      <c r="AR52" s="69"/>
      <c r="AS52" s="69"/>
      <c r="AT52" s="70"/>
      <c r="AU52" s="69"/>
      <c r="AV52" s="69"/>
      <c r="AW52" s="69"/>
      <c r="AX52" s="69"/>
      <c r="AY52" s="70"/>
      <c r="AZ52" s="69"/>
      <c r="BA52" s="69"/>
      <c r="BB52" s="69"/>
      <c r="BC52" s="69"/>
      <c r="BD52" s="70"/>
      <c r="BE52" s="69"/>
      <c r="BF52" s="69"/>
      <c r="BG52" s="69"/>
      <c r="BH52" s="69"/>
      <c r="BI52" s="70"/>
    </row>
    <row r="53" spans="3:61" x14ac:dyDescent="0.25">
      <c r="C53" s="69"/>
      <c r="D53" s="69"/>
      <c r="E53" s="69"/>
      <c r="F53" s="70"/>
      <c r="G53" s="69"/>
      <c r="H53" s="69"/>
      <c r="I53" s="69"/>
      <c r="J53" s="69"/>
      <c r="K53" s="70"/>
      <c r="L53" s="69"/>
      <c r="M53" s="69"/>
      <c r="N53" s="69"/>
      <c r="O53" s="69"/>
      <c r="P53" s="70"/>
      <c r="Q53" s="69"/>
      <c r="R53" s="69"/>
      <c r="S53" s="69"/>
      <c r="T53" s="69"/>
      <c r="U53" s="70"/>
      <c r="V53" s="69"/>
      <c r="W53" s="69"/>
      <c r="X53" s="69"/>
      <c r="Y53" s="69"/>
      <c r="Z53" s="70"/>
      <c r="AA53" s="69"/>
      <c r="AB53" s="69"/>
      <c r="AC53" s="69"/>
      <c r="AD53" s="69"/>
      <c r="AE53" s="70"/>
      <c r="AF53" s="69"/>
      <c r="AG53" s="69"/>
      <c r="AH53" s="69"/>
      <c r="AI53" s="69"/>
      <c r="AJ53" s="70"/>
      <c r="AK53" s="69"/>
      <c r="AL53" s="69"/>
      <c r="AM53" s="69"/>
      <c r="AN53" s="69"/>
      <c r="AO53" s="70"/>
      <c r="AP53" s="69"/>
      <c r="AQ53" s="69"/>
      <c r="AR53" s="69"/>
      <c r="AS53" s="69"/>
      <c r="AT53" s="70"/>
      <c r="AU53" s="69"/>
      <c r="AV53" s="69"/>
      <c r="AW53" s="69"/>
      <c r="AX53" s="69"/>
      <c r="AY53" s="70"/>
      <c r="AZ53" s="69"/>
      <c r="BA53" s="69"/>
      <c r="BB53" s="69"/>
      <c r="BC53" s="69"/>
      <c r="BD53" s="70"/>
      <c r="BE53" s="69"/>
      <c r="BF53" s="69"/>
      <c r="BG53" s="69"/>
      <c r="BH53" s="69"/>
      <c r="BI53" s="70"/>
    </row>
    <row r="54" spans="3:61" x14ac:dyDescent="0.25">
      <c r="C54" s="69"/>
      <c r="D54" s="69"/>
      <c r="E54" s="69"/>
      <c r="F54" s="70"/>
      <c r="G54" s="69"/>
      <c r="H54" s="69"/>
      <c r="I54" s="69"/>
      <c r="J54" s="69"/>
      <c r="K54" s="70"/>
      <c r="L54" s="69"/>
      <c r="M54" s="69"/>
      <c r="N54" s="69"/>
      <c r="O54" s="69"/>
      <c r="P54" s="70"/>
      <c r="Q54" s="69"/>
      <c r="R54" s="69"/>
      <c r="S54" s="69"/>
      <c r="T54" s="69"/>
      <c r="U54" s="70"/>
      <c r="V54" s="69"/>
      <c r="W54" s="69"/>
      <c r="X54" s="69"/>
      <c r="Y54" s="69"/>
      <c r="Z54" s="70"/>
      <c r="AA54" s="69"/>
      <c r="AB54" s="69"/>
      <c r="AC54" s="69"/>
      <c r="AD54" s="69"/>
      <c r="AE54" s="70"/>
      <c r="AF54" s="69"/>
      <c r="AG54" s="69"/>
      <c r="AH54" s="69"/>
      <c r="AI54" s="69"/>
      <c r="AJ54" s="70"/>
      <c r="AK54" s="69"/>
      <c r="AL54" s="69"/>
      <c r="AM54" s="69"/>
      <c r="AN54" s="69"/>
      <c r="AO54" s="70"/>
      <c r="AP54" s="69"/>
      <c r="AQ54" s="69"/>
      <c r="AR54" s="69"/>
      <c r="AS54" s="69"/>
      <c r="AT54" s="70"/>
      <c r="AU54" s="69"/>
      <c r="AV54" s="69"/>
      <c r="AW54" s="69"/>
      <c r="AX54" s="69"/>
      <c r="AY54" s="70"/>
      <c r="AZ54" s="69"/>
      <c r="BA54" s="69"/>
      <c r="BB54" s="69"/>
      <c r="BC54" s="69"/>
      <c r="BD54" s="70"/>
      <c r="BE54" s="69"/>
      <c r="BF54" s="69"/>
      <c r="BG54" s="69"/>
      <c r="BH54" s="69"/>
      <c r="BI54" s="70"/>
    </row>
    <row r="55" spans="3:61" x14ac:dyDescent="0.25">
      <c r="C55" s="69"/>
      <c r="D55" s="69"/>
      <c r="E55" s="69"/>
      <c r="F55" s="70"/>
      <c r="G55" s="69"/>
      <c r="H55" s="69"/>
      <c r="I55" s="69"/>
      <c r="J55" s="69"/>
      <c r="K55" s="70"/>
      <c r="L55" s="69"/>
      <c r="M55" s="69"/>
      <c r="N55" s="69"/>
      <c r="O55" s="69"/>
      <c r="P55" s="70"/>
      <c r="Q55" s="69"/>
      <c r="R55" s="69"/>
      <c r="S55" s="69"/>
      <c r="T55" s="69"/>
      <c r="U55" s="70"/>
      <c r="V55" s="69"/>
      <c r="W55" s="69"/>
      <c r="X55" s="69"/>
      <c r="Y55" s="69"/>
      <c r="Z55" s="70"/>
      <c r="AA55" s="69"/>
      <c r="AB55" s="69"/>
      <c r="AC55" s="69"/>
      <c r="AD55" s="69"/>
      <c r="AE55" s="70"/>
      <c r="AF55" s="69"/>
      <c r="AG55" s="69"/>
      <c r="AH55" s="69"/>
      <c r="AI55" s="69"/>
      <c r="AJ55" s="70"/>
      <c r="AK55" s="69"/>
      <c r="AL55" s="69"/>
      <c r="AM55" s="69"/>
      <c r="AN55" s="69"/>
      <c r="AO55" s="70"/>
      <c r="AP55" s="69"/>
      <c r="AQ55" s="69"/>
      <c r="AR55" s="69"/>
      <c r="AS55" s="69"/>
      <c r="AT55" s="70"/>
      <c r="AU55" s="69"/>
      <c r="AV55" s="69"/>
      <c r="AW55" s="69"/>
      <c r="AX55" s="69"/>
      <c r="AY55" s="70"/>
      <c r="AZ55" s="69"/>
      <c r="BA55" s="69"/>
      <c r="BB55" s="69"/>
      <c r="BC55" s="69"/>
      <c r="BD55" s="70"/>
      <c r="BE55" s="69"/>
      <c r="BF55" s="69"/>
      <c r="BG55" s="69"/>
      <c r="BH55" s="69"/>
      <c r="BI55" s="70"/>
    </row>
  </sheetData>
  <mergeCells count="28">
    <mergeCell ref="BF3:BI3"/>
    <mergeCell ref="C3:F3"/>
    <mergeCell ref="H3:K3"/>
    <mergeCell ref="M3:P3"/>
    <mergeCell ref="R3:U3"/>
    <mergeCell ref="W3:Z3"/>
    <mergeCell ref="AB3:AE3"/>
    <mergeCell ref="AG3:AJ3"/>
    <mergeCell ref="AL3:AO3"/>
    <mergeCell ref="AQ3:AT3"/>
    <mergeCell ref="AV3:AY3"/>
    <mergeCell ref="BA3:BD3"/>
    <mergeCell ref="BJ2:BJ4"/>
    <mergeCell ref="A1:BJ1"/>
    <mergeCell ref="A2:A4"/>
    <mergeCell ref="B2:B4"/>
    <mergeCell ref="C2:F2"/>
    <mergeCell ref="H2:K2"/>
    <mergeCell ref="M2:P2"/>
    <mergeCell ref="R2:U2"/>
    <mergeCell ref="W2:Z2"/>
    <mergeCell ref="AB2:AE2"/>
    <mergeCell ref="AG2:AJ2"/>
    <mergeCell ref="AL2:AO2"/>
    <mergeCell ref="AQ2:AT2"/>
    <mergeCell ref="AV2:AY2"/>
    <mergeCell ref="BA2:BD2"/>
    <mergeCell ref="BF2:BI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55"/>
  <sheetViews>
    <sheetView zoomScaleNormal="100" zoomScaleSheetLayoutView="70" workbookViewId="0">
      <selection activeCell="N30" sqref="N30"/>
    </sheetView>
  </sheetViews>
  <sheetFormatPr defaultColWidth="8.85546875" defaultRowHeight="12" x14ac:dyDescent="0.25"/>
  <cols>
    <col min="1" max="1" width="13.140625" style="49" bestFit="1" customWidth="1"/>
    <col min="2" max="2" width="27.5703125" style="49" bestFit="1" customWidth="1"/>
    <col min="3" max="4" width="9.7109375" style="49" customWidth="1"/>
    <col min="5" max="5" width="12.42578125" style="49" bestFit="1" customWidth="1"/>
    <col min="6" max="6" width="10.5703125" style="58" bestFit="1" customWidth="1"/>
    <col min="7" max="7" width="1.7109375" style="49" customWidth="1"/>
    <col min="8" max="9" width="9.7109375" style="49" customWidth="1"/>
    <col min="10" max="10" width="12.42578125" style="49" bestFit="1" customWidth="1"/>
    <col min="11" max="11" width="10.7109375" style="58" bestFit="1" customWidth="1"/>
    <col min="12" max="12" width="1.7109375" style="49" customWidth="1"/>
    <col min="13" max="15" width="9.7109375" style="49" customWidth="1"/>
    <col min="16" max="16" width="11" style="58" bestFit="1" customWidth="1"/>
    <col min="17" max="17" width="1.7109375" style="49" customWidth="1"/>
    <col min="18" max="20" width="9.7109375" style="49" customWidth="1"/>
    <col min="21" max="21" width="10.7109375" style="58" bestFit="1" customWidth="1"/>
    <col min="22" max="22" width="11.42578125" style="58" bestFit="1" customWidth="1"/>
    <col min="23" max="16384" width="8.85546875" style="49"/>
  </cols>
  <sheetData>
    <row r="1" spans="1:23" s="52" customFormat="1" ht="15" x14ac:dyDescent="0.25">
      <c r="A1" s="180" t="s">
        <v>94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3" s="41" customFormat="1" ht="24.95" customHeight="1" x14ac:dyDescent="0.2">
      <c r="A2" s="186" t="s">
        <v>1</v>
      </c>
      <c r="B2" s="186" t="s">
        <v>2</v>
      </c>
      <c r="C2" s="181" t="s">
        <v>56</v>
      </c>
      <c r="D2" s="181"/>
      <c r="E2" s="181"/>
      <c r="F2" s="181"/>
      <c r="G2" s="100"/>
      <c r="H2" s="181" t="s">
        <v>34</v>
      </c>
      <c r="I2" s="181"/>
      <c r="J2" s="181"/>
      <c r="K2" s="181"/>
      <c r="L2" s="100"/>
      <c r="M2" s="181" t="s">
        <v>35</v>
      </c>
      <c r="N2" s="181"/>
      <c r="O2" s="181"/>
      <c r="P2" s="181"/>
      <c r="Q2" s="100"/>
      <c r="R2" s="181" t="s">
        <v>36</v>
      </c>
      <c r="S2" s="181"/>
      <c r="T2" s="181"/>
      <c r="U2" s="181"/>
      <c r="V2" s="189" t="s">
        <v>9</v>
      </c>
    </row>
    <row r="3" spans="1:23" ht="20.100000000000001" customHeight="1" x14ac:dyDescent="0.25">
      <c r="A3" s="187"/>
      <c r="B3" s="187"/>
      <c r="C3" s="179" t="s">
        <v>52</v>
      </c>
      <c r="D3" s="179"/>
      <c r="E3" s="179"/>
      <c r="F3" s="179"/>
      <c r="G3" s="101"/>
      <c r="H3" s="179" t="s">
        <v>52</v>
      </c>
      <c r="I3" s="179"/>
      <c r="J3" s="179"/>
      <c r="K3" s="179"/>
      <c r="L3" s="101"/>
      <c r="M3" s="179" t="s">
        <v>52</v>
      </c>
      <c r="N3" s="179"/>
      <c r="O3" s="179"/>
      <c r="P3" s="179"/>
      <c r="Q3" s="101"/>
      <c r="R3" s="179" t="s">
        <v>52</v>
      </c>
      <c r="S3" s="179"/>
      <c r="T3" s="179"/>
      <c r="U3" s="179"/>
      <c r="V3" s="190"/>
    </row>
    <row r="4" spans="1:23" s="53" customFormat="1" ht="45" customHeight="1" x14ac:dyDescent="0.25">
      <c r="A4" s="188"/>
      <c r="B4" s="188"/>
      <c r="C4" s="50" t="s">
        <v>54</v>
      </c>
      <c r="D4" s="50" t="s">
        <v>55</v>
      </c>
      <c r="E4" s="50" t="s">
        <v>62</v>
      </c>
      <c r="F4" s="51" t="s">
        <v>9</v>
      </c>
      <c r="G4" s="50"/>
      <c r="H4" s="50" t="s">
        <v>54</v>
      </c>
      <c r="I4" s="50" t="s">
        <v>55</v>
      </c>
      <c r="J4" s="50" t="s">
        <v>62</v>
      </c>
      <c r="K4" s="51" t="s">
        <v>9</v>
      </c>
      <c r="L4" s="50"/>
      <c r="M4" s="50" t="s">
        <v>54</v>
      </c>
      <c r="N4" s="50" t="s">
        <v>55</v>
      </c>
      <c r="O4" s="50" t="s">
        <v>62</v>
      </c>
      <c r="P4" s="51" t="s">
        <v>9</v>
      </c>
      <c r="Q4" s="50"/>
      <c r="R4" s="50" t="s">
        <v>54</v>
      </c>
      <c r="S4" s="50" t="s">
        <v>55</v>
      </c>
      <c r="T4" s="50" t="s">
        <v>62</v>
      </c>
      <c r="U4" s="51" t="s">
        <v>9</v>
      </c>
      <c r="V4" s="191"/>
    </row>
    <row r="5" spans="1:23" s="53" customFormat="1" ht="9" customHeight="1" x14ac:dyDescent="0.25">
      <c r="A5" s="102"/>
      <c r="B5" s="102"/>
      <c r="C5" s="47"/>
      <c r="D5" s="47"/>
      <c r="E5" s="47"/>
      <c r="F5" s="48"/>
      <c r="G5" s="47"/>
      <c r="H5" s="47"/>
      <c r="I5" s="47"/>
      <c r="J5" s="47"/>
      <c r="K5" s="48"/>
      <c r="L5" s="47"/>
      <c r="M5" s="47"/>
      <c r="N5" s="47"/>
      <c r="O5" s="47"/>
      <c r="P5" s="48"/>
      <c r="Q5" s="47"/>
      <c r="R5" s="47"/>
      <c r="S5" s="47"/>
      <c r="T5" s="47"/>
      <c r="U5" s="48"/>
      <c r="V5" s="67"/>
    </row>
    <row r="6" spans="1:23" s="41" customFormat="1" ht="12" customHeight="1" x14ac:dyDescent="0.2">
      <c r="A6" s="8"/>
      <c r="B6" s="9" t="s">
        <v>5</v>
      </c>
      <c r="C6" s="140">
        <v>1523.0000000000002</v>
      </c>
      <c r="D6" s="140">
        <v>3007.0000000000009</v>
      </c>
      <c r="E6" s="140">
        <v>7225.9999999999936</v>
      </c>
      <c r="F6" s="134">
        <v>11755.999999999995</v>
      </c>
      <c r="G6" s="140"/>
      <c r="H6" s="140">
        <v>106.00000000000001</v>
      </c>
      <c r="I6" s="140">
        <v>1002.9999999999997</v>
      </c>
      <c r="J6" s="140">
        <v>46290.999999999993</v>
      </c>
      <c r="K6" s="134">
        <v>47399.999999999993</v>
      </c>
      <c r="L6" s="140"/>
      <c r="M6" s="140">
        <v>97.000000000000014</v>
      </c>
      <c r="N6" s="140">
        <v>569.00000000000045</v>
      </c>
      <c r="O6" s="140">
        <v>3773</v>
      </c>
      <c r="P6" s="134">
        <v>4439</v>
      </c>
      <c r="Q6" s="140"/>
      <c r="R6" s="140">
        <v>363.99999999999994</v>
      </c>
      <c r="S6" s="140">
        <v>1390.0000000000007</v>
      </c>
      <c r="T6" s="140">
        <v>8765</v>
      </c>
      <c r="U6" s="134">
        <v>10519</v>
      </c>
      <c r="V6" s="116">
        <f>+F6+K6+P6+U6</f>
        <v>74113.999999999985</v>
      </c>
    </row>
    <row r="7" spans="1:23" s="39" customFormat="1" ht="12" customHeight="1" x14ac:dyDescent="0.2">
      <c r="A7" s="11"/>
      <c r="B7" s="12" t="s">
        <v>80</v>
      </c>
      <c r="C7" s="140">
        <v>88</v>
      </c>
      <c r="D7" s="140">
        <v>107</v>
      </c>
      <c r="E7" s="140">
        <v>127</v>
      </c>
      <c r="F7" s="134">
        <v>322</v>
      </c>
      <c r="G7" s="134">
        <v>0</v>
      </c>
      <c r="H7" s="140">
        <v>8</v>
      </c>
      <c r="I7" s="140">
        <v>36</v>
      </c>
      <c r="J7" s="140">
        <v>887</v>
      </c>
      <c r="K7" s="134">
        <v>931</v>
      </c>
      <c r="L7" s="134">
        <v>0</v>
      </c>
      <c r="M7" s="140">
        <v>10</v>
      </c>
      <c r="N7" s="140">
        <v>24</v>
      </c>
      <c r="O7" s="140">
        <v>254</v>
      </c>
      <c r="P7" s="134">
        <v>288</v>
      </c>
      <c r="Q7" s="134">
        <v>0</v>
      </c>
      <c r="R7" s="140">
        <v>6</v>
      </c>
      <c r="S7" s="140">
        <v>32</v>
      </c>
      <c r="T7" s="140">
        <v>196</v>
      </c>
      <c r="U7" s="134">
        <v>234</v>
      </c>
      <c r="V7" s="116">
        <f t="shared" ref="V7:V38" si="0">+U7+P7+K7+F7</f>
        <v>1775</v>
      </c>
    </row>
    <row r="8" spans="1:23" s="46" customFormat="1" ht="12" customHeight="1" x14ac:dyDescent="0.2">
      <c r="A8" s="11"/>
      <c r="B8" s="12" t="s">
        <v>6</v>
      </c>
      <c r="C8" s="140">
        <v>2886.0000000000059</v>
      </c>
      <c r="D8" s="140">
        <v>5842.0000000000045</v>
      </c>
      <c r="E8" s="140">
        <v>18031.000000000018</v>
      </c>
      <c r="F8" s="134">
        <v>26759.000000000029</v>
      </c>
      <c r="G8" s="136">
        <v>0</v>
      </c>
      <c r="H8" s="140">
        <v>358.99999999999989</v>
      </c>
      <c r="I8" s="140">
        <v>3196.9999999999991</v>
      </c>
      <c r="J8" s="140">
        <v>82439.999999999956</v>
      </c>
      <c r="K8" s="134">
        <v>85995.999999999956</v>
      </c>
      <c r="L8" s="136">
        <v>0</v>
      </c>
      <c r="M8" s="140">
        <v>371.99999999999994</v>
      </c>
      <c r="N8" s="140">
        <v>1765.0000000000009</v>
      </c>
      <c r="O8" s="140">
        <v>45049.000000000015</v>
      </c>
      <c r="P8" s="134">
        <v>47186.000000000015</v>
      </c>
      <c r="Q8" s="136">
        <v>0</v>
      </c>
      <c r="R8" s="140">
        <v>840.99999999999955</v>
      </c>
      <c r="S8" s="140">
        <v>3603.0000000000036</v>
      </c>
      <c r="T8" s="140">
        <v>25737.000000000029</v>
      </c>
      <c r="U8" s="134">
        <v>30181.000000000033</v>
      </c>
      <c r="V8" s="116">
        <f t="shared" si="0"/>
        <v>190122.00000000003</v>
      </c>
    </row>
    <row r="9" spans="1:23" s="39" customFormat="1" ht="12" customHeight="1" x14ac:dyDescent="0.2">
      <c r="A9" s="11"/>
      <c r="B9" s="12" t="s">
        <v>7</v>
      </c>
      <c r="C9" s="140">
        <v>646.99999999999977</v>
      </c>
      <c r="D9" s="140">
        <v>1381.9999999999989</v>
      </c>
      <c r="E9" s="140">
        <v>2423.0000000000009</v>
      </c>
      <c r="F9" s="134">
        <v>4452</v>
      </c>
      <c r="G9" s="134">
        <v>0</v>
      </c>
      <c r="H9" s="140">
        <v>59</v>
      </c>
      <c r="I9" s="140">
        <v>467.00000000000006</v>
      </c>
      <c r="J9" s="140">
        <v>11343</v>
      </c>
      <c r="K9" s="134">
        <v>11869</v>
      </c>
      <c r="L9" s="134">
        <v>0</v>
      </c>
      <c r="M9" s="140">
        <v>61.000000000000014</v>
      </c>
      <c r="N9" s="140">
        <v>214.99999999999994</v>
      </c>
      <c r="O9" s="140">
        <v>1902.9999999999995</v>
      </c>
      <c r="P9" s="134">
        <v>2178.9999999999995</v>
      </c>
      <c r="Q9" s="134">
        <v>0</v>
      </c>
      <c r="R9" s="140">
        <v>139.00000000000003</v>
      </c>
      <c r="S9" s="140">
        <v>456.99999999999989</v>
      </c>
      <c r="T9" s="140">
        <v>3381.0000000000005</v>
      </c>
      <c r="U9" s="134">
        <v>3977.0000000000005</v>
      </c>
      <c r="V9" s="116">
        <f t="shared" si="0"/>
        <v>22477</v>
      </c>
    </row>
    <row r="10" spans="1:23" s="46" customFormat="1" ht="12" customHeight="1" x14ac:dyDescent="0.2">
      <c r="A10" s="14" t="s">
        <v>8</v>
      </c>
      <c r="B10" s="15" t="s">
        <v>9</v>
      </c>
      <c r="C10" s="141">
        <v>5144.0000000000064</v>
      </c>
      <c r="D10" s="141">
        <v>10338.000000000004</v>
      </c>
      <c r="E10" s="141">
        <v>27807.000000000011</v>
      </c>
      <c r="F10" s="136">
        <v>43289.000000000022</v>
      </c>
      <c r="G10" s="136">
        <v>0</v>
      </c>
      <c r="H10" s="141">
        <f>SUM(H6:H9)</f>
        <v>531.99999999999989</v>
      </c>
      <c r="I10" s="141">
        <f>SUM(I6:I9)</f>
        <v>4702.9999999999982</v>
      </c>
      <c r="J10" s="141">
        <f>SUM(J6:J9)</f>
        <v>140960.99999999994</v>
      </c>
      <c r="K10" s="136">
        <v>146195.99999999994</v>
      </c>
      <c r="L10" s="136">
        <v>0</v>
      </c>
      <c r="M10" s="141">
        <v>540</v>
      </c>
      <c r="N10" s="141">
        <v>2573.0000000000014</v>
      </c>
      <c r="O10" s="141">
        <v>50979.000000000015</v>
      </c>
      <c r="P10" s="136">
        <v>54092.000000000015</v>
      </c>
      <c r="Q10" s="136">
        <v>0</v>
      </c>
      <c r="R10" s="141">
        <v>1349.9999999999995</v>
      </c>
      <c r="S10" s="141">
        <v>5482.0000000000045</v>
      </c>
      <c r="T10" s="141">
        <v>38079.000000000029</v>
      </c>
      <c r="U10" s="136">
        <v>44911.000000000029</v>
      </c>
      <c r="V10" s="119">
        <f t="shared" si="0"/>
        <v>288488</v>
      </c>
    </row>
    <row r="11" spans="1:23" s="45" customFormat="1" ht="9" customHeight="1" x14ac:dyDescent="0.2">
      <c r="A11" s="14"/>
      <c r="B11" s="15"/>
      <c r="C11" s="137"/>
      <c r="D11" s="137"/>
      <c r="E11" s="137"/>
      <c r="F11" s="134"/>
      <c r="G11" s="137"/>
      <c r="H11" s="137"/>
      <c r="I11" s="137"/>
      <c r="J11" s="137"/>
      <c r="K11" s="134"/>
      <c r="L11" s="137"/>
      <c r="M11" s="137"/>
      <c r="N11" s="137"/>
      <c r="O11" s="137"/>
      <c r="P11" s="134"/>
      <c r="Q11" s="137"/>
      <c r="R11" s="137"/>
      <c r="S11" s="137"/>
      <c r="T11" s="137"/>
      <c r="U11" s="134"/>
      <c r="V11" s="116"/>
      <c r="W11" s="65"/>
    </row>
    <row r="12" spans="1:23" s="39" customFormat="1" ht="12" customHeight="1" x14ac:dyDescent="0.2">
      <c r="A12" s="11"/>
      <c r="B12" s="12" t="s">
        <v>10</v>
      </c>
      <c r="C12" s="134">
        <v>624.99999999999989</v>
      </c>
      <c r="D12" s="134">
        <v>1548</v>
      </c>
      <c r="E12" s="134">
        <v>7657</v>
      </c>
      <c r="F12" s="134">
        <v>9830</v>
      </c>
      <c r="G12" s="134">
        <v>0</v>
      </c>
      <c r="H12" s="134">
        <v>71.999999999999972</v>
      </c>
      <c r="I12" s="134">
        <v>375</v>
      </c>
      <c r="J12" s="134">
        <v>9643</v>
      </c>
      <c r="K12" s="134">
        <v>10090</v>
      </c>
      <c r="L12" s="134">
        <v>0</v>
      </c>
      <c r="M12" s="134">
        <v>21</v>
      </c>
      <c r="N12" s="134">
        <v>89</v>
      </c>
      <c r="O12" s="134">
        <v>1421</v>
      </c>
      <c r="P12" s="134">
        <v>1531</v>
      </c>
      <c r="Q12" s="134">
        <v>0</v>
      </c>
      <c r="R12" s="134">
        <v>102</v>
      </c>
      <c r="S12" s="134">
        <v>184.99999999999997</v>
      </c>
      <c r="T12" s="140">
        <v>1384</v>
      </c>
      <c r="U12" s="134">
        <v>1671</v>
      </c>
      <c r="V12" s="116">
        <f t="shared" si="0"/>
        <v>23122</v>
      </c>
    </row>
    <row r="13" spans="1:23" s="45" customFormat="1" ht="12" customHeight="1" x14ac:dyDescent="0.2">
      <c r="A13" s="18"/>
      <c r="B13" s="19" t="s">
        <v>79</v>
      </c>
      <c r="C13" s="142">
        <v>356.99999999999994</v>
      </c>
      <c r="D13" s="142">
        <v>768.99999999999989</v>
      </c>
      <c r="E13" s="142">
        <v>3268.0000000000014</v>
      </c>
      <c r="F13" s="137">
        <v>4394.0000000000009</v>
      </c>
      <c r="G13" s="137">
        <v>0</v>
      </c>
      <c r="H13" s="142">
        <v>60.999999999999979</v>
      </c>
      <c r="I13" s="142">
        <v>248</v>
      </c>
      <c r="J13" s="142">
        <v>2760</v>
      </c>
      <c r="K13" s="137">
        <v>3069</v>
      </c>
      <c r="L13" s="137">
        <v>0</v>
      </c>
      <c r="M13" s="142">
        <v>11</v>
      </c>
      <c r="N13" s="142">
        <v>42</v>
      </c>
      <c r="O13" s="142">
        <v>1006.9999999999999</v>
      </c>
      <c r="P13" s="137">
        <v>1060</v>
      </c>
      <c r="Q13" s="137">
        <v>0</v>
      </c>
      <c r="R13" s="142">
        <v>77</v>
      </c>
      <c r="S13" s="142">
        <v>86.999999999999986</v>
      </c>
      <c r="T13" s="142">
        <v>950</v>
      </c>
      <c r="U13" s="137">
        <v>1114</v>
      </c>
      <c r="V13" s="120">
        <f t="shared" si="0"/>
        <v>9637</v>
      </c>
    </row>
    <row r="14" spans="1:23" s="43" customFormat="1" ht="12" customHeight="1" x14ac:dyDescent="0.2">
      <c r="A14" s="18"/>
      <c r="B14" s="21" t="s">
        <v>11</v>
      </c>
      <c r="C14" s="142">
        <v>267.99999999999994</v>
      </c>
      <c r="D14" s="142">
        <v>779.00000000000011</v>
      </c>
      <c r="E14" s="142">
        <v>4388.9999999999982</v>
      </c>
      <c r="F14" s="137">
        <v>5435.9999999999982</v>
      </c>
      <c r="G14" s="148">
        <v>0</v>
      </c>
      <c r="H14" s="142">
        <v>11</v>
      </c>
      <c r="I14" s="142">
        <v>126.99999999999999</v>
      </c>
      <c r="J14" s="142">
        <v>6883.0000000000009</v>
      </c>
      <c r="K14" s="137">
        <v>7021.0000000000009</v>
      </c>
      <c r="L14" s="148">
        <v>0</v>
      </c>
      <c r="M14" s="142">
        <v>10</v>
      </c>
      <c r="N14" s="142">
        <v>47.000000000000007</v>
      </c>
      <c r="O14" s="142">
        <v>414.00000000000006</v>
      </c>
      <c r="P14" s="137">
        <v>471.00000000000006</v>
      </c>
      <c r="Q14" s="148">
        <v>0</v>
      </c>
      <c r="R14" s="142">
        <v>25.000000000000004</v>
      </c>
      <c r="S14" s="142">
        <v>97.999999999999986</v>
      </c>
      <c r="T14" s="142">
        <v>434.00000000000006</v>
      </c>
      <c r="U14" s="137">
        <v>557</v>
      </c>
      <c r="V14" s="120">
        <f t="shared" si="0"/>
        <v>13485</v>
      </c>
    </row>
    <row r="15" spans="1:23" s="39" customFormat="1" ht="12" customHeight="1" x14ac:dyDescent="0.2">
      <c r="A15" s="11"/>
      <c r="B15" s="12" t="s">
        <v>12</v>
      </c>
      <c r="C15" s="140">
        <v>1459.9999999999995</v>
      </c>
      <c r="D15" s="140">
        <v>2947.0000000000009</v>
      </c>
      <c r="E15" s="140">
        <v>6803.9999999999991</v>
      </c>
      <c r="F15" s="134">
        <v>11211</v>
      </c>
      <c r="G15" s="134">
        <v>0</v>
      </c>
      <c r="H15" s="140">
        <v>136</v>
      </c>
      <c r="I15" s="140">
        <v>1253.0000000000009</v>
      </c>
      <c r="J15" s="140">
        <v>38623.999999999978</v>
      </c>
      <c r="K15" s="134">
        <v>40012.999999999978</v>
      </c>
      <c r="L15" s="134">
        <v>0</v>
      </c>
      <c r="M15" s="140">
        <v>121.99999999999996</v>
      </c>
      <c r="N15" s="140">
        <v>361.00000000000011</v>
      </c>
      <c r="O15" s="140">
        <v>9322.0000000000018</v>
      </c>
      <c r="P15" s="134">
        <v>9805.0000000000018</v>
      </c>
      <c r="Q15" s="134">
        <v>0</v>
      </c>
      <c r="R15" s="140">
        <v>299.00000000000006</v>
      </c>
      <c r="S15" s="140">
        <v>3223.0000000000009</v>
      </c>
      <c r="T15" s="140">
        <v>15474.000000000009</v>
      </c>
      <c r="U15" s="134">
        <v>18996.000000000011</v>
      </c>
      <c r="V15" s="116">
        <f t="shared" si="0"/>
        <v>80025</v>
      </c>
    </row>
    <row r="16" spans="1:23" s="39" customFormat="1" ht="12" customHeight="1" x14ac:dyDescent="0.2">
      <c r="A16" s="11"/>
      <c r="B16" s="12" t="s">
        <v>13</v>
      </c>
      <c r="C16" s="140">
        <v>494.99999999999983</v>
      </c>
      <c r="D16" s="140">
        <v>999.00000000000011</v>
      </c>
      <c r="E16" s="140">
        <v>2312</v>
      </c>
      <c r="F16" s="134">
        <v>3806</v>
      </c>
      <c r="G16" s="134">
        <v>0</v>
      </c>
      <c r="H16" s="140">
        <v>19.999999999999996</v>
      </c>
      <c r="I16" s="140">
        <v>420</v>
      </c>
      <c r="J16" s="140">
        <v>12785.999999999996</v>
      </c>
      <c r="K16" s="134">
        <v>13225.999999999996</v>
      </c>
      <c r="L16" s="134">
        <v>0</v>
      </c>
      <c r="M16" s="140">
        <v>25</v>
      </c>
      <c r="N16" s="140">
        <v>109</v>
      </c>
      <c r="O16" s="140">
        <v>865.99999999999989</v>
      </c>
      <c r="P16" s="134">
        <v>999.99999999999989</v>
      </c>
      <c r="Q16" s="134">
        <v>0</v>
      </c>
      <c r="R16" s="140">
        <v>73.000000000000014</v>
      </c>
      <c r="S16" s="140">
        <v>484.00000000000017</v>
      </c>
      <c r="T16" s="140">
        <v>1670.9999999999998</v>
      </c>
      <c r="U16" s="134">
        <v>2228</v>
      </c>
      <c r="V16" s="116">
        <f t="shared" si="0"/>
        <v>20259.999999999996</v>
      </c>
    </row>
    <row r="17" spans="1:23" s="39" customFormat="1" ht="12" customHeight="1" x14ac:dyDescent="0.2">
      <c r="A17" s="11"/>
      <c r="B17" s="12" t="s">
        <v>14</v>
      </c>
      <c r="C17" s="140">
        <v>1690.0000000000016</v>
      </c>
      <c r="D17" s="140">
        <v>3194.9999999999982</v>
      </c>
      <c r="E17" s="140">
        <v>7224.9999999999964</v>
      </c>
      <c r="F17" s="134">
        <v>12109.999999999996</v>
      </c>
      <c r="G17" s="134">
        <v>0</v>
      </c>
      <c r="H17" s="140">
        <v>148.99999999999997</v>
      </c>
      <c r="I17" s="140">
        <v>1428.9999999999993</v>
      </c>
      <c r="J17" s="140">
        <v>54357.999999999985</v>
      </c>
      <c r="K17" s="134">
        <v>55935.999999999985</v>
      </c>
      <c r="L17" s="134">
        <v>0</v>
      </c>
      <c r="M17" s="140">
        <v>142.00000000000003</v>
      </c>
      <c r="N17" s="140">
        <v>604.99999999999989</v>
      </c>
      <c r="O17" s="140">
        <v>4942.0000000000009</v>
      </c>
      <c r="P17" s="134">
        <v>5689.0000000000009</v>
      </c>
      <c r="Q17" s="134">
        <v>0</v>
      </c>
      <c r="R17" s="140">
        <v>329</v>
      </c>
      <c r="S17" s="140">
        <v>1604.9999999999993</v>
      </c>
      <c r="T17" s="140">
        <v>5487</v>
      </c>
      <c r="U17" s="134">
        <v>7420.9999999999991</v>
      </c>
      <c r="V17" s="116">
        <f t="shared" si="0"/>
        <v>81155.999999999985</v>
      </c>
    </row>
    <row r="18" spans="1:23" s="46" customFormat="1" ht="12" customHeight="1" x14ac:dyDescent="0.2">
      <c r="A18" s="11" t="s">
        <v>15</v>
      </c>
      <c r="B18" s="15" t="s">
        <v>9</v>
      </c>
      <c r="C18" s="141">
        <v>4270.0000000000009</v>
      </c>
      <c r="D18" s="141">
        <v>8689</v>
      </c>
      <c r="E18" s="141">
        <v>23997.999999999996</v>
      </c>
      <c r="F18" s="136">
        <v>36957</v>
      </c>
      <c r="G18" s="136">
        <v>0</v>
      </c>
      <c r="H18" s="141">
        <f>+H13+H14+H15+H16+H17</f>
        <v>376.99999999999994</v>
      </c>
      <c r="I18" s="141">
        <f>+I13+I14+I15+I16+I17</f>
        <v>3477</v>
      </c>
      <c r="J18" s="141">
        <f>+J13+J14+J15+J16+J17</f>
        <v>115410.99999999996</v>
      </c>
      <c r="K18" s="136">
        <v>119264.99999999996</v>
      </c>
      <c r="L18" s="136">
        <v>0</v>
      </c>
      <c r="M18" s="141">
        <v>310</v>
      </c>
      <c r="N18" s="141">
        <v>1164</v>
      </c>
      <c r="O18" s="141">
        <v>16551.000000000004</v>
      </c>
      <c r="P18" s="136">
        <v>18025.000000000004</v>
      </c>
      <c r="Q18" s="136">
        <v>0</v>
      </c>
      <c r="R18" s="141">
        <v>803</v>
      </c>
      <c r="S18" s="141">
        <v>5497</v>
      </c>
      <c r="T18" s="141">
        <v>24016.000000000007</v>
      </c>
      <c r="U18" s="136">
        <v>30316.000000000011</v>
      </c>
      <c r="V18" s="119">
        <f t="shared" si="0"/>
        <v>204562.99999999997</v>
      </c>
    </row>
    <row r="19" spans="1:23" s="45" customFormat="1" ht="9" customHeight="1" x14ac:dyDescent="0.2">
      <c r="A19" s="14"/>
      <c r="B19" s="15"/>
      <c r="C19" s="137"/>
      <c r="D19" s="137"/>
      <c r="E19" s="137"/>
      <c r="F19" s="134"/>
      <c r="G19" s="137"/>
      <c r="H19" s="137"/>
      <c r="I19" s="137"/>
      <c r="J19" s="137"/>
      <c r="K19" s="134"/>
      <c r="L19" s="137"/>
      <c r="M19" s="137"/>
      <c r="N19" s="137"/>
      <c r="O19" s="137"/>
      <c r="P19" s="134"/>
      <c r="Q19" s="137"/>
      <c r="R19" s="137"/>
      <c r="S19" s="137"/>
      <c r="T19" s="137"/>
      <c r="U19" s="134"/>
      <c r="V19" s="116"/>
      <c r="W19" s="65"/>
    </row>
    <row r="20" spans="1:23" s="46" customFormat="1" ht="12" customHeight="1" x14ac:dyDescent="0.2">
      <c r="A20" s="11"/>
      <c r="B20" s="12" t="s">
        <v>16</v>
      </c>
      <c r="C20" s="140">
        <v>1566.0000000000027</v>
      </c>
      <c r="D20" s="140">
        <v>3666</v>
      </c>
      <c r="E20" s="140">
        <v>5605.9999999999982</v>
      </c>
      <c r="F20" s="134">
        <v>10838</v>
      </c>
      <c r="G20" s="136">
        <v>0</v>
      </c>
      <c r="H20" s="140">
        <v>112</v>
      </c>
      <c r="I20" s="140">
        <v>887.99999999999989</v>
      </c>
      <c r="J20" s="140">
        <v>29762.000000000015</v>
      </c>
      <c r="K20" s="134">
        <v>30762.000000000015</v>
      </c>
      <c r="L20" s="136">
        <v>0</v>
      </c>
      <c r="M20" s="140">
        <v>137.99999999999991</v>
      </c>
      <c r="N20" s="140">
        <v>429.00000000000011</v>
      </c>
      <c r="O20" s="140">
        <v>3756.9999999999991</v>
      </c>
      <c r="P20" s="134">
        <v>4323.9999999999991</v>
      </c>
      <c r="Q20" s="136">
        <v>0</v>
      </c>
      <c r="R20" s="140">
        <v>259.00000000000006</v>
      </c>
      <c r="S20" s="140">
        <v>902.00000000000023</v>
      </c>
      <c r="T20" s="140">
        <v>4703.9999999999991</v>
      </c>
      <c r="U20" s="134">
        <v>5864.9999999999991</v>
      </c>
      <c r="V20" s="116">
        <f t="shared" si="0"/>
        <v>51789.000000000015</v>
      </c>
    </row>
    <row r="21" spans="1:23" s="39" customFormat="1" ht="12" customHeight="1" x14ac:dyDescent="0.2">
      <c r="A21" s="11"/>
      <c r="B21" s="8" t="s">
        <v>17</v>
      </c>
      <c r="C21" s="140">
        <v>303.99999999999989</v>
      </c>
      <c r="D21" s="140">
        <v>491.00000000000017</v>
      </c>
      <c r="E21" s="140">
        <v>935.00000000000011</v>
      </c>
      <c r="F21" s="134">
        <v>1730</v>
      </c>
      <c r="G21" s="134">
        <v>0</v>
      </c>
      <c r="H21" s="140">
        <v>49</v>
      </c>
      <c r="I21" s="140">
        <v>435.99999999999983</v>
      </c>
      <c r="J21" s="140">
        <v>7906.9999999999982</v>
      </c>
      <c r="K21" s="134">
        <v>8391.9999999999982</v>
      </c>
      <c r="L21" s="134">
        <v>0</v>
      </c>
      <c r="M21" s="140">
        <v>27.000000000000007</v>
      </c>
      <c r="N21" s="140">
        <v>165.99999999999994</v>
      </c>
      <c r="O21" s="140">
        <v>269</v>
      </c>
      <c r="P21" s="134">
        <v>461.99999999999994</v>
      </c>
      <c r="Q21" s="134">
        <v>0</v>
      </c>
      <c r="R21" s="140">
        <v>63.000000000000014</v>
      </c>
      <c r="S21" s="140">
        <v>277</v>
      </c>
      <c r="T21" s="140">
        <v>928.99999999999977</v>
      </c>
      <c r="U21" s="134">
        <v>1268.9999999999998</v>
      </c>
      <c r="V21" s="116">
        <f t="shared" si="0"/>
        <v>11852.999999999998</v>
      </c>
    </row>
    <row r="22" spans="1:23" s="46" customFormat="1" ht="12" customHeight="1" x14ac:dyDescent="0.2">
      <c r="A22" s="11"/>
      <c r="B22" s="8" t="s">
        <v>18</v>
      </c>
      <c r="C22" s="140">
        <v>509.00000000000051</v>
      </c>
      <c r="D22" s="140">
        <v>1002.9999999999998</v>
      </c>
      <c r="E22" s="140">
        <v>2671</v>
      </c>
      <c r="F22" s="134">
        <v>4183</v>
      </c>
      <c r="G22" s="136">
        <v>0</v>
      </c>
      <c r="H22" s="140">
        <v>87.999999999999986</v>
      </c>
      <c r="I22" s="140">
        <v>577.00000000000011</v>
      </c>
      <c r="J22" s="140">
        <v>12457</v>
      </c>
      <c r="K22" s="134">
        <v>13122</v>
      </c>
      <c r="L22" s="136">
        <v>0</v>
      </c>
      <c r="M22" s="140">
        <v>51</v>
      </c>
      <c r="N22" s="140">
        <v>155</v>
      </c>
      <c r="O22" s="140">
        <v>789</v>
      </c>
      <c r="P22" s="134">
        <v>995</v>
      </c>
      <c r="Q22" s="136">
        <v>0</v>
      </c>
      <c r="R22" s="140">
        <v>97.000000000000014</v>
      </c>
      <c r="S22" s="140">
        <v>241</v>
      </c>
      <c r="T22" s="140">
        <v>498.00000000000011</v>
      </c>
      <c r="U22" s="134">
        <v>836.00000000000011</v>
      </c>
      <c r="V22" s="116">
        <f t="shared" si="0"/>
        <v>19136</v>
      </c>
    </row>
    <row r="23" spans="1:23" s="46" customFormat="1" ht="12" customHeight="1" x14ac:dyDescent="0.2">
      <c r="A23" s="11"/>
      <c r="B23" s="8" t="s">
        <v>19</v>
      </c>
      <c r="C23" s="140">
        <v>2483.0000000000064</v>
      </c>
      <c r="D23" s="140">
        <v>5073.9999999999982</v>
      </c>
      <c r="E23" s="140">
        <v>20354.999999999989</v>
      </c>
      <c r="F23" s="134">
        <v>27911.999999999993</v>
      </c>
      <c r="G23" s="136">
        <v>0</v>
      </c>
      <c r="H23" s="140">
        <v>367.00000000000006</v>
      </c>
      <c r="I23" s="140">
        <v>2204.0000000000023</v>
      </c>
      <c r="J23" s="140">
        <v>33895.000000000058</v>
      </c>
      <c r="K23" s="134">
        <v>36466.000000000058</v>
      </c>
      <c r="L23" s="136">
        <v>0</v>
      </c>
      <c r="M23" s="140">
        <v>176.00000000000003</v>
      </c>
      <c r="N23" s="140">
        <v>613.00000000000011</v>
      </c>
      <c r="O23" s="140">
        <v>12130.000000000002</v>
      </c>
      <c r="P23" s="134">
        <v>12919.000000000002</v>
      </c>
      <c r="Q23" s="136">
        <v>0</v>
      </c>
      <c r="R23" s="140">
        <v>607.00000000000091</v>
      </c>
      <c r="S23" s="140">
        <v>1864.9999999999998</v>
      </c>
      <c r="T23" s="140">
        <v>31142.000000000007</v>
      </c>
      <c r="U23" s="134">
        <v>33614.000000000007</v>
      </c>
      <c r="V23" s="116">
        <f t="shared" si="0"/>
        <v>110911.00000000006</v>
      </c>
    </row>
    <row r="24" spans="1:23" s="46" customFormat="1" ht="12" customHeight="1" x14ac:dyDescent="0.2">
      <c r="A24" s="11" t="s">
        <v>20</v>
      </c>
      <c r="B24" s="15" t="s">
        <v>9</v>
      </c>
      <c r="C24" s="141">
        <v>4862.0000000000091</v>
      </c>
      <c r="D24" s="141">
        <v>10233.999999999998</v>
      </c>
      <c r="E24" s="141">
        <v>29566.999999999985</v>
      </c>
      <c r="F24" s="136">
        <v>44662.999999999993</v>
      </c>
      <c r="G24" s="136">
        <v>0</v>
      </c>
      <c r="H24" s="141">
        <f>SUM(H20:H23)</f>
        <v>616</v>
      </c>
      <c r="I24" s="141">
        <f>SUM(I20:I23)</f>
        <v>4105.0000000000018</v>
      </c>
      <c r="J24" s="141">
        <f>SUM(J20:J23)</f>
        <v>84021.000000000073</v>
      </c>
      <c r="K24" s="136">
        <v>88742.000000000073</v>
      </c>
      <c r="L24" s="136">
        <v>0</v>
      </c>
      <c r="M24" s="141">
        <v>391.99999999999994</v>
      </c>
      <c r="N24" s="141">
        <v>1363</v>
      </c>
      <c r="O24" s="141">
        <v>16945</v>
      </c>
      <c r="P24" s="136">
        <v>18700</v>
      </c>
      <c r="Q24" s="136">
        <v>0</v>
      </c>
      <c r="R24" s="141">
        <v>1026.0000000000009</v>
      </c>
      <c r="S24" s="141">
        <v>3285</v>
      </c>
      <c r="T24" s="141">
        <v>37273.000000000007</v>
      </c>
      <c r="U24" s="136">
        <v>41584.000000000007</v>
      </c>
      <c r="V24" s="119">
        <f t="shared" si="0"/>
        <v>193689.00000000009</v>
      </c>
    </row>
    <row r="25" spans="1:23" s="45" customFormat="1" ht="9" customHeight="1" x14ac:dyDescent="0.2">
      <c r="A25" s="14"/>
      <c r="B25" s="15"/>
      <c r="C25" s="137"/>
      <c r="D25" s="137"/>
      <c r="E25" s="137"/>
      <c r="F25" s="134"/>
      <c r="G25" s="137"/>
      <c r="H25" s="137"/>
      <c r="I25" s="137"/>
      <c r="J25" s="137"/>
      <c r="K25" s="134"/>
      <c r="L25" s="137"/>
      <c r="M25" s="137"/>
      <c r="N25" s="137"/>
      <c r="O25" s="137"/>
      <c r="P25" s="134"/>
      <c r="Q25" s="137"/>
      <c r="R25" s="137"/>
      <c r="S25" s="137"/>
      <c r="T25" s="137"/>
      <c r="U25" s="134"/>
      <c r="V25" s="116"/>
      <c r="W25" s="65"/>
    </row>
    <row r="26" spans="1:23" s="39" customFormat="1" ht="12" customHeight="1" x14ac:dyDescent="0.2">
      <c r="A26" s="11"/>
      <c r="B26" s="8" t="s">
        <v>21</v>
      </c>
      <c r="C26" s="140">
        <v>413.00000000000011</v>
      </c>
      <c r="D26" s="140">
        <v>649.00000000000045</v>
      </c>
      <c r="E26" s="140">
        <v>827.00000000000011</v>
      </c>
      <c r="F26" s="134">
        <v>1889.0000000000005</v>
      </c>
      <c r="G26" s="134">
        <v>0</v>
      </c>
      <c r="H26" s="140">
        <v>85.000000000000014</v>
      </c>
      <c r="I26" s="140">
        <v>655.00000000000011</v>
      </c>
      <c r="J26" s="140">
        <v>6828.9999999999991</v>
      </c>
      <c r="K26" s="134">
        <v>7568.9999999999991</v>
      </c>
      <c r="L26" s="134">
        <v>0</v>
      </c>
      <c r="M26" s="140">
        <v>30.000000000000007</v>
      </c>
      <c r="N26" s="140">
        <v>63.000000000000014</v>
      </c>
      <c r="O26" s="140">
        <v>1242</v>
      </c>
      <c r="P26" s="134">
        <v>1335</v>
      </c>
      <c r="Q26" s="134">
        <v>0</v>
      </c>
      <c r="R26" s="140">
        <v>49</v>
      </c>
      <c r="S26" s="140">
        <v>193.99999999999997</v>
      </c>
      <c r="T26" s="140">
        <v>583</v>
      </c>
      <c r="U26" s="134">
        <v>826</v>
      </c>
      <c r="V26" s="116">
        <f t="shared" si="0"/>
        <v>11619</v>
      </c>
    </row>
    <row r="27" spans="1:23" s="39" customFormat="1" ht="12" customHeight="1" x14ac:dyDescent="0.2">
      <c r="A27" s="11"/>
      <c r="B27" s="8" t="s">
        <v>22</v>
      </c>
      <c r="C27" s="140">
        <v>79.000000000000043</v>
      </c>
      <c r="D27" s="140">
        <v>217.00000000000003</v>
      </c>
      <c r="E27" s="140">
        <v>109</v>
      </c>
      <c r="F27" s="134">
        <v>405.00000000000006</v>
      </c>
      <c r="G27" s="134">
        <v>0</v>
      </c>
      <c r="H27" s="140">
        <v>34.999999999999993</v>
      </c>
      <c r="I27" s="140">
        <v>219.00000000000006</v>
      </c>
      <c r="J27" s="140">
        <v>2332</v>
      </c>
      <c r="K27" s="134">
        <v>2586</v>
      </c>
      <c r="L27" s="134">
        <v>0</v>
      </c>
      <c r="M27" s="140">
        <v>8</v>
      </c>
      <c r="N27" s="140">
        <v>15</v>
      </c>
      <c r="O27" s="140">
        <v>403</v>
      </c>
      <c r="P27" s="134">
        <v>426</v>
      </c>
      <c r="Q27" s="134">
        <v>0</v>
      </c>
      <c r="R27" s="140">
        <v>8</v>
      </c>
      <c r="S27" s="140">
        <v>92.000000000000014</v>
      </c>
      <c r="T27" s="140">
        <v>114</v>
      </c>
      <c r="U27" s="134">
        <v>214</v>
      </c>
      <c r="V27" s="116">
        <f t="shared" si="0"/>
        <v>3631</v>
      </c>
    </row>
    <row r="28" spans="1:23" s="39" customFormat="1" ht="12" customHeight="1" x14ac:dyDescent="0.2">
      <c r="A28" s="11"/>
      <c r="B28" s="8" t="s">
        <v>23</v>
      </c>
      <c r="C28" s="140">
        <v>1114.9999999999991</v>
      </c>
      <c r="D28" s="140">
        <v>2359.0000000000009</v>
      </c>
      <c r="E28" s="140">
        <v>3755.9999999999995</v>
      </c>
      <c r="F28" s="134">
        <v>7230</v>
      </c>
      <c r="G28" s="134">
        <v>0</v>
      </c>
      <c r="H28" s="140">
        <v>464.99999999999972</v>
      </c>
      <c r="I28" s="140">
        <v>3128.0000000000014</v>
      </c>
      <c r="J28" s="140">
        <v>15926.000000000013</v>
      </c>
      <c r="K28" s="134">
        <v>19519.000000000015</v>
      </c>
      <c r="L28" s="134">
        <v>0</v>
      </c>
      <c r="M28" s="140">
        <v>74</v>
      </c>
      <c r="N28" s="140">
        <v>263.99999999999994</v>
      </c>
      <c r="O28" s="140">
        <v>1584</v>
      </c>
      <c r="P28" s="134">
        <v>1922</v>
      </c>
      <c r="Q28" s="134">
        <v>0</v>
      </c>
      <c r="R28" s="140">
        <v>319.00000000000023</v>
      </c>
      <c r="S28" s="140">
        <v>618.00000000000011</v>
      </c>
      <c r="T28" s="140">
        <v>3975.0000000000009</v>
      </c>
      <c r="U28" s="134">
        <v>4912.0000000000009</v>
      </c>
      <c r="V28" s="116">
        <f t="shared" si="0"/>
        <v>33583.000000000015</v>
      </c>
    </row>
    <row r="29" spans="1:23" s="46" customFormat="1" ht="12" customHeight="1" x14ac:dyDescent="0.2">
      <c r="A29" s="11"/>
      <c r="B29" s="8" t="s">
        <v>24</v>
      </c>
      <c r="C29" s="140">
        <v>1015.0000000000006</v>
      </c>
      <c r="D29" s="140">
        <v>2115</v>
      </c>
      <c r="E29" s="140">
        <v>3469.0000000000023</v>
      </c>
      <c r="F29" s="134">
        <v>6599.0000000000027</v>
      </c>
      <c r="G29" s="136">
        <v>0</v>
      </c>
      <c r="H29" s="140">
        <v>300.99999999999994</v>
      </c>
      <c r="I29" s="140">
        <v>2421.0000000000009</v>
      </c>
      <c r="J29" s="140">
        <v>19387.999999999978</v>
      </c>
      <c r="K29" s="134">
        <v>22109.999999999978</v>
      </c>
      <c r="L29" s="136">
        <v>0</v>
      </c>
      <c r="M29" s="140">
        <v>56.000000000000007</v>
      </c>
      <c r="N29" s="140">
        <v>170</v>
      </c>
      <c r="O29" s="140">
        <v>4735</v>
      </c>
      <c r="P29" s="134">
        <v>4961</v>
      </c>
      <c r="Q29" s="136">
        <v>0</v>
      </c>
      <c r="R29" s="140">
        <v>241.00000000000017</v>
      </c>
      <c r="S29" s="140">
        <v>499.00000000000011</v>
      </c>
      <c r="T29" s="140">
        <v>3401.0000000000005</v>
      </c>
      <c r="U29" s="134">
        <v>4141.0000000000009</v>
      </c>
      <c r="V29" s="116">
        <f t="shared" si="0"/>
        <v>37810.999999999978</v>
      </c>
    </row>
    <row r="30" spans="1:23" s="46" customFormat="1" ht="12" customHeight="1" x14ac:dyDescent="0.2">
      <c r="A30" s="11"/>
      <c r="B30" s="8" t="s">
        <v>25</v>
      </c>
      <c r="C30" s="140">
        <v>167.00000000000003</v>
      </c>
      <c r="D30" s="140">
        <v>287.00000000000011</v>
      </c>
      <c r="E30" s="140">
        <v>804.99999999999977</v>
      </c>
      <c r="F30" s="134">
        <v>1259</v>
      </c>
      <c r="G30" s="136">
        <v>0</v>
      </c>
      <c r="H30" s="140">
        <v>66.000000000000014</v>
      </c>
      <c r="I30" s="140">
        <v>371</v>
      </c>
      <c r="J30" s="140">
        <v>4002.9999999999995</v>
      </c>
      <c r="K30" s="134">
        <v>4440</v>
      </c>
      <c r="L30" s="136">
        <v>0</v>
      </c>
      <c r="M30" s="140">
        <v>9</v>
      </c>
      <c r="N30" s="140">
        <v>16</v>
      </c>
      <c r="O30" s="140">
        <v>103</v>
      </c>
      <c r="P30" s="134">
        <v>128</v>
      </c>
      <c r="Q30" s="136">
        <v>0</v>
      </c>
      <c r="R30" s="140">
        <v>38</v>
      </c>
      <c r="S30" s="140">
        <v>111</v>
      </c>
      <c r="T30" s="140">
        <v>11</v>
      </c>
      <c r="U30" s="134">
        <v>160</v>
      </c>
      <c r="V30" s="116">
        <f t="shared" si="0"/>
        <v>5987</v>
      </c>
    </row>
    <row r="31" spans="1:23" s="39" customFormat="1" ht="12" customHeight="1" x14ac:dyDescent="0.2">
      <c r="A31" s="11"/>
      <c r="B31" s="8" t="s">
        <v>26</v>
      </c>
      <c r="C31" s="140">
        <v>615</v>
      </c>
      <c r="D31" s="140">
        <v>1376.0000000000002</v>
      </c>
      <c r="E31" s="140">
        <v>2118</v>
      </c>
      <c r="F31" s="134">
        <v>4109</v>
      </c>
      <c r="G31" s="134">
        <v>0</v>
      </c>
      <c r="H31" s="140">
        <v>211.00000000000009</v>
      </c>
      <c r="I31" s="140">
        <v>1212.9999999999995</v>
      </c>
      <c r="J31" s="140">
        <v>3861</v>
      </c>
      <c r="K31" s="134">
        <v>5285</v>
      </c>
      <c r="L31" s="134">
        <v>0</v>
      </c>
      <c r="M31" s="140">
        <v>31.000000000000007</v>
      </c>
      <c r="N31" s="140">
        <v>39.999999999999993</v>
      </c>
      <c r="O31" s="140">
        <v>927</v>
      </c>
      <c r="P31" s="134">
        <v>998</v>
      </c>
      <c r="Q31" s="134">
        <v>0</v>
      </c>
      <c r="R31" s="140">
        <v>68.000000000000014</v>
      </c>
      <c r="S31" s="140">
        <v>203</v>
      </c>
      <c r="T31" s="140">
        <v>434.99999999999994</v>
      </c>
      <c r="U31" s="134">
        <v>706</v>
      </c>
      <c r="V31" s="116">
        <f t="shared" si="0"/>
        <v>11098</v>
      </c>
    </row>
    <row r="32" spans="1:23" s="46" customFormat="1" ht="12" customHeight="1" x14ac:dyDescent="0.2">
      <c r="A32" s="11" t="s">
        <v>27</v>
      </c>
      <c r="B32" s="15" t="s">
        <v>9</v>
      </c>
      <c r="C32" s="141">
        <v>3404</v>
      </c>
      <c r="D32" s="141">
        <v>7003.0000000000018</v>
      </c>
      <c r="E32" s="141">
        <v>11084.000000000002</v>
      </c>
      <c r="F32" s="136">
        <v>21491.000000000004</v>
      </c>
      <c r="G32" s="136">
        <v>0</v>
      </c>
      <c r="H32" s="141">
        <f>+SUM(H26:H31)</f>
        <v>1162.9999999999998</v>
      </c>
      <c r="I32" s="141">
        <f>+SUM(I26:I31)</f>
        <v>8007.0000000000018</v>
      </c>
      <c r="J32" s="141">
        <f>+SUM(J26:J31)</f>
        <v>52338.999999999993</v>
      </c>
      <c r="K32" s="136">
        <v>61508.999999999993</v>
      </c>
      <c r="L32" s="136">
        <v>0</v>
      </c>
      <c r="M32" s="141">
        <v>208</v>
      </c>
      <c r="N32" s="141">
        <v>568</v>
      </c>
      <c r="O32" s="141">
        <v>8994</v>
      </c>
      <c r="P32" s="136">
        <v>9770</v>
      </c>
      <c r="Q32" s="136">
        <v>0</v>
      </c>
      <c r="R32" s="141">
        <v>723.00000000000045</v>
      </c>
      <c r="S32" s="141">
        <v>1717.0000000000002</v>
      </c>
      <c r="T32" s="141">
        <v>8519.0000000000018</v>
      </c>
      <c r="U32" s="136">
        <v>10959.000000000002</v>
      </c>
      <c r="V32" s="119">
        <f t="shared" si="0"/>
        <v>103729</v>
      </c>
    </row>
    <row r="33" spans="1:23" s="45" customFormat="1" ht="9" customHeight="1" x14ac:dyDescent="0.2">
      <c r="A33" s="14"/>
      <c r="B33" s="15"/>
      <c r="C33" s="137"/>
      <c r="D33" s="137"/>
      <c r="E33" s="137"/>
      <c r="F33" s="134"/>
      <c r="G33" s="137"/>
      <c r="H33" s="137"/>
      <c r="I33" s="137"/>
      <c r="J33" s="137"/>
      <c r="K33" s="134"/>
      <c r="L33" s="137"/>
      <c r="M33" s="137"/>
      <c r="N33" s="137"/>
      <c r="O33" s="137"/>
      <c r="P33" s="134"/>
      <c r="Q33" s="137"/>
      <c r="R33" s="137"/>
      <c r="S33" s="137"/>
      <c r="T33" s="137"/>
      <c r="U33" s="134"/>
      <c r="V33" s="116"/>
      <c r="W33" s="65"/>
    </row>
    <row r="34" spans="1:23" s="46" customFormat="1" ht="12" customHeight="1" x14ac:dyDescent="0.2">
      <c r="A34" s="11"/>
      <c r="B34" s="8" t="s">
        <v>28</v>
      </c>
      <c r="C34" s="140">
        <v>1461.9999999999986</v>
      </c>
      <c r="D34" s="140">
        <v>3253.9999999999991</v>
      </c>
      <c r="E34" s="140">
        <v>8721.0000000000018</v>
      </c>
      <c r="F34" s="134">
        <v>13437</v>
      </c>
      <c r="G34" s="136">
        <v>0</v>
      </c>
      <c r="H34" s="140">
        <v>412.0000000000004</v>
      </c>
      <c r="I34" s="140">
        <v>3602.0000000000005</v>
      </c>
      <c r="J34" s="140">
        <v>17086.000000000004</v>
      </c>
      <c r="K34" s="134">
        <v>21100.000000000004</v>
      </c>
      <c r="L34" s="136">
        <v>0</v>
      </c>
      <c r="M34" s="140">
        <v>54</v>
      </c>
      <c r="N34" s="140">
        <v>183</v>
      </c>
      <c r="O34" s="140">
        <v>2245.9999999999995</v>
      </c>
      <c r="P34" s="134">
        <v>2482.9999999999995</v>
      </c>
      <c r="Q34" s="136">
        <v>0</v>
      </c>
      <c r="R34" s="140">
        <v>255.00000000000006</v>
      </c>
      <c r="S34" s="140">
        <v>606.00000000000011</v>
      </c>
      <c r="T34" s="140">
        <v>2973.0000000000005</v>
      </c>
      <c r="U34" s="134">
        <v>3834.0000000000009</v>
      </c>
      <c r="V34" s="116">
        <f t="shared" si="0"/>
        <v>40854</v>
      </c>
    </row>
    <row r="35" spans="1:23" s="39" customFormat="1" ht="12" customHeight="1" x14ac:dyDescent="0.2">
      <c r="A35" s="11"/>
      <c r="B35" s="8" t="s">
        <v>29</v>
      </c>
      <c r="C35" s="140">
        <v>546.99999999999989</v>
      </c>
      <c r="D35" s="140">
        <v>1120.9999999999993</v>
      </c>
      <c r="E35" s="140">
        <v>2656.9999999999995</v>
      </c>
      <c r="F35" s="134">
        <v>4324.9999999999982</v>
      </c>
      <c r="G35" s="134">
        <v>0</v>
      </c>
      <c r="H35" s="140">
        <v>220</v>
      </c>
      <c r="I35" s="140">
        <v>1817.0000000000007</v>
      </c>
      <c r="J35" s="140">
        <v>12993.999999999989</v>
      </c>
      <c r="K35" s="134">
        <v>15030.999999999989</v>
      </c>
      <c r="L35" s="134">
        <v>0</v>
      </c>
      <c r="M35" s="140">
        <v>33.000000000000014</v>
      </c>
      <c r="N35" s="140">
        <v>120</v>
      </c>
      <c r="O35" s="140">
        <v>686</v>
      </c>
      <c r="P35" s="134">
        <v>839</v>
      </c>
      <c r="Q35" s="134">
        <v>0</v>
      </c>
      <c r="R35" s="140">
        <v>62.000000000000028</v>
      </c>
      <c r="S35" s="140">
        <v>304</v>
      </c>
      <c r="T35" s="140">
        <v>1592.0000000000002</v>
      </c>
      <c r="U35" s="134">
        <v>1958.0000000000002</v>
      </c>
      <c r="V35" s="116">
        <f t="shared" si="0"/>
        <v>22152.999999999985</v>
      </c>
    </row>
    <row r="36" spans="1:23" s="46" customFormat="1" ht="12" customHeight="1" x14ac:dyDescent="0.2">
      <c r="A36" s="11" t="s">
        <v>30</v>
      </c>
      <c r="B36" s="15" t="s">
        <v>9</v>
      </c>
      <c r="C36" s="141">
        <v>2008.9999999999986</v>
      </c>
      <c r="D36" s="141">
        <v>4374.9999999999982</v>
      </c>
      <c r="E36" s="141">
        <v>11378.000000000002</v>
      </c>
      <c r="F36" s="136">
        <v>17762</v>
      </c>
      <c r="G36" s="136">
        <v>0</v>
      </c>
      <c r="H36" s="141">
        <f>+H34+H35</f>
        <v>632.00000000000045</v>
      </c>
      <c r="I36" s="141">
        <f>+I34+I35</f>
        <v>5419.0000000000009</v>
      </c>
      <c r="J36" s="141">
        <f>+J34+J35</f>
        <v>30079.999999999993</v>
      </c>
      <c r="K36" s="136">
        <v>36130.999999999993</v>
      </c>
      <c r="L36" s="136">
        <v>0</v>
      </c>
      <c r="M36" s="141">
        <v>87.000000000000014</v>
      </c>
      <c r="N36" s="141">
        <v>303</v>
      </c>
      <c r="O36" s="141">
        <v>2931.9999999999995</v>
      </c>
      <c r="P36" s="136">
        <v>3321.9999999999995</v>
      </c>
      <c r="Q36" s="136">
        <v>0</v>
      </c>
      <c r="R36" s="141">
        <v>317.00000000000011</v>
      </c>
      <c r="S36" s="141">
        <v>910.00000000000011</v>
      </c>
      <c r="T36" s="141">
        <v>4565.0000000000009</v>
      </c>
      <c r="U36" s="136">
        <v>5792.0000000000009</v>
      </c>
      <c r="V36" s="119">
        <f t="shared" si="0"/>
        <v>63006.999999999993</v>
      </c>
    </row>
    <row r="37" spans="1:23" s="45" customFormat="1" ht="9" customHeight="1" x14ac:dyDescent="0.2">
      <c r="A37" s="14"/>
      <c r="B37" s="15"/>
      <c r="C37" s="137"/>
      <c r="D37" s="137"/>
      <c r="E37" s="137"/>
      <c r="F37" s="134"/>
      <c r="G37" s="137"/>
      <c r="H37" s="137"/>
      <c r="I37" s="137"/>
      <c r="J37" s="137"/>
      <c r="K37" s="134"/>
      <c r="L37" s="137"/>
      <c r="M37" s="137"/>
      <c r="N37" s="137"/>
      <c r="O37" s="137"/>
      <c r="P37" s="134"/>
      <c r="Q37" s="137"/>
      <c r="R37" s="137"/>
      <c r="S37" s="137"/>
      <c r="T37" s="137"/>
      <c r="U37" s="134"/>
      <c r="V37" s="116"/>
      <c r="W37" s="65"/>
    </row>
    <row r="38" spans="1:23" s="43" customFormat="1" ht="12" customHeight="1" x14ac:dyDescent="0.2">
      <c r="A38" s="14" t="s">
        <v>31</v>
      </c>
      <c r="B38" s="15" t="s">
        <v>9</v>
      </c>
      <c r="C38" s="141">
        <v>19689.000000000015</v>
      </c>
      <c r="D38" s="141">
        <v>40639</v>
      </c>
      <c r="E38" s="141">
        <v>103834</v>
      </c>
      <c r="F38" s="136">
        <v>164162.00000000003</v>
      </c>
      <c r="G38" s="148">
        <v>0</v>
      </c>
      <c r="H38" s="141">
        <v>3320</v>
      </c>
      <c r="I38" s="141">
        <v>25711</v>
      </c>
      <c r="J38" s="141">
        <f>+J36+J32+J24+J18+J10</f>
        <v>422811.99999999994</v>
      </c>
      <c r="K38" s="136">
        <v>451842.99999999994</v>
      </c>
      <c r="L38" s="148">
        <v>0</v>
      </c>
      <c r="M38" s="141">
        <v>1537</v>
      </c>
      <c r="N38" s="141">
        <v>5971.0000000000018</v>
      </c>
      <c r="O38" s="141">
        <v>96401.000000000015</v>
      </c>
      <c r="P38" s="136">
        <v>103909.00000000001</v>
      </c>
      <c r="Q38" s="148">
        <v>0</v>
      </c>
      <c r="R38" s="141">
        <v>4219.0000000000009</v>
      </c>
      <c r="S38" s="141">
        <v>16891.000000000004</v>
      </c>
      <c r="T38" s="141">
        <v>112452.00000000004</v>
      </c>
      <c r="U38" s="136">
        <v>133562.00000000006</v>
      </c>
      <c r="V38" s="119">
        <f t="shared" si="0"/>
        <v>853476</v>
      </c>
      <c r="W38" s="73"/>
    </row>
    <row r="39" spans="1:23" s="46" customFormat="1" ht="9" customHeight="1" x14ac:dyDescent="0.2">
      <c r="A39" s="57"/>
      <c r="B39" s="33"/>
      <c r="C39" s="68"/>
      <c r="D39" s="68"/>
      <c r="E39" s="68"/>
      <c r="F39" s="60"/>
      <c r="G39" s="68"/>
      <c r="H39" s="68"/>
      <c r="I39" s="68"/>
      <c r="J39" s="68"/>
      <c r="K39" s="60"/>
      <c r="L39" s="68"/>
      <c r="M39" s="68"/>
      <c r="N39" s="68"/>
      <c r="O39" s="68"/>
      <c r="P39" s="60"/>
      <c r="Q39" s="68"/>
      <c r="R39" s="68"/>
      <c r="S39" s="68"/>
      <c r="T39" s="68"/>
      <c r="U39" s="60"/>
      <c r="V39" s="68"/>
    </row>
    <row r="40" spans="1:23" ht="7.15" customHeight="1" x14ac:dyDescent="0.25">
      <c r="C40" s="69"/>
      <c r="D40" s="69"/>
      <c r="E40" s="69"/>
      <c r="F40" s="70"/>
      <c r="G40" s="69"/>
      <c r="H40" s="69"/>
      <c r="I40" s="69"/>
      <c r="J40" s="69"/>
      <c r="K40" s="70"/>
      <c r="L40" s="69"/>
      <c r="M40" s="69"/>
      <c r="N40" s="69"/>
      <c r="O40" s="69"/>
      <c r="P40" s="70"/>
      <c r="Q40" s="69"/>
      <c r="R40" s="69"/>
      <c r="S40" s="69"/>
      <c r="T40" s="69"/>
      <c r="U40" s="70"/>
      <c r="V40" s="70"/>
    </row>
    <row r="41" spans="1:23" x14ac:dyDescent="0.25"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</row>
    <row r="42" spans="1:23" x14ac:dyDescent="0.25">
      <c r="F42" s="70"/>
      <c r="K42" s="70"/>
      <c r="P42" s="70"/>
      <c r="U42" s="70"/>
    </row>
    <row r="43" spans="1:23" x14ac:dyDescent="0.25">
      <c r="F43" s="70"/>
      <c r="K43" s="70"/>
      <c r="P43" s="70"/>
      <c r="U43" s="70"/>
    </row>
    <row r="44" spans="1:23" x14ac:dyDescent="0.25">
      <c r="F44" s="70"/>
      <c r="K44" s="70"/>
      <c r="P44" s="70"/>
      <c r="U44" s="70"/>
    </row>
    <row r="45" spans="1:23" x14ac:dyDescent="0.25">
      <c r="F45" s="70"/>
      <c r="K45" s="70"/>
      <c r="P45" s="70"/>
      <c r="U45" s="70"/>
    </row>
    <row r="46" spans="1:23" x14ac:dyDescent="0.25">
      <c r="F46" s="70"/>
      <c r="K46" s="70"/>
      <c r="P46" s="70"/>
      <c r="U46" s="70"/>
    </row>
    <row r="47" spans="1:23" x14ac:dyDescent="0.25">
      <c r="F47" s="70"/>
      <c r="K47" s="70"/>
      <c r="P47" s="70"/>
      <c r="U47" s="70"/>
    </row>
    <row r="48" spans="1:23" x14ac:dyDescent="0.25">
      <c r="F48" s="70"/>
      <c r="K48" s="70"/>
      <c r="P48" s="70"/>
      <c r="U48" s="70"/>
    </row>
    <row r="49" spans="6:21" x14ac:dyDescent="0.25">
      <c r="F49" s="70"/>
      <c r="K49" s="70"/>
      <c r="P49" s="70"/>
      <c r="U49" s="70"/>
    </row>
    <row r="50" spans="6:21" x14ac:dyDescent="0.25">
      <c r="F50" s="70"/>
      <c r="K50" s="70"/>
      <c r="P50" s="70"/>
      <c r="U50" s="70"/>
    </row>
    <row r="51" spans="6:21" x14ac:dyDescent="0.25">
      <c r="F51" s="70"/>
      <c r="K51" s="70"/>
      <c r="P51" s="70"/>
      <c r="U51" s="70"/>
    </row>
    <row r="52" spans="6:21" x14ac:dyDescent="0.25">
      <c r="F52" s="70"/>
      <c r="K52" s="70"/>
      <c r="P52" s="70"/>
      <c r="U52" s="70"/>
    </row>
    <row r="53" spans="6:21" x14ac:dyDescent="0.25">
      <c r="F53" s="70"/>
      <c r="K53" s="70"/>
      <c r="P53" s="70"/>
      <c r="U53" s="70"/>
    </row>
    <row r="54" spans="6:21" x14ac:dyDescent="0.25">
      <c r="F54" s="70"/>
      <c r="K54" s="70"/>
      <c r="P54" s="70"/>
      <c r="U54" s="70"/>
    </row>
    <row r="55" spans="6:21" x14ac:dyDescent="0.25">
      <c r="F55" s="70"/>
      <c r="K55" s="70"/>
      <c r="P55" s="70"/>
      <c r="U55" s="70"/>
    </row>
  </sheetData>
  <mergeCells count="12">
    <mergeCell ref="M3:P3"/>
    <mergeCell ref="R3:U3"/>
    <mergeCell ref="A1:V1"/>
    <mergeCell ref="A2:A4"/>
    <mergeCell ref="B2:B4"/>
    <mergeCell ref="C2:F2"/>
    <mergeCell ref="H2:K2"/>
    <mergeCell ref="M2:P2"/>
    <mergeCell ref="R2:U2"/>
    <mergeCell ref="V2:V4"/>
    <mergeCell ref="C3:F3"/>
    <mergeCell ref="H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zoomScale="80" zoomScaleNormal="80" workbookViewId="0">
      <selection sqref="A1:D1"/>
    </sheetView>
  </sheetViews>
  <sheetFormatPr defaultColWidth="8.85546875" defaultRowHeight="12" x14ac:dyDescent="0.25"/>
  <cols>
    <col min="1" max="1" width="22" style="4" customWidth="1"/>
    <col min="2" max="2" width="30" style="4" bestFit="1" customWidth="1"/>
    <col min="3" max="3" width="12.42578125" style="4" bestFit="1" customWidth="1"/>
    <col min="4" max="4" width="27.7109375" style="4" customWidth="1"/>
    <col min="5" max="16384" width="8.85546875" style="4"/>
  </cols>
  <sheetData>
    <row r="1" spans="1:4" s="1" customFormat="1" ht="15" x14ac:dyDescent="0.25">
      <c r="A1" s="169" t="s">
        <v>82</v>
      </c>
      <c r="B1" s="169"/>
      <c r="C1" s="169"/>
      <c r="D1" s="169"/>
    </row>
    <row r="2" spans="1:4" ht="43.9" customHeight="1" x14ac:dyDescent="0.25">
      <c r="A2" s="87" t="s">
        <v>1</v>
      </c>
      <c r="B2" s="87" t="s">
        <v>2</v>
      </c>
      <c r="C2" s="3" t="s">
        <v>3</v>
      </c>
      <c r="D2" s="3" t="s">
        <v>4</v>
      </c>
    </row>
    <row r="3" spans="1:4" ht="9" customHeight="1" x14ac:dyDescent="0.25">
      <c r="A3" s="5"/>
      <c r="B3" s="6"/>
      <c r="C3" s="7"/>
      <c r="D3" s="7"/>
    </row>
    <row r="4" spans="1:4" s="2" customFormat="1" x14ac:dyDescent="0.2">
      <c r="A4" s="8"/>
      <c r="B4" s="9" t="s">
        <v>5</v>
      </c>
      <c r="C4" s="10">
        <v>30090</v>
      </c>
      <c r="D4" s="162">
        <v>74114</v>
      </c>
    </row>
    <row r="5" spans="1:4" s="2" customFormat="1" ht="12" customHeight="1" x14ac:dyDescent="0.2">
      <c r="A5" s="11"/>
      <c r="B5" s="12" t="s">
        <v>80</v>
      </c>
      <c r="C5" s="162">
        <v>1410</v>
      </c>
      <c r="D5" s="162">
        <v>1775</v>
      </c>
    </row>
    <row r="6" spans="1:4" s="2" customFormat="1" ht="12" customHeight="1" x14ac:dyDescent="0.2">
      <c r="A6" s="11"/>
      <c r="B6" s="12" t="s">
        <v>6</v>
      </c>
      <c r="C6" s="162">
        <v>57710</v>
      </c>
      <c r="D6" s="162">
        <v>190122</v>
      </c>
    </row>
    <row r="7" spans="1:4" s="13" customFormat="1" ht="12" customHeight="1" x14ac:dyDescent="0.2">
      <c r="A7" s="11"/>
      <c r="B7" s="12" t="s">
        <v>7</v>
      </c>
      <c r="C7" s="162">
        <v>11165</v>
      </c>
      <c r="D7" s="162">
        <v>22477</v>
      </c>
    </row>
    <row r="8" spans="1:4" s="2" customFormat="1" ht="12" customHeight="1" x14ac:dyDescent="0.2">
      <c r="A8" s="14" t="s">
        <v>8</v>
      </c>
      <c r="B8" s="15" t="s">
        <v>9</v>
      </c>
      <c r="C8" s="16">
        <v>100375</v>
      </c>
      <c r="D8" s="16">
        <v>288488</v>
      </c>
    </row>
    <row r="9" spans="1:4" s="2" customFormat="1" ht="9" customHeight="1" x14ac:dyDescent="0.2">
      <c r="A9" s="14"/>
      <c r="B9" s="15"/>
      <c r="C9" s="10"/>
      <c r="D9" s="162"/>
    </row>
    <row r="10" spans="1:4" s="17" customFormat="1" ht="12" customHeight="1" x14ac:dyDescent="0.2">
      <c r="A10" s="11"/>
      <c r="B10" s="12" t="s">
        <v>10</v>
      </c>
      <c r="C10" s="10">
        <v>12063</v>
      </c>
      <c r="D10" s="162">
        <v>23122</v>
      </c>
    </row>
    <row r="11" spans="1:4" s="17" customFormat="1" ht="12" customHeight="1" x14ac:dyDescent="0.2">
      <c r="A11" s="18"/>
      <c r="B11" s="19" t="s">
        <v>79</v>
      </c>
      <c r="C11" s="20">
        <v>5607</v>
      </c>
      <c r="D11" s="20">
        <v>9637</v>
      </c>
    </row>
    <row r="12" spans="1:4" s="17" customFormat="1" ht="12" customHeight="1" x14ac:dyDescent="0.2">
      <c r="A12" s="18"/>
      <c r="B12" s="21" t="s">
        <v>11</v>
      </c>
      <c r="C12" s="20">
        <v>6456</v>
      </c>
      <c r="D12" s="20">
        <v>13485</v>
      </c>
    </row>
    <row r="13" spans="1:4" s="2" customFormat="1" ht="12" customHeight="1" x14ac:dyDescent="0.2">
      <c r="A13" s="11"/>
      <c r="B13" s="12" t="s">
        <v>12</v>
      </c>
      <c r="C13" s="162">
        <v>31035</v>
      </c>
      <c r="D13" s="162">
        <v>80025</v>
      </c>
    </row>
    <row r="14" spans="1:4" s="2" customFormat="1" ht="12" customHeight="1" x14ac:dyDescent="0.2">
      <c r="A14" s="11"/>
      <c r="B14" s="12" t="s">
        <v>13</v>
      </c>
      <c r="C14" s="162">
        <v>11004</v>
      </c>
      <c r="D14" s="162">
        <v>20260</v>
      </c>
    </row>
    <row r="15" spans="1:4" s="2" customFormat="1" ht="12" customHeight="1" x14ac:dyDescent="0.2">
      <c r="A15" s="11"/>
      <c r="B15" s="12" t="s">
        <v>14</v>
      </c>
      <c r="C15" s="162">
        <v>27819</v>
      </c>
      <c r="D15" s="162">
        <v>81156</v>
      </c>
    </row>
    <row r="16" spans="1:4" s="2" customFormat="1" ht="12" customHeight="1" x14ac:dyDescent="0.2">
      <c r="A16" s="11" t="s">
        <v>15</v>
      </c>
      <c r="B16" s="15" t="s">
        <v>9</v>
      </c>
      <c r="C16" s="16">
        <v>81921</v>
      </c>
      <c r="D16" s="16">
        <v>204563</v>
      </c>
    </row>
    <row r="17" spans="1:4" s="2" customFormat="1" ht="9" customHeight="1" x14ac:dyDescent="0.2">
      <c r="A17" s="11"/>
      <c r="B17" s="15"/>
      <c r="C17" s="10"/>
      <c r="D17" s="162"/>
    </row>
    <row r="18" spans="1:4" s="2" customFormat="1" ht="12" customHeight="1" x14ac:dyDescent="0.2">
      <c r="A18" s="11"/>
      <c r="B18" s="12" t="s">
        <v>16</v>
      </c>
      <c r="C18" s="10">
        <v>27802</v>
      </c>
      <c r="D18" s="162">
        <v>51789</v>
      </c>
    </row>
    <row r="19" spans="1:4" s="13" customFormat="1" ht="12" customHeight="1" x14ac:dyDescent="0.2">
      <c r="A19" s="11"/>
      <c r="B19" s="8" t="s">
        <v>17</v>
      </c>
      <c r="C19" s="162">
        <v>7098</v>
      </c>
      <c r="D19" s="162">
        <v>11853</v>
      </c>
    </row>
    <row r="20" spans="1:4" s="2" customFormat="1" ht="12" customHeight="1" x14ac:dyDescent="0.2">
      <c r="A20" s="11"/>
      <c r="B20" s="8" t="s">
        <v>18</v>
      </c>
      <c r="C20" s="162">
        <v>11555</v>
      </c>
      <c r="D20" s="162">
        <v>19136</v>
      </c>
    </row>
    <row r="21" spans="1:4" s="2" customFormat="1" ht="12" customHeight="1" x14ac:dyDescent="0.2">
      <c r="A21" s="11"/>
      <c r="B21" s="8" t="s">
        <v>19</v>
      </c>
      <c r="C21" s="162">
        <v>33325</v>
      </c>
      <c r="D21" s="162">
        <v>110911</v>
      </c>
    </row>
    <row r="22" spans="1:4" s="2" customFormat="1" ht="12" customHeight="1" x14ac:dyDescent="0.2">
      <c r="A22" s="11" t="s">
        <v>20</v>
      </c>
      <c r="B22" s="15" t="s">
        <v>9</v>
      </c>
      <c r="C22" s="16">
        <v>79780</v>
      </c>
      <c r="D22" s="16">
        <v>193689</v>
      </c>
    </row>
    <row r="23" spans="1:4" s="2" customFormat="1" ht="9" customHeight="1" x14ac:dyDescent="0.2">
      <c r="A23" s="11"/>
      <c r="B23" s="15"/>
      <c r="C23" s="10"/>
      <c r="D23" s="162"/>
    </row>
    <row r="24" spans="1:4" s="2" customFormat="1" ht="12" customHeight="1" x14ac:dyDescent="0.2">
      <c r="A24" s="11"/>
      <c r="B24" s="8" t="s">
        <v>21</v>
      </c>
      <c r="C24" s="10">
        <v>8221</v>
      </c>
      <c r="D24" s="162">
        <v>11619</v>
      </c>
    </row>
    <row r="25" spans="1:4" s="2" customFormat="1" ht="12" customHeight="1" x14ac:dyDescent="0.2">
      <c r="A25" s="11"/>
      <c r="B25" s="8" t="s">
        <v>22</v>
      </c>
      <c r="C25" s="162">
        <v>1971</v>
      </c>
      <c r="D25" s="162">
        <v>3631</v>
      </c>
    </row>
    <row r="26" spans="1:4" s="2" customFormat="1" ht="12" customHeight="1" x14ac:dyDescent="0.2">
      <c r="A26" s="11"/>
      <c r="B26" s="8" t="s">
        <v>23</v>
      </c>
      <c r="C26" s="162">
        <v>21315</v>
      </c>
      <c r="D26" s="162">
        <v>33583</v>
      </c>
    </row>
    <row r="27" spans="1:4" s="2" customFormat="1" ht="12" customHeight="1" x14ac:dyDescent="0.2">
      <c r="A27" s="11"/>
      <c r="B27" s="8" t="s">
        <v>24</v>
      </c>
      <c r="C27" s="162">
        <v>18485</v>
      </c>
      <c r="D27" s="162">
        <v>37811</v>
      </c>
    </row>
    <row r="28" spans="1:4" s="2" customFormat="1" ht="12" customHeight="1" x14ac:dyDescent="0.2">
      <c r="A28" s="11"/>
      <c r="B28" s="8" t="s">
        <v>25</v>
      </c>
      <c r="C28" s="162">
        <v>3807</v>
      </c>
      <c r="D28" s="162">
        <v>5987</v>
      </c>
    </row>
    <row r="29" spans="1:4" s="2" customFormat="1" ht="12" customHeight="1" x14ac:dyDescent="0.2">
      <c r="A29" s="11"/>
      <c r="B29" s="8" t="s">
        <v>26</v>
      </c>
      <c r="C29" s="162">
        <v>10010</v>
      </c>
      <c r="D29" s="162">
        <v>11098</v>
      </c>
    </row>
    <row r="30" spans="1:4" s="2" customFormat="1" ht="12" customHeight="1" x14ac:dyDescent="0.2">
      <c r="A30" s="11" t="s">
        <v>27</v>
      </c>
      <c r="B30" s="15" t="s">
        <v>9</v>
      </c>
      <c r="C30" s="16">
        <v>63809</v>
      </c>
      <c r="D30" s="16">
        <v>103729</v>
      </c>
    </row>
    <row r="31" spans="1:4" s="13" customFormat="1" ht="9" customHeight="1" x14ac:dyDescent="0.2">
      <c r="A31" s="11"/>
      <c r="B31" s="15"/>
      <c r="C31" s="16"/>
      <c r="D31" s="16"/>
    </row>
    <row r="32" spans="1:4" s="2" customFormat="1" ht="12" customHeight="1" x14ac:dyDescent="0.2">
      <c r="A32" s="11"/>
      <c r="B32" s="8" t="s">
        <v>28</v>
      </c>
      <c r="C32" s="10">
        <v>22420</v>
      </c>
      <c r="D32" s="162">
        <v>40854</v>
      </c>
    </row>
    <row r="33" spans="1:4" s="2" customFormat="1" ht="12" customHeight="1" x14ac:dyDescent="0.2">
      <c r="A33" s="22"/>
      <c r="B33" s="23" t="s">
        <v>29</v>
      </c>
      <c r="C33" s="162">
        <v>11269</v>
      </c>
      <c r="D33" s="162">
        <v>22153</v>
      </c>
    </row>
    <row r="34" spans="1:4" s="2" customFormat="1" ht="12" customHeight="1" x14ac:dyDescent="0.2">
      <c r="A34" s="22" t="s">
        <v>30</v>
      </c>
      <c r="B34" s="15" t="s">
        <v>9</v>
      </c>
      <c r="C34" s="16">
        <v>33689</v>
      </c>
      <c r="D34" s="16">
        <v>63007</v>
      </c>
    </row>
    <row r="35" spans="1:4" s="2" customFormat="1" ht="9" customHeight="1" x14ac:dyDescent="0.2">
      <c r="A35" s="22"/>
      <c r="B35" s="15"/>
      <c r="C35" s="10"/>
      <c r="D35" s="162"/>
    </row>
    <row r="36" spans="1:4" s="2" customFormat="1" ht="12" customHeight="1" x14ac:dyDescent="0.2">
      <c r="A36" s="22" t="s">
        <v>31</v>
      </c>
      <c r="B36" s="15" t="s">
        <v>9</v>
      </c>
      <c r="C36" s="16">
        <v>359574</v>
      </c>
      <c r="D36" s="16">
        <v>853476</v>
      </c>
    </row>
    <row r="37" spans="1:4" s="2" customFormat="1" ht="9" customHeight="1" x14ac:dyDescent="0.25">
      <c r="A37" s="24"/>
      <c r="B37" s="24"/>
      <c r="C37" s="25"/>
      <c r="D37" s="25"/>
    </row>
    <row r="38" spans="1:4" ht="7.9" customHeight="1" x14ac:dyDescent="0.25">
      <c r="C38" s="10"/>
    </row>
    <row r="39" spans="1:4" x14ac:dyDescent="0.25">
      <c r="A39" s="49"/>
      <c r="C39" s="10"/>
    </row>
    <row r="40" spans="1:4" x14ac:dyDescent="0.25">
      <c r="C40" s="10"/>
    </row>
    <row r="41" spans="1:4" x14ac:dyDescent="0.25">
      <c r="C41" s="10"/>
    </row>
    <row r="42" spans="1:4" x14ac:dyDescent="0.25">
      <c r="C42" s="10"/>
    </row>
    <row r="43" spans="1:4" x14ac:dyDescent="0.25">
      <c r="C43" s="10"/>
    </row>
    <row r="44" spans="1:4" x14ac:dyDescent="0.25">
      <c r="C44" s="10"/>
    </row>
  </sheetData>
  <mergeCells count="1">
    <mergeCell ref="A1:D1"/>
  </mergeCells>
  <pageMargins left="0.7" right="0.7" top="0.75" bottom="0.75" header="0.3" footer="0.3"/>
  <pageSetup paperSize="9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15" zoomScaleNormal="115" workbookViewId="0">
      <selection sqref="A1:M1"/>
    </sheetView>
  </sheetViews>
  <sheetFormatPr defaultColWidth="8.85546875" defaultRowHeight="12" x14ac:dyDescent="0.25"/>
  <cols>
    <col min="1" max="1" width="17.7109375" style="4" bestFit="1" customWidth="1"/>
    <col min="2" max="2" width="28.28515625" style="4" bestFit="1" customWidth="1"/>
    <col min="3" max="3" width="11.28515625" style="4" bestFit="1" customWidth="1"/>
    <col min="4" max="5" width="10.28515625" style="4" bestFit="1" customWidth="1"/>
    <col min="6" max="6" width="9.7109375" style="4" bestFit="1" customWidth="1"/>
    <col min="7" max="7" width="10.5703125" style="4" customWidth="1"/>
    <col min="8" max="8" width="1.7109375" style="4" customWidth="1"/>
    <col min="9" max="9" width="11.28515625" style="4" bestFit="1" customWidth="1"/>
    <col min="10" max="11" width="10.28515625" style="4" bestFit="1" customWidth="1"/>
    <col min="12" max="12" width="9.7109375" style="4" bestFit="1" customWidth="1"/>
    <col min="13" max="13" width="12.5703125" style="4" customWidth="1"/>
    <col min="14" max="16384" width="8.85546875" style="4"/>
  </cols>
  <sheetData>
    <row r="1" spans="1:13" ht="15" x14ac:dyDescent="0.25">
      <c r="A1" s="169" t="s">
        <v>81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31.5" customHeight="1" x14ac:dyDescent="0.25">
      <c r="A2" s="170" t="s">
        <v>1</v>
      </c>
      <c r="B2" s="170" t="s">
        <v>2</v>
      </c>
      <c r="C2" s="173" t="s">
        <v>3</v>
      </c>
      <c r="D2" s="173"/>
      <c r="E2" s="173"/>
      <c r="F2" s="173"/>
      <c r="G2" s="173"/>
      <c r="H2" s="26"/>
      <c r="I2" s="173" t="s">
        <v>4</v>
      </c>
      <c r="J2" s="173"/>
      <c r="K2" s="173"/>
      <c r="L2" s="173"/>
      <c r="M2" s="173"/>
    </row>
    <row r="3" spans="1:13" ht="20.100000000000001" customHeight="1" x14ac:dyDescent="0.25">
      <c r="A3" s="171"/>
      <c r="B3" s="171"/>
      <c r="C3" s="173" t="s">
        <v>32</v>
      </c>
      <c r="D3" s="173"/>
      <c r="E3" s="173"/>
      <c r="F3" s="173"/>
      <c r="G3" s="173"/>
      <c r="H3" s="2"/>
      <c r="I3" s="173" t="s">
        <v>32</v>
      </c>
      <c r="J3" s="173"/>
      <c r="K3" s="173"/>
      <c r="L3" s="173"/>
      <c r="M3" s="173"/>
    </row>
    <row r="4" spans="1:13" s="28" customFormat="1" ht="47.45" customHeight="1" x14ac:dyDescent="0.25">
      <c r="A4" s="172"/>
      <c r="B4" s="172"/>
      <c r="C4" s="80" t="s">
        <v>33</v>
      </c>
      <c r="D4" s="80" t="s">
        <v>34</v>
      </c>
      <c r="E4" s="80" t="s">
        <v>35</v>
      </c>
      <c r="F4" s="81" t="s">
        <v>36</v>
      </c>
      <c r="G4" s="81" t="s">
        <v>9</v>
      </c>
      <c r="H4" s="27"/>
      <c r="I4" s="80" t="s">
        <v>33</v>
      </c>
      <c r="J4" s="80" t="s">
        <v>34</v>
      </c>
      <c r="K4" s="80" t="s">
        <v>35</v>
      </c>
      <c r="L4" s="81" t="s">
        <v>36</v>
      </c>
      <c r="M4" s="81" t="s">
        <v>9</v>
      </c>
    </row>
    <row r="5" spans="1:13" ht="9" customHeight="1" x14ac:dyDescent="0.25">
      <c r="A5" s="29"/>
      <c r="B5" s="29"/>
      <c r="C5" s="7"/>
      <c r="D5" s="7"/>
      <c r="E5" s="7"/>
      <c r="F5" s="30"/>
      <c r="G5" s="31"/>
      <c r="H5" s="2"/>
      <c r="I5" s="7"/>
      <c r="J5" s="7"/>
      <c r="K5" s="7"/>
      <c r="L5" s="30"/>
      <c r="M5" s="31"/>
    </row>
    <row r="6" spans="1:13" s="2" customFormat="1" ht="12" customHeight="1" x14ac:dyDescent="0.2">
      <c r="A6" s="8"/>
      <c r="B6" s="9" t="s">
        <v>5</v>
      </c>
      <c r="C6" s="126">
        <v>25678</v>
      </c>
      <c r="D6" s="126">
        <v>806</v>
      </c>
      <c r="E6" s="126">
        <v>610</v>
      </c>
      <c r="F6" s="126">
        <v>2996</v>
      </c>
      <c r="G6" s="126">
        <v>30090</v>
      </c>
      <c r="H6" s="127"/>
      <c r="I6" s="127">
        <v>11755.999999999967</v>
      </c>
      <c r="J6" s="127">
        <v>47400.000000000015</v>
      </c>
      <c r="K6" s="127">
        <v>4439.0000000000009</v>
      </c>
      <c r="L6" s="127">
        <v>10519.000000000004</v>
      </c>
      <c r="M6" s="127">
        <f>SUM(I6:L6)</f>
        <v>74113.999999999985</v>
      </c>
    </row>
    <row r="7" spans="1:13" s="2" customFormat="1" ht="12" customHeight="1" x14ac:dyDescent="0.2">
      <c r="A7" s="11"/>
      <c r="B7" s="12" t="s">
        <v>80</v>
      </c>
      <c r="C7" s="126">
        <v>1220</v>
      </c>
      <c r="D7" s="126">
        <v>38</v>
      </c>
      <c r="E7" s="126">
        <v>30</v>
      </c>
      <c r="F7" s="126">
        <v>122</v>
      </c>
      <c r="G7" s="126">
        <v>1410</v>
      </c>
      <c r="H7" s="127"/>
      <c r="I7" s="127">
        <v>321.99999999999972</v>
      </c>
      <c r="J7" s="127">
        <v>931</v>
      </c>
      <c r="K7" s="127">
        <v>288</v>
      </c>
      <c r="L7" s="127">
        <v>234.00000000000011</v>
      </c>
      <c r="M7" s="127">
        <f t="shared" ref="M7:M9" si="0">SUM(I7:L7)</f>
        <v>1775</v>
      </c>
    </row>
    <row r="8" spans="1:13" s="2" customFormat="1" ht="12" customHeight="1" x14ac:dyDescent="0.2">
      <c r="A8" s="11"/>
      <c r="B8" s="12" t="s">
        <v>6</v>
      </c>
      <c r="C8" s="126">
        <v>48251</v>
      </c>
      <c r="D8" s="126">
        <v>2212</v>
      </c>
      <c r="E8" s="126">
        <v>2219</v>
      </c>
      <c r="F8" s="126">
        <v>5028</v>
      </c>
      <c r="G8" s="126">
        <v>57710</v>
      </c>
      <c r="H8" s="127"/>
      <c r="I8" s="127">
        <v>26758.999999999935</v>
      </c>
      <c r="J8" s="127">
        <v>85995.999999999884</v>
      </c>
      <c r="K8" s="127">
        <v>47185.999999999927</v>
      </c>
      <c r="L8" s="127">
        <v>30181.000000000102</v>
      </c>
      <c r="M8" s="127">
        <f t="shared" si="0"/>
        <v>190121.99999999988</v>
      </c>
    </row>
    <row r="9" spans="1:13" s="13" customFormat="1" ht="12" customHeight="1" x14ac:dyDescent="0.2">
      <c r="A9" s="11"/>
      <c r="B9" s="12" t="s">
        <v>7</v>
      </c>
      <c r="C9" s="126">
        <v>9104</v>
      </c>
      <c r="D9" s="126">
        <v>370</v>
      </c>
      <c r="E9" s="126">
        <v>268</v>
      </c>
      <c r="F9" s="126">
        <v>1423</v>
      </c>
      <c r="G9" s="126">
        <v>11165</v>
      </c>
      <c r="H9" s="128"/>
      <c r="I9" s="127">
        <v>4451.99999999997</v>
      </c>
      <c r="J9" s="127">
        <v>11869.000000000002</v>
      </c>
      <c r="K9" s="127">
        <v>2179.0000000000027</v>
      </c>
      <c r="L9" s="127">
        <v>3976.9999999999936</v>
      </c>
      <c r="M9" s="127">
        <f t="shared" si="0"/>
        <v>22476.999999999967</v>
      </c>
    </row>
    <row r="10" spans="1:13" s="2" customFormat="1" ht="12" customHeight="1" x14ac:dyDescent="0.2">
      <c r="A10" s="14" t="s">
        <v>8</v>
      </c>
      <c r="B10" s="15" t="s">
        <v>9</v>
      </c>
      <c r="C10" s="129">
        <f>SUM(C6:C9)</f>
        <v>84253</v>
      </c>
      <c r="D10" s="129">
        <f>SUM(D6:D9)</f>
        <v>3426</v>
      </c>
      <c r="E10" s="129">
        <f>SUM(E6:E9)</f>
        <v>3127</v>
      </c>
      <c r="F10" s="129">
        <f>SUM(F6:F9)</f>
        <v>9569</v>
      </c>
      <c r="G10" s="129">
        <f>SUM(G6:G9)</f>
        <v>100375</v>
      </c>
      <c r="H10" s="128"/>
      <c r="I10" s="129">
        <f>SUM(I6:I9)</f>
        <v>43288.999999999869</v>
      </c>
      <c r="J10" s="129">
        <f>SUM(J6:J9)</f>
        <v>146195.99999999988</v>
      </c>
      <c r="K10" s="129">
        <f>SUM(K6:K9)</f>
        <v>54091.999999999927</v>
      </c>
      <c r="L10" s="129">
        <f>SUM(L6:L9)</f>
        <v>44911.000000000095</v>
      </c>
      <c r="M10" s="129">
        <f>SUM(M6:M9)</f>
        <v>288487.99999999983</v>
      </c>
    </row>
    <row r="11" spans="1:13" s="2" customFormat="1" ht="9" customHeight="1" x14ac:dyDescent="0.2">
      <c r="A11" s="14"/>
      <c r="B11" s="15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s="17" customFormat="1" ht="12" customHeight="1" x14ac:dyDescent="0.2">
      <c r="A12" s="11"/>
      <c r="B12" s="12" t="s">
        <v>10</v>
      </c>
      <c r="C12" s="127">
        <f>+C13+C14</f>
        <v>10583</v>
      </c>
      <c r="D12" s="127">
        <f>+D13+D14</f>
        <v>311</v>
      </c>
      <c r="E12" s="127">
        <f>+E13+E14</f>
        <v>161</v>
      </c>
      <c r="F12" s="127">
        <f>+F13+F14</f>
        <v>1008</v>
      </c>
      <c r="G12" s="127">
        <f>+G13+G14</f>
        <v>12063</v>
      </c>
      <c r="H12" s="127"/>
      <c r="I12" s="127">
        <f>+I13+I14</f>
        <v>9830.0000000000327</v>
      </c>
      <c r="J12" s="127">
        <f>+J13+J14</f>
        <v>10090</v>
      </c>
      <c r="K12" s="127">
        <f>+K13+K14</f>
        <v>1531.0000000000002</v>
      </c>
      <c r="L12" s="127">
        <f>+L13+L14</f>
        <v>1670.9999999999998</v>
      </c>
      <c r="M12" s="127">
        <f t="shared" ref="M12:M31" si="1">SUM(I12:L12)</f>
        <v>23122.000000000033</v>
      </c>
    </row>
    <row r="13" spans="1:13" s="17" customFormat="1" ht="12" customHeight="1" x14ac:dyDescent="0.2">
      <c r="A13" s="18"/>
      <c r="B13" s="19" t="s">
        <v>79</v>
      </c>
      <c r="C13" s="130">
        <v>4922</v>
      </c>
      <c r="D13" s="130">
        <v>191</v>
      </c>
      <c r="E13" s="130">
        <v>75</v>
      </c>
      <c r="F13" s="130">
        <v>419</v>
      </c>
      <c r="G13" s="130">
        <v>5607</v>
      </c>
      <c r="H13" s="131"/>
      <c r="I13" s="131">
        <v>4394.0000000000118</v>
      </c>
      <c r="J13" s="131">
        <v>3069</v>
      </c>
      <c r="K13" s="131">
        <v>1060.0000000000002</v>
      </c>
      <c r="L13" s="131">
        <v>1113.9999999999993</v>
      </c>
      <c r="M13" s="131">
        <f t="shared" si="1"/>
        <v>9637.0000000000127</v>
      </c>
    </row>
    <row r="14" spans="1:13" s="17" customFormat="1" ht="12" customHeight="1" x14ac:dyDescent="0.2">
      <c r="A14" s="18"/>
      <c r="B14" s="21" t="s">
        <v>11</v>
      </c>
      <c r="C14" s="130">
        <v>5661</v>
      </c>
      <c r="D14" s="130">
        <v>120</v>
      </c>
      <c r="E14" s="130">
        <v>86</v>
      </c>
      <c r="F14" s="130">
        <v>589</v>
      </c>
      <c r="G14" s="130">
        <v>6456</v>
      </c>
      <c r="H14" s="131"/>
      <c r="I14" s="131">
        <v>5436.0000000000218</v>
      </c>
      <c r="J14" s="131">
        <v>7021</v>
      </c>
      <c r="K14" s="131">
        <v>471.00000000000006</v>
      </c>
      <c r="L14" s="131">
        <v>557.00000000000045</v>
      </c>
      <c r="M14" s="131">
        <f t="shared" si="1"/>
        <v>13485.000000000022</v>
      </c>
    </row>
    <row r="15" spans="1:13" s="2" customFormat="1" ht="12" customHeight="1" x14ac:dyDescent="0.2">
      <c r="A15" s="11"/>
      <c r="B15" s="12" t="s">
        <v>12</v>
      </c>
      <c r="C15" s="126">
        <v>26564</v>
      </c>
      <c r="D15" s="126">
        <v>909</v>
      </c>
      <c r="E15" s="126">
        <v>627</v>
      </c>
      <c r="F15" s="126">
        <v>2935</v>
      </c>
      <c r="G15" s="126">
        <v>31035</v>
      </c>
      <c r="H15" s="127"/>
      <c r="I15" s="127">
        <v>11211.000000000013</v>
      </c>
      <c r="J15" s="127">
        <v>40012.999999999985</v>
      </c>
      <c r="K15" s="127">
        <v>9804.9999999999982</v>
      </c>
      <c r="L15" s="127">
        <v>18996.000000000015</v>
      </c>
      <c r="M15" s="127">
        <f t="shared" si="1"/>
        <v>80025.000000000015</v>
      </c>
    </row>
    <row r="16" spans="1:13" s="2" customFormat="1" ht="12" customHeight="1" x14ac:dyDescent="0.2">
      <c r="A16" s="11"/>
      <c r="B16" s="12" t="s">
        <v>13</v>
      </c>
      <c r="C16" s="126">
        <v>9963</v>
      </c>
      <c r="D16" s="126">
        <v>231</v>
      </c>
      <c r="E16" s="126">
        <v>120</v>
      </c>
      <c r="F16" s="126">
        <v>690</v>
      </c>
      <c r="G16" s="126">
        <v>11004</v>
      </c>
      <c r="H16" s="127"/>
      <c r="I16" s="127">
        <v>3806.00000000001</v>
      </c>
      <c r="J16" s="127">
        <v>13226.000000000005</v>
      </c>
      <c r="K16" s="127">
        <v>1000.0000000000002</v>
      </c>
      <c r="L16" s="127">
        <v>2227.9999999999995</v>
      </c>
      <c r="M16" s="127">
        <f t="shared" si="1"/>
        <v>20260.000000000015</v>
      </c>
    </row>
    <row r="17" spans="1:13" s="2" customFormat="1" ht="12" customHeight="1" x14ac:dyDescent="0.2">
      <c r="A17" s="11"/>
      <c r="B17" s="12" t="s">
        <v>14</v>
      </c>
      <c r="C17" s="126">
        <v>23334</v>
      </c>
      <c r="D17" s="126">
        <v>900</v>
      </c>
      <c r="E17" s="126">
        <v>685</v>
      </c>
      <c r="F17" s="126">
        <v>2900</v>
      </c>
      <c r="G17" s="126">
        <v>27819</v>
      </c>
      <c r="H17" s="127"/>
      <c r="I17" s="127">
        <v>12110.000000000053</v>
      </c>
      <c r="J17" s="127">
        <v>55935.999999999927</v>
      </c>
      <c r="K17" s="127">
        <v>5688.9999999999982</v>
      </c>
      <c r="L17" s="127">
        <v>7421.0000000000036</v>
      </c>
      <c r="M17" s="127">
        <f t="shared" si="1"/>
        <v>81155.999999999985</v>
      </c>
    </row>
    <row r="18" spans="1:13" s="2" customFormat="1" ht="12" customHeight="1" x14ac:dyDescent="0.2">
      <c r="A18" s="11" t="s">
        <v>15</v>
      </c>
      <c r="B18" s="15" t="s">
        <v>9</v>
      </c>
      <c r="C18" s="129">
        <f>SUM(C13:C17)</f>
        <v>70444</v>
      </c>
      <c r="D18" s="129">
        <f>SUM(D13:D17)</f>
        <v>2351</v>
      </c>
      <c r="E18" s="129">
        <f>SUM(E13:E17)</f>
        <v>1593</v>
      </c>
      <c r="F18" s="129">
        <f>SUM(F13:F17)</f>
        <v>7533</v>
      </c>
      <c r="G18" s="129">
        <f>SUM(G13:G17)</f>
        <v>81921</v>
      </c>
      <c r="H18" s="128"/>
      <c r="I18" s="129">
        <f t="shared" ref="I18:L18" si="2">SUM(I13:I17)</f>
        <v>36957.000000000109</v>
      </c>
      <c r="J18" s="129">
        <f t="shared" si="2"/>
        <v>119264.99999999991</v>
      </c>
      <c r="K18" s="129">
        <f t="shared" si="2"/>
        <v>18024.999999999996</v>
      </c>
      <c r="L18" s="129">
        <f t="shared" si="2"/>
        <v>30316.000000000018</v>
      </c>
      <c r="M18" s="128">
        <f t="shared" si="1"/>
        <v>204563.00000000006</v>
      </c>
    </row>
    <row r="19" spans="1:13" s="2" customFormat="1" ht="9" customHeight="1" x14ac:dyDescent="0.2">
      <c r="A19" s="11"/>
      <c r="B19" s="15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s="2" customFormat="1" ht="12" customHeight="1" x14ac:dyDescent="0.2">
      <c r="A20" s="11"/>
      <c r="B20" s="12" t="s">
        <v>16</v>
      </c>
      <c r="C20" s="126">
        <v>24217</v>
      </c>
      <c r="D20" s="126">
        <v>684</v>
      </c>
      <c r="E20" s="126">
        <v>611</v>
      </c>
      <c r="F20" s="126">
        <v>2290</v>
      </c>
      <c r="G20" s="126">
        <v>27802</v>
      </c>
      <c r="H20" s="127"/>
      <c r="I20" s="127">
        <v>10837.999999999925</v>
      </c>
      <c r="J20" s="127">
        <v>30762.000000000033</v>
      </c>
      <c r="K20" s="127">
        <v>4324.0000000000045</v>
      </c>
      <c r="L20" s="127">
        <v>5864.9999999999991</v>
      </c>
      <c r="M20" s="127">
        <f t="shared" si="1"/>
        <v>51788.999999999964</v>
      </c>
    </row>
    <row r="21" spans="1:13" s="13" customFormat="1" ht="12" customHeight="1" x14ac:dyDescent="0.2">
      <c r="A21" s="11"/>
      <c r="B21" s="8" t="s">
        <v>17</v>
      </c>
      <c r="C21" s="126">
        <v>5843</v>
      </c>
      <c r="D21" s="126">
        <v>245</v>
      </c>
      <c r="E21" s="126">
        <v>135</v>
      </c>
      <c r="F21" s="126">
        <v>875</v>
      </c>
      <c r="G21" s="126">
        <v>7098</v>
      </c>
      <c r="H21" s="128"/>
      <c r="I21" s="127">
        <v>1729.9999999999977</v>
      </c>
      <c r="J21" s="127">
        <v>8391.9999999999891</v>
      </c>
      <c r="K21" s="127">
        <v>462.00000000000023</v>
      </c>
      <c r="L21" s="127">
        <v>1269.0000000000018</v>
      </c>
      <c r="M21" s="127">
        <f t="shared" si="1"/>
        <v>11852.999999999989</v>
      </c>
    </row>
    <row r="22" spans="1:13" s="2" customFormat="1" ht="12" customHeight="1" x14ac:dyDescent="0.2">
      <c r="A22" s="11"/>
      <c r="B22" s="8" t="s">
        <v>18</v>
      </c>
      <c r="C22" s="126">
        <v>9888</v>
      </c>
      <c r="D22" s="126">
        <v>354</v>
      </c>
      <c r="E22" s="126">
        <v>231</v>
      </c>
      <c r="F22" s="126">
        <v>1082</v>
      </c>
      <c r="G22" s="126">
        <v>11555</v>
      </c>
      <c r="H22" s="127"/>
      <c r="I22" s="127">
        <v>4183.0000000000246</v>
      </c>
      <c r="J22" s="127">
        <v>13121.999999999991</v>
      </c>
      <c r="K22" s="127">
        <v>994.99999999999966</v>
      </c>
      <c r="L22" s="127">
        <v>835.99999999999886</v>
      </c>
      <c r="M22" s="127">
        <f t="shared" si="1"/>
        <v>19136.000000000015</v>
      </c>
    </row>
    <row r="23" spans="1:13" s="2" customFormat="1" ht="12" customHeight="1" x14ac:dyDescent="0.2">
      <c r="A23" s="11"/>
      <c r="B23" s="8" t="s">
        <v>19</v>
      </c>
      <c r="C23" s="126">
        <v>28065</v>
      </c>
      <c r="D23" s="126">
        <v>1504</v>
      </c>
      <c r="E23" s="126">
        <v>835</v>
      </c>
      <c r="F23" s="126">
        <v>2921</v>
      </c>
      <c r="G23" s="126">
        <v>33325</v>
      </c>
      <c r="H23" s="127"/>
      <c r="I23" s="127">
        <v>27912.000000000149</v>
      </c>
      <c r="J23" s="127">
        <v>36465.999999999942</v>
      </c>
      <c r="K23" s="127">
        <v>12919.000000000004</v>
      </c>
      <c r="L23" s="127">
        <v>33614.000000000015</v>
      </c>
      <c r="M23" s="127">
        <f t="shared" si="1"/>
        <v>110911.0000000001</v>
      </c>
    </row>
    <row r="24" spans="1:13" s="2" customFormat="1" ht="12" customHeight="1" x14ac:dyDescent="0.2">
      <c r="A24" s="11" t="s">
        <v>20</v>
      </c>
      <c r="B24" s="15" t="s">
        <v>9</v>
      </c>
      <c r="C24" s="129">
        <f>SUM(C20:C23)</f>
        <v>68013</v>
      </c>
      <c r="D24" s="129">
        <f t="shared" ref="D24:G24" si="3">SUM(D20:D23)</f>
        <v>2787</v>
      </c>
      <c r="E24" s="129">
        <f t="shared" si="3"/>
        <v>1812</v>
      </c>
      <c r="F24" s="129">
        <f t="shared" si="3"/>
        <v>7168</v>
      </c>
      <c r="G24" s="129">
        <f t="shared" si="3"/>
        <v>79780</v>
      </c>
      <c r="H24" s="128"/>
      <c r="I24" s="129">
        <f>SUM(I20:I23)</f>
        <v>44663.000000000102</v>
      </c>
      <c r="J24" s="129">
        <f t="shared" ref="J24" si="4">SUM(J20:J23)</f>
        <v>88741.999999999956</v>
      </c>
      <c r="K24" s="129">
        <f t="shared" ref="K24" si="5">SUM(K20:K23)</f>
        <v>18700.000000000007</v>
      </c>
      <c r="L24" s="129">
        <f t="shared" ref="L24" si="6">SUM(L20:L23)</f>
        <v>41584.000000000015</v>
      </c>
      <c r="M24" s="128">
        <f t="shared" si="1"/>
        <v>193689.00000000006</v>
      </c>
    </row>
    <row r="25" spans="1:13" s="2" customFormat="1" ht="9" customHeight="1" x14ac:dyDescent="0.2">
      <c r="A25" s="11"/>
      <c r="B25" s="15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s="2" customFormat="1" ht="12" customHeight="1" x14ac:dyDescent="0.2">
      <c r="A26" s="11"/>
      <c r="B26" s="8" t="s">
        <v>21</v>
      </c>
      <c r="C26" s="126">
        <v>7308</v>
      </c>
      <c r="D26" s="126">
        <v>366</v>
      </c>
      <c r="E26" s="126">
        <v>138</v>
      </c>
      <c r="F26" s="126">
        <v>409</v>
      </c>
      <c r="G26" s="126">
        <v>8221</v>
      </c>
      <c r="H26" s="127"/>
      <c r="I26" s="127">
        <v>1889.000000000002</v>
      </c>
      <c r="J26" s="127">
        <v>7568.9999999999909</v>
      </c>
      <c r="K26" s="127">
        <v>1335</v>
      </c>
      <c r="L26" s="127">
        <v>825.99999999999989</v>
      </c>
      <c r="M26" s="127">
        <f t="shared" si="1"/>
        <v>11618.999999999993</v>
      </c>
    </row>
    <row r="27" spans="1:13" s="2" customFormat="1" ht="12" customHeight="1" x14ac:dyDescent="0.2">
      <c r="A27" s="11"/>
      <c r="B27" s="8" t="s">
        <v>22</v>
      </c>
      <c r="C27" s="126">
        <v>1701</v>
      </c>
      <c r="D27" s="126">
        <v>144</v>
      </c>
      <c r="E27" s="126">
        <v>31</v>
      </c>
      <c r="F27" s="126">
        <v>95</v>
      </c>
      <c r="G27" s="126">
        <v>1971</v>
      </c>
      <c r="H27" s="127"/>
      <c r="I27" s="127">
        <v>404.99999999999886</v>
      </c>
      <c r="J27" s="127">
        <v>2585.9999999999986</v>
      </c>
      <c r="K27" s="127">
        <v>425.99999999999994</v>
      </c>
      <c r="L27" s="127">
        <v>214.00000000000003</v>
      </c>
      <c r="M27" s="127">
        <f t="shared" si="1"/>
        <v>3630.9999999999973</v>
      </c>
    </row>
    <row r="28" spans="1:13" s="2" customFormat="1" ht="12" customHeight="1" x14ac:dyDescent="0.2">
      <c r="A28" s="11"/>
      <c r="B28" s="8" t="s">
        <v>23</v>
      </c>
      <c r="C28" s="126">
        <v>17563</v>
      </c>
      <c r="D28" s="126">
        <v>1663</v>
      </c>
      <c r="E28" s="126">
        <v>378</v>
      </c>
      <c r="F28" s="126">
        <v>1711</v>
      </c>
      <c r="G28" s="126">
        <v>21315</v>
      </c>
      <c r="H28" s="127"/>
      <c r="I28" s="127">
        <v>7230.0000000000246</v>
      </c>
      <c r="J28" s="127">
        <v>19519.000000000018</v>
      </c>
      <c r="K28" s="127">
        <v>1921.9999999999991</v>
      </c>
      <c r="L28" s="127">
        <v>4912.0000000000027</v>
      </c>
      <c r="M28" s="127">
        <f t="shared" si="1"/>
        <v>33583.000000000044</v>
      </c>
    </row>
    <row r="29" spans="1:13" s="2" customFormat="1" ht="12" customHeight="1" x14ac:dyDescent="0.2">
      <c r="A29" s="11"/>
      <c r="B29" s="8" t="s">
        <v>24</v>
      </c>
      <c r="C29" s="126">
        <v>15655</v>
      </c>
      <c r="D29" s="126">
        <v>1329</v>
      </c>
      <c r="E29" s="126">
        <v>252</v>
      </c>
      <c r="F29" s="126">
        <v>1249</v>
      </c>
      <c r="G29" s="126">
        <v>18485</v>
      </c>
      <c r="H29" s="127"/>
      <c r="I29" s="127">
        <v>6599.0000000000064</v>
      </c>
      <c r="J29" s="127">
        <v>22110.000000000029</v>
      </c>
      <c r="K29" s="127">
        <v>4961.0000000000055</v>
      </c>
      <c r="L29" s="127">
        <v>4140.9999999999991</v>
      </c>
      <c r="M29" s="127">
        <f t="shared" si="1"/>
        <v>37811.000000000044</v>
      </c>
    </row>
    <row r="30" spans="1:13" s="2" customFormat="1" ht="12" customHeight="1" x14ac:dyDescent="0.2">
      <c r="A30" s="11"/>
      <c r="B30" s="8" t="s">
        <v>25</v>
      </c>
      <c r="C30" s="126">
        <v>3368</v>
      </c>
      <c r="D30" s="126">
        <v>238</v>
      </c>
      <c r="E30" s="126">
        <v>54</v>
      </c>
      <c r="F30" s="126">
        <v>147</v>
      </c>
      <c r="G30" s="126">
        <v>3807</v>
      </c>
      <c r="H30" s="127"/>
      <c r="I30" s="127">
        <v>1259.0000000000005</v>
      </c>
      <c r="J30" s="127">
        <v>4440</v>
      </c>
      <c r="K30" s="127">
        <v>128.00000000000003</v>
      </c>
      <c r="L30" s="127">
        <v>159.99999999999991</v>
      </c>
      <c r="M30" s="127">
        <f t="shared" si="1"/>
        <v>5987</v>
      </c>
    </row>
    <row r="31" spans="1:13" s="2" customFormat="1" ht="12" customHeight="1" x14ac:dyDescent="0.2">
      <c r="A31" s="11"/>
      <c r="B31" s="8" t="s">
        <v>26</v>
      </c>
      <c r="C31" s="126">
        <v>8827</v>
      </c>
      <c r="D31" s="126">
        <v>671</v>
      </c>
      <c r="E31" s="126">
        <v>144</v>
      </c>
      <c r="F31" s="126">
        <v>368</v>
      </c>
      <c r="G31" s="126">
        <v>10010</v>
      </c>
      <c r="H31" s="127"/>
      <c r="I31" s="127">
        <v>4108.9999999999909</v>
      </c>
      <c r="J31" s="127">
        <v>5285</v>
      </c>
      <c r="K31" s="127">
        <v>998.00000000000023</v>
      </c>
      <c r="L31" s="127">
        <v>706.00000000000011</v>
      </c>
      <c r="M31" s="127">
        <f t="shared" si="1"/>
        <v>11097.999999999991</v>
      </c>
    </row>
    <row r="32" spans="1:13" s="2" customFormat="1" ht="12" customHeight="1" x14ac:dyDescent="0.2">
      <c r="A32" s="11" t="s">
        <v>27</v>
      </c>
      <c r="B32" s="15" t="s">
        <v>9</v>
      </c>
      <c r="C32" s="129">
        <f>SUM(C26:C31)</f>
        <v>54422</v>
      </c>
      <c r="D32" s="129">
        <f t="shared" ref="D32:G32" si="7">SUM(D26:D31)</f>
        <v>4411</v>
      </c>
      <c r="E32" s="129">
        <f t="shared" si="7"/>
        <v>997</v>
      </c>
      <c r="F32" s="129">
        <f t="shared" si="7"/>
        <v>3979</v>
      </c>
      <c r="G32" s="129">
        <f t="shared" si="7"/>
        <v>63809</v>
      </c>
      <c r="H32" s="128"/>
      <c r="I32" s="129">
        <f>SUM(I26:I31)</f>
        <v>21491.000000000022</v>
      </c>
      <c r="J32" s="129">
        <f>SUM(J26:J31)</f>
        <v>61509.000000000036</v>
      </c>
      <c r="K32" s="129">
        <f>SUM(K26:K31)</f>
        <v>9770.0000000000036</v>
      </c>
      <c r="L32" s="129">
        <f>SUM(L26:L31)</f>
        <v>10959.000000000002</v>
      </c>
      <c r="M32" s="129">
        <f>SUM(M26:M31)</f>
        <v>103729.00000000006</v>
      </c>
    </row>
    <row r="33" spans="1:13" s="13" customFormat="1" ht="10.5" customHeight="1" x14ac:dyDescent="0.2">
      <c r="A33" s="11"/>
      <c r="B33" s="15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</row>
    <row r="34" spans="1:13" s="2" customFormat="1" ht="12" customHeight="1" x14ac:dyDescent="0.2">
      <c r="A34" s="11"/>
      <c r="B34" s="8" t="s">
        <v>28</v>
      </c>
      <c r="C34" s="127">
        <v>19008</v>
      </c>
      <c r="D34" s="127">
        <v>1785</v>
      </c>
      <c r="E34" s="127">
        <v>254</v>
      </c>
      <c r="F34" s="127">
        <v>1373</v>
      </c>
      <c r="G34" s="127">
        <v>22420</v>
      </c>
      <c r="H34" s="127"/>
      <c r="I34" s="127">
        <v>13437.000000000015</v>
      </c>
      <c r="J34" s="127">
        <v>21100.000000000004</v>
      </c>
      <c r="K34" s="127">
        <v>2483.0000000000014</v>
      </c>
      <c r="L34" s="127">
        <v>3833.9999999999955</v>
      </c>
      <c r="M34" s="127">
        <f t="shared" ref="M34:M35" si="8">SUM(I34:L34)</f>
        <v>40854.000000000007</v>
      </c>
    </row>
    <row r="35" spans="1:13" s="2" customFormat="1" ht="12" customHeight="1" x14ac:dyDescent="0.2">
      <c r="A35" s="22"/>
      <c r="B35" s="23" t="s">
        <v>29</v>
      </c>
      <c r="C35" s="127">
        <v>9728</v>
      </c>
      <c r="D35" s="127">
        <v>991</v>
      </c>
      <c r="E35" s="127">
        <v>130</v>
      </c>
      <c r="F35" s="127">
        <v>420</v>
      </c>
      <c r="G35" s="127">
        <v>11269</v>
      </c>
      <c r="H35" s="127"/>
      <c r="I35" s="127">
        <v>4324.9999999999945</v>
      </c>
      <c r="J35" s="127">
        <v>15031.000000000013</v>
      </c>
      <c r="K35" s="127">
        <v>838.99999999999966</v>
      </c>
      <c r="L35" s="127">
        <v>1958.0000000000016</v>
      </c>
      <c r="M35" s="127">
        <f t="shared" si="8"/>
        <v>22153.000000000007</v>
      </c>
    </row>
    <row r="36" spans="1:13" s="13" customFormat="1" ht="12" customHeight="1" x14ac:dyDescent="0.2">
      <c r="A36" s="22" t="s">
        <v>30</v>
      </c>
      <c r="B36" s="15" t="s">
        <v>9</v>
      </c>
      <c r="C36" s="129">
        <f>SUM(C34:C35)</f>
        <v>28736</v>
      </c>
      <c r="D36" s="129">
        <f t="shared" ref="D36:G36" si="9">SUM(D34:D35)</f>
        <v>2776</v>
      </c>
      <c r="E36" s="129">
        <f t="shared" si="9"/>
        <v>384</v>
      </c>
      <c r="F36" s="129">
        <f t="shared" si="9"/>
        <v>1793</v>
      </c>
      <c r="G36" s="129">
        <f t="shared" si="9"/>
        <v>33689</v>
      </c>
      <c r="H36" s="128"/>
      <c r="I36" s="129">
        <f>SUM(I34:I35)</f>
        <v>17762.000000000007</v>
      </c>
      <c r="J36" s="129">
        <f t="shared" ref="J36" si="10">SUM(J34:J35)</f>
        <v>36131.000000000015</v>
      </c>
      <c r="K36" s="129">
        <f t="shared" ref="K36" si="11">SUM(K34:K35)</f>
        <v>3322.0000000000009</v>
      </c>
      <c r="L36" s="129">
        <f t="shared" ref="L36" si="12">SUM(L34:L35)</f>
        <v>5791.9999999999973</v>
      </c>
      <c r="M36" s="129">
        <f>SUM(M34:M35)</f>
        <v>63007.000000000015</v>
      </c>
    </row>
    <row r="37" spans="1:13" s="2" customFormat="1" ht="12" customHeight="1" x14ac:dyDescent="0.2">
      <c r="A37" s="22"/>
      <c r="B37" s="15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s="2" customFormat="1" ht="12" customHeight="1" x14ac:dyDescent="0.2">
      <c r="A38" s="22" t="s">
        <v>31</v>
      </c>
      <c r="B38" s="15" t="s">
        <v>9</v>
      </c>
      <c r="C38" s="129">
        <f>+C36+C32+C24+C18+C10</f>
        <v>305868</v>
      </c>
      <c r="D38" s="129">
        <f t="shared" ref="D38:F38" si="13">+D36+D32+D24+D18+D10</f>
        <v>15751</v>
      </c>
      <c r="E38" s="129">
        <f t="shared" si="13"/>
        <v>7913</v>
      </c>
      <c r="F38" s="129">
        <f t="shared" si="13"/>
        <v>30042</v>
      </c>
      <c r="G38" s="129">
        <f>SUM(C38:F38)</f>
        <v>359574</v>
      </c>
      <c r="H38" s="128"/>
      <c r="I38" s="129">
        <f>+I36+I32+I24+I18+I10</f>
        <v>164162.00000000012</v>
      </c>
      <c r="J38" s="129">
        <f t="shared" ref="J38:L38" si="14">+J36+J32+J24+J18+J10</f>
        <v>451842.99999999977</v>
      </c>
      <c r="K38" s="129">
        <f t="shared" si="14"/>
        <v>103908.99999999994</v>
      </c>
      <c r="L38" s="129">
        <f t="shared" si="14"/>
        <v>133562.00000000012</v>
      </c>
      <c r="M38" s="129">
        <f>SUM(I38:L38)</f>
        <v>853475.99999999988</v>
      </c>
    </row>
    <row r="39" spans="1:13" s="2" customFormat="1" ht="9" customHeight="1" x14ac:dyDescent="0.2">
      <c r="A39" s="32"/>
      <c r="B39" s="33"/>
      <c r="C39" s="132"/>
      <c r="D39" s="132"/>
      <c r="E39" s="132"/>
      <c r="F39" s="132"/>
      <c r="G39" s="132"/>
      <c r="H39" s="133"/>
      <c r="I39" s="133"/>
      <c r="J39" s="133"/>
      <c r="K39" s="133"/>
      <c r="L39" s="133"/>
      <c r="M39" s="132"/>
    </row>
    <row r="40" spans="1:13" ht="5.45" customHeight="1" x14ac:dyDescent="0.25"/>
    <row r="41" spans="1:13" x14ac:dyDescent="0.25">
      <c r="A41" s="49"/>
      <c r="G41" s="34"/>
    </row>
  </sheetData>
  <mergeCells count="7">
    <mergeCell ref="A1:M1"/>
    <mergeCell ref="A2:A4"/>
    <mergeCell ref="B2:B4"/>
    <mergeCell ref="C2:G2"/>
    <mergeCell ref="I2:M2"/>
    <mergeCell ref="C3:G3"/>
    <mergeCell ref="I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Normal="100" workbookViewId="0">
      <selection sqref="A1:O1"/>
    </sheetView>
  </sheetViews>
  <sheetFormatPr defaultColWidth="8.85546875" defaultRowHeight="12" x14ac:dyDescent="0.25"/>
  <cols>
    <col min="1" max="1" width="17.7109375" style="4" bestFit="1" customWidth="1"/>
    <col min="2" max="2" width="27.5703125" style="4" bestFit="1" customWidth="1"/>
    <col min="3" max="3" width="13.85546875" style="4" bestFit="1" customWidth="1"/>
    <col min="4" max="4" width="16.5703125" style="4" bestFit="1" customWidth="1"/>
    <col min="5" max="5" width="8.7109375" style="4" bestFit="1" customWidth="1"/>
    <col min="6" max="6" width="17.7109375" style="4" bestFit="1" customWidth="1"/>
    <col min="7" max="7" width="9" style="4" bestFit="1" customWidth="1"/>
    <col min="8" max="8" width="19.28515625" style="4" bestFit="1" customWidth="1"/>
    <col min="9" max="9" width="15.7109375" style="4" bestFit="1" customWidth="1"/>
    <col min="10" max="10" width="13.85546875" style="4" bestFit="1" customWidth="1"/>
    <col min="11" max="11" width="23.42578125" style="4" bestFit="1" customWidth="1"/>
    <col min="12" max="12" width="9" style="4" bestFit="1" customWidth="1"/>
    <col min="13" max="13" width="23.28515625" style="4" bestFit="1" customWidth="1"/>
    <col min="14" max="14" width="11.42578125" style="4" bestFit="1" customWidth="1"/>
    <col min="15" max="15" width="10.5703125" style="4" bestFit="1" customWidth="1"/>
    <col min="16" max="16" width="1.7109375" style="4" customWidth="1"/>
    <col min="17" max="17" width="13.85546875" style="4" bestFit="1" customWidth="1"/>
    <col min="18" max="18" width="16.5703125" style="4" bestFit="1" customWidth="1"/>
    <col min="19" max="19" width="10.140625" style="4" bestFit="1" customWidth="1"/>
    <col min="20" max="20" width="17.7109375" style="4" bestFit="1" customWidth="1"/>
    <col min="21" max="21" width="9" style="4" bestFit="1" customWidth="1"/>
    <col min="22" max="22" width="19.28515625" style="4" bestFit="1" customWidth="1"/>
    <col min="23" max="23" width="15.7109375" style="4" bestFit="1" customWidth="1"/>
    <col min="24" max="24" width="13.85546875" style="4" bestFit="1" customWidth="1"/>
    <col min="25" max="25" width="23.42578125" style="4" bestFit="1" customWidth="1"/>
    <col min="26" max="26" width="9" style="4" bestFit="1" customWidth="1"/>
    <col min="27" max="27" width="23.28515625" style="4" bestFit="1" customWidth="1"/>
    <col min="28" max="28" width="11.42578125" style="4" bestFit="1" customWidth="1"/>
    <col min="29" max="29" width="10.140625" style="4" bestFit="1" customWidth="1"/>
    <col min="30" max="16384" width="8.85546875" style="4"/>
  </cols>
  <sheetData>
    <row r="1" spans="1:29" ht="15" x14ac:dyDescent="0.25">
      <c r="A1" s="169" t="s">
        <v>91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29" ht="31.5" customHeight="1" x14ac:dyDescent="0.25">
      <c r="A2" s="170" t="s">
        <v>1</v>
      </c>
      <c r="B2" s="170" t="s">
        <v>2</v>
      </c>
      <c r="C2" s="173" t="s">
        <v>3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26"/>
      <c r="Q2" s="173" t="s">
        <v>4</v>
      </c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</row>
    <row r="3" spans="1:29" ht="20.100000000000001" customHeight="1" x14ac:dyDescent="0.25">
      <c r="A3" s="171"/>
      <c r="B3" s="171"/>
      <c r="C3" s="173" t="s">
        <v>37</v>
      </c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2"/>
      <c r="Q3" s="173" t="s">
        <v>37</v>
      </c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</row>
    <row r="4" spans="1:29" s="28" customFormat="1" ht="57.75" customHeight="1" x14ac:dyDescent="0.25">
      <c r="A4" s="172"/>
      <c r="B4" s="172"/>
      <c r="C4" s="80" t="s">
        <v>38</v>
      </c>
      <c r="D4" s="80" t="s">
        <v>39</v>
      </c>
      <c r="E4" s="80" t="s">
        <v>40</v>
      </c>
      <c r="F4" s="80" t="s">
        <v>41</v>
      </c>
      <c r="G4" s="80" t="s">
        <v>42</v>
      </c>
      <c r="H4" s="80" t="s">
        <v>43</v>
      </c>
      <c r="I4" s="80" t="s">
        <v>44</v>
      </c>
      <c r="J4" s="80" t="s">
        <v>45</v>
      </c>
      <c r="K4" s="80" t="s">
        <v>46</v>
      </c>
      <c r="L4" s="80" t="s">
        <v>47</v>
      </c>
      <c r="M4" s="80" t="s">
        <v>48</v>
      </c>
      <c r="N4" s="80" t="s">
        <v>49</v>
      </c>
      <c r="O4" s="80" t="s">
        <v>9</v>
      </c>
      <c r="P4" s="24"/>
      <c r="Q4" s="80" t="s">
        <v>38</v>
      </c>
      <c r="R4" s="80" t="s">
        <v>39</v>
      </c>
      <c r="S4" s="80" t="s">
        <v>40</v>
      </c>
      <c r="T4" s="80" t="s">
        <v>41</v>
      </c>
      <c r="U4" s="80" t="s">
        <v>42</v>
      </c>
      <c r="V4" s="80" t="s">
        <v>43</v>
      </c>
      <c r="W4" s="80" t="s">
        <v>44</v>
      </c>
      <c r="X4" s="80" t="s">
        <v>45</v>
      </c>
      <c r="Y4" s="80" t="s">
        <v>46</v>
      </c>
      <c r="Z4" s="80" t="s">
        <v>47</v>
      </c>
      <c r="AA4" s="80" t="s">
        <v>48</v>
      </c>
      <c r="AB4" s="80" t="s">
        <v>49</v>
      </c>
      <c r="AC4" s="80" t="s">
        <v>9</v>
      </c>
    </row>
    <row r="5" spans="1:29" ht="9" customHeight="1" x14ac:dyDescent="0.25">
      <c r="A5" s="29"/>
      <c r="B5" s="29"/>
      <c r="C5" s="7"/>
      <c r="D5" s="7"/>
      <c r="E5" s="7"/>
      <c r="F5" s="30"/>
      <c r="G5" s="30"/>
      <c r="H5" s="30"/>
      <c r="I5" s="30"/>
      <c r="J5" s="30"/>
      <c r="K5" s="30"/>
      <c r="L5" s="30"/>
      <c r="M5" s="30"/>
      <c r="N5" s="30"/>
      <c r="O5" s="31"/>
      <c r="P5" s="2"/>
      <c r="Q5" s="7"/>
      <c r="R5" s="7"/>
      <c r="S5" s="7"/>
      <c r="T5" s="30"/>
      <c r="U5" s="31"/>
      <c r="V5" s="2"/>
      <c r="W5" s="7"/>
      <c r="X5" s="7"/>
      <c r="Y5" s="7"/>
      <c r="Z5" s="30"/>
      <c r="AA5" s="31"/>
    </row>
    <row r="6" spans="1:29" s="2" customFormat="1" ht="12" customHeight="1" x14ac:dyDescent="0.2">
      <c r="A6" s="8"/>
      <c r="B6" s="9" t="s">
        <v>5</v>
      </c>
      <c r="C6" s="126">
        <v>19624</v>
      </c>
      <c r="D6" s="126">
        <v>1040</v>
      </c>
      <c r="E6" s="126">
        <v>1099</v>
      </c>
      <c r="F6" s="126">
        <v>2999</v>
      </c>
      <c r="G6" s="126">
        <v>435</v>
      </c>
      <c r="H6" s="126">
        <v>370</v>
      </c>
      <c r="I6" s="126">
        <v>441</v>
      </c>
      <c r="J6" s="126">
        <v>340</v>
      </c>
      <c r="K6" s="126">
        <v>404</v>
      </c>
      <c r="L6" s="126">
        <v>1685</v>
      </c>
      <c r="M6" s="126">
        <v>1494</v>
      </c>
      <c r="N6" s="126">
        <v>159</v>
      </c>
      <c r="O6" s="126">
        <f>SUM(C6:N6)</f>
        <v>30090</v>
      </c>
      <c r="P6" s="126"/>
      <c r="Q6" s="126">
        <v>4553.9999999999891</v>
      </c>
      <c r="R6" s="126">
        <v>8318.9999999999873</v>
      </c>
      <c r="S6" s="126">
        <v>19340.000000000011</v>
      </c>
      <c r="T6" s="126">
        <v>29215.999999999964</v>
      </c>
      <c r="U6" s="126">
        <v>148.99999999999991</v>
      </c>
      <c r="V6" s="126">
        <v>8420.9999999999982</v>
      </c>
      <c r="W6" s="126">
        <v>86.999999999999957</v>
      </c>
      <c r="X6" s="126">
        <v>310.00000000000006</v>
      </c>
      <c r="Y6" s="126">
        <v>280.00000000000011</v>
      </c>
      <c r="Z6" s="126">
        <v>956.00000000000125</v>
      </c>
      <c r="AA6" s="126">
        <v>2368.0000000000032</v>
      </c>
      <c r="AB6" s="126">
        <v>114.00000000000001</v>
      </c>
      <c r="AC6" s="126">
        <f>SUM(Q6:AB6)</f>
        <v>74113.999999999942</v>
      </c>
    </row>
    <row r="7" spans="1:29" s="2" customFormat="1" ht="12" customHeight="1" x14ac:dyDescent="0.2">
      <c r="A7" s="11"/>
      <c r="B7" s="12" t="s">
        <v>80</v>
      </c>
      <c r="C7" s="126">
        <v>951</v>
      </c>
      <c r="D7" s="126">
        <v>30</v>
      </c>
      <c r="E7" s="126">
        <v>59</v>
      </c>
      <c r="F7" s="126">
        <v>86</v>
      </c>
      <c r="G7" s="126">
        <v>15</v>
      </c>
      <c r="H7" s="126">
        <v>14</v>
      </c>
      <c r="I7" s="126">
        <v>34</v>
      </c>
      <c r="J7" s="126">
        <v>7</v>
      </c>
      <c r="K7" s="126">
        <v>12</v>
      </c>
      <c r="L7" s="126">
        <v>75</v>
      </c>
      <c r="M7" s="126">
        <v>110</v>
      </c>
      <c r="N7" s="126">
        <v>17</v>
      </c>
      <c r="O7" s="126">
        <f>SUM(C7:N7)</f>
        <v>1410</v>
      </c>
      <c r="P7" s="126"/>
      <c r="Q7" s="126">
        <v>181.00000000000014</v>
      </c>
      <c r="R7" s="126">
        <v>388</v>
      </c>
      <c r="S7" s="126">
        <v>162</v>
      </c>
      <c r="T7" s="134">
        <v>714.99999999999977</v>
      </c>
      <c r="U7" s="134">
        <v>18.000000000000004</v>
      </c>
      <c r="V7" s="134">
        <v>155</v>
      </c>
      <c r="W7" s="135">
        <v>6.0000000000000027</v>
      </c>
      <c r="X7" s="135">
        <v>6</v>
      </c>
      <c r="Y7" s="134">
        <v>0</v>
      </c>
      <c r="Z7" s="134">
        <v>19.999999999999993</v>
      </c>
      <c r="AA7" s="126">
        <v>106.00000000000001</v>
      </c>
      <c r="AB7" s="126">
        <v>18</v>
      </c>
      <c r="AC7" s="126">
        <f>SUM(Q7:AB7)</f>
        <v>1775</v>
      </c>
    </row>
    <row r="8" spans="1:29" s="2" customFormat="1" ht="12" customHeight="1" x14ac:dyDescent="0.2">
      <c r="A8" s="11"/>
      <c r="B8" s="12" t="s">
        <v>6</v>
      </c>
      <c r="C8" s="126">
        <v>36703</v>
      </c>
      <c r="D8" s="126">
        <v>2839</v>
      </c>
      <c r="E8" s="126">
        <v>2378</v>
      </c>
      <c r="F8" s="126">
        <v>5315</v>
      </c>
      <c r="G8" s="126">
        <v>882</v>
      </c>
      <c r="H8" s="126">
        <v>1024</v>
      </c>
      <c r="I8" s="126">
        <v>1079</v>
      </c>
      <c r="J8" s="126">
        <v>783</v>
      </c>
      <c r="K8" s="126">
        <v>1114</v>
      </c>
      <c r="L8" s="126">
        <v>2494</v>
      </c>
      <c r="M8" s="126">
        <v>2833</v>
      </c>
      <c r="N8" s="126">
        <v>266</v>
      </c>
      <c r="O8" s="126">
        <f>SUM(C8:N8)</f>
        <v>57710</v>
      </c>
      <c r="P8" s="126"/>
      <c r="Q8" s="126">
        <v>9530.9999999999</v>
      </c>
      <c r="R8" s="126">
        <v>34671.999999999978</v>
      </c>
      <c r="S8" s="126">
        <v>50747.000000000029</v>
      </c>
      <c r="T8" s="134">
        <v>65650.999999999913</v>
      </c>
      <c r="U8" s="134">
        <v>243.00000000000023</v>
      </c>
      <c r="V8" s="134">
        <v>19626.999999999996</v>
      </c>
      <c r="W8" s="134">
        <v>323.99999999999966</v>
      </c>
      <c r="X8" s="134">
        <v>429.99999999999966</v>
      </c>
      <c r="Y8" s="134">
        <v>1110.0000000000027</v>
      </c>
      <c r="Z8" s="134">
        <v>1402.000000000002</v>
      </c>
      <c r="AA8" s="126">
        <v>5651.0000000000045</v>
      </c>
      <c r="AB8" s="126">
        <v>734.00000000000011</v>
      </c>
      <c r="AC8" s="126">
        <f>SUM(Q8:AB8)</f>
        <v>190121.99999999983</v>
      </c>
    </row>
    <row r="9" spans="1:29" s="13" customFormat="1" ht="12" customHeight="1" x14ac:dyDescent="0.2">
      <c r="A9" s="11"/>
      <c r="B9" s="12" t="s">
        <v>7</v>
      </c>
      <c r="C9" s="126">
        <v>6958</v>
      </c>
      <c r="D9" s="126">
        <v>388</v>
      </c>
      <c r="E9" s="126">
        <v>429</v>
      </c>
      <c r="F9" s="126">
        <v>767</v>
      </c>
      <c r="G9" s="126">
        <v>150</v>
      </c>
      <c r="H9" s="126">
        <v>201</v>
      </c>
      <c r="I9" s="126">
        <v>241</v>
      </c>
      <c r="J9" s="126">
        <v>153</v>
      </c>
      <c r="K9" s="126">
        <v>121</v>
      </c>
      <c r="L9" s="126">
        <v>964</v>
      </c>
      <c r="M9" s="126">
        <v>745</v>
      </c>
      <c r="N9" s="126">
        <v>48</v>
      </c>
      <c r="O9" s="126">
        <f>SUM(C9:N9)</f>
        <v>11165</v>
      </c>
      <c r="P9" s="129"/>
      <c r="Q9" s="126">
        <v>1520.9999999999957</v>
      </c>
      <c r="R9" s="126">
        <v>3101.0000000000027</v>
      </c>
      <c r="S9" s="126">
        <v>6367.9999999999991</v>
      </c>
      <c r="T9" s="134">
        <v>6322.9999999999973</v>
      </c>
      <c r="U9" s="134">
        <v>27</v>
      </c>
      <c r="V9" s="134">
        <v>3726.9999999999982</v>
      </c>
      <c r="W9" s="135">
        <v>121.00000000000006</v>
      </c>
      <c r="X9" s="135">
        <v>44.000000000000028</v>
      </c>
      <c r="Y9" s="134">
        <v>48.999999999999986</v>
      </c>
      <c r="Z9" s="134">
        <v>316.00000000000006</v>
      </c>
      <c r="AA9" s="126">
        <v>789.99999999999955</v>
      </c>
      <c r="AB9" s="126">
        <v>90.000000000000014</v>
      </c>
      <c r="AC9" s="126">
        <f>SUM(Q9:AB9)</f>
        <v>22476.999999999993</v>
      </c>
    </row>
    <row r="10" spans="1:29" s="13" customFormat="1" ht="12" customHeight="1" x14ac:dyDescent="0.2">
      <c r="A10" s="14" t="s">
        <v>8</v>
      </c>
      <c r="B10" s="15" t="s">
        <v>9</v>
      </c>
      <c r="C10" s="129">
        <f t="shared" ref="C10:N10" si="0">SUM(C6:C9)</f>
        <v>64236</v>
      </c>
      <c r="D10" s="129">
        <f t="shared" si="0"/>
        <v>4297</v>
      </c>
      <c r="E10" s="129">
        <f t="shared" si="0"/>
        <v>3965</v>
      </c>
      <c r="F10" s="129">
        <f t="shared" si="0"/>
        <v>9167</v>
      </c>
      <c r="G10" s="129">
        <f t="shared" si="0"/>
        <v>1482</v>
      </c>
      <c r="H10" s="129">
        <f t="shared" si="0"/>
        <v>1609</v>
      </c>
      <c r="I10" s="129">
        <f t="shared" si="0"/>
        <v>1795</v>
      </c>
      <c r="J10" s="129">
        <f t="shared" si="0"/>
        <v>1283</v>
      </c>
      <c r="K10" s="129">
        <f t="shared" si="0"/>
        <v>1651</v>
      </c>
      <c r="L10" s="129">
        <f t="shared" si="0"/>
        <v>5218</v>
      </c>
      <c r="M10" s="129">
        <f t="shared" si="0"/>
        <v>5182</v>
      </c>
      <c r="N10" s="129">
        <f t="shared" si="0"/>
        <v>490</v>
      </c>
      <c r="O10" s="129">
        <f>SUM(C10:N10)</f>
        <v>100375</v>
      </c>
      <c r="P10" s="129"/>
      <c r="Q10" s="129">
        <f>SUM(Q6:Q9)</f>
        <v>15786.999999999885</v>
      </c>
      <c r="R10" s="129">
        <f t="shared" ref="R10:AC10" si="1">SUM(R6:R9)</f>
        <v>46479.999999999964</v>
      </c>
      <c r="S10" s="129">
        <f t="shared" si="1"/>
        <v>76617.000000000044</v>
      </c>
      <c r="T10" s="129">
        <f t="shared" si="1"/>
        <v>101904.99999999988</v>
      </c>
      <c r="U10" s="129">
        <f t="shared" si="1"/>
        <v>437.00000000000011</v>
      </c>
      <c r="V10" s="129">
        <f t="shared" si="1"/>
        <v>31929.999999999993</v>
      </c>
      <c r="W10" s="129">
        <f t="shared" si="1"/>
        <v>537.99999999999966</v>
      </c>
      <c r="X10" s="129">
        <f t="shared" si="1"/>
        <v>789.99999999999977</v>
      </c>
      <c r="Y10" s="129">
        <f t="shared" si="1"/>
        <v>1439.0000000000027</v>
      </c>
      <c r="Z10" s="129">
        <f t="shared" si="1"/>
        <v>2694.0000000000032</v>
      </c>
      <c r="AA10" s="129">
        <f t="shared" si="1"/>
        <v>8915.0000000000073</v>
      </c>
      <c r="AB10" s="129">
        <f t="shared" si="1"/>
        <v>956.00000000000011</v>
      </c>
      <c r="AC10" s="129">
        <f t="shared" si="1"/>
        <v>288487.99999999977</v>
      </c>
    </row>
    <row r="11" spans="1:29" s="2" customFormat="1" ht="9" customHeight="1" x14ac:dyDescent="0.2">
      <c r="A11" s="14"/>
      <c r="B11" s="15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34"/>
      <c r="U11" s="134"/>
      <c r="V11" s="134"/>
      <c r="W11" s="134"/>
      <c r="X11" s="134"/>
      <c r="Y11" s="134"/>
      <c r="Z11" s="134"/>
      <c r="AA11" s="126"/>
      <c r="AB11" s="126"/>
      <c r="AC11" s="126"/>
    </row>
    <row r="12" spans="1:29" s="2" customFormat="1" ht="12" customHeight="1" x14ac:dyDescent="0.2">
      <c r="A12" s="11"/>
      <c r="B12" s="12" t="s">
        <v>10</v>
      </c>
      <c r="C12" s="126">
        <f>+C13+C14</f>
        <v>7910</v>
      </c>
      <c r="D12" s="126">
        <f t="shared" ref="D12:N12" si="2">+D13+D14</f>
        <v>359</v>
      </c>
      <c r="E12" s="126">
        <f t="shared" si="2"/>
        <v>218</v>
      </c>
      <c r="F12" s="126">
        <f t="shared" si="2"/>
        <v>1136</v>
      </c>
      <c r="G12" s="126">
        <f t="shared" si="2"/>
        <v>301</v>
      </c>
      <c r="H12" s="126">
        <f t="shared" si="2"/>
        <v>178</v>
      </c>
      <c r="I12" s="126">
        <f t="shared" si="2"/>
        <v>119</v>
      </c>
      <c r="J12" s="126">
        <f t="shared" si="2"/>
        <v>64</v>
      </c>
      <c r="K12" s="126">
        <f t="shared" si="2"/>
        <v>259</v>
      </c>
      <c r="L12" s="126">
        <f t="shared" si="2"/>
        <v>660</v>
      </c>
      <c r="M12" s="126">
        <f t="shared" si="2"/>
        <v>696</v>
      </c>
      <c r="N12" s="126">
        <f t="shared" si="2"/>
        <v>163</v>
      </c>
      <c r="O12" s="126">
        <f t="shared" ref="O12:O18" si="3">SUM(C12:N12)</f>
        <v>12063</v>
      </c>
      <c r="P12" s="126"/>
      <c r="Q12" s="126">
        <f>+Q13+Q14</f>
        <v>2089.0000000000073</v>
      </c>
      <c r="R12" s="126">
        <f t="shared" ref="R12:AB12" si="4">+R13+R14</f>
        <v>4895.9999999999982</v>
      </c>
      <c r="S12" s="126">
        <f t="shared" si="4"/>
        <v>2130</v>
      </c>
      <c r="T12" s="126">
        <f t="shared" si="4"/>
        <v>8130.0000000000018</v>
      </c>
      <c r="U12" s="126">
        <f t="shared" si="4"/>
        <v>52.000000000000007</v>
      </c>
      <c r="V12" s="126">
        <f t="shared" si="4"/>
        <v>3819.0000000000005</v>
      </c>
      <c r="W12" s="126">
        <f t="shared" si="4"/>
        <v>152</v>
      </c>
      <c r="X12" s="126">
        <f t="shared" si="4"/>
        <v>58.999999999999993</v>
      </c>
      <c r="Y12" s="126">
        <f t="shared" si="4"/>
        <v>120</v>
      </c>
      <c r="Z12" s="126">
        <f t="shared" si="4"/>
        <v>364.00000000000011</v>
      </c>
      <c r="AA12" s="126">
        <f t="shared" si="4"/>
        <v>1020.0000000000003</v>
      </c>
      <c r="AB12" s="126">
        <f t="shared" si="4"/>
        <v>291</v>
      </c>
      <c r="AC12" s="126">
        <f t="shared" ref="AC12:AC18" si="5">SUM(Q12:AB12)</f>
        <v>23122.000000000007</v>
      </c>
    </row>
    <row r="13" spans="1:29" s="17" customFormat="1" ht="12" customHeight="1" x14ac:dyDescent="0.2">
      <c r="A13" s="18"/>
      <c r="B13" s="19" t="s">
        <v>79</v>
      </c>
      <c r="C13" s="130">
        <v>3449</v>
      </c>
      <c r="D13" s="130">
        <v>113</v>
      </c>
      <c r="E13" s="130">
        <v>65</v>
      </c>
      <c r="F13" s="130">
        <v>601</v>
      </c>
      <c r="G13" s="130">
        <v>257</v>
      </c>
      <c r="H13" s="130">
        <v>110</v>
      </c>
      <c r="I13" s="130">
        <v>46</v>
      </c>
      <c r="J13" s="130">
        <v>30</v>
      </c>
      <c r="K13" s="130">
        <v>76</v>
      </c>
      <c r="L13" s="130">
        <v>267</v>
      </c>
      <c r="M13" s="130">
        <v>465</v>
      </c>
      <c r="N13" s="130">
        <v>128</v>
      </c>
      <c r="O13" s="130">
        <f t="shared" si="3"/>
        <v>5607</v>
      </c>
      <c r="P13" s="130"/>
      <c r="Q13" s="130">
        <v>1421.0000000000052</v>
      </c>
      <c r="R13" s="130">
        <v>1467</v>
      </c>
      <c r="S13" s="130">
        <v>1249.0000000000002</v>
      </c>
      <c r="T13" s="137">
        <v>2844.0000000000032</v>
      </c>
      <c r="U13" s="137">
        <v>47.000000000000007</v>
      </c>
      <c r="V13" s="137">
        <v>1400.0000000000005</v>
      </c>
      <c r="W13" s="137">
        <v>86.999999999999986</v>
      </c>
      <c r="X13" s="137">
        <v>39</v>
      </c>
      <c r="Y13" s="137">
        <v>36.000000000000014</v>
      </c>
      <c r="Z13" s="137">
        <v>239.00000000000003</v>
      </c>
      <c r="AA13" s="130">
        <v>539.00000000000034</v>
      </c>
      <c r="AB13" s="130">
        <v>269</v>
      </c>
      <c r="AC13" s="130">
        <f t="shared" si="5"/>
        <v>9637.0000000000091</v>
      </c>
    </row>
    <row r="14" spans="1:29" s="17" customFormat="1" ht="12" customHeight="1" x14ac:dyDescent="0.2">
      <c r="A14" s="18"/>
      <c r="B14" s="21" t="s">
        <v>11</v>
      </c>
      <c r="C14" s="130">
        <v>4461</v>
      </c>
      <c r="D14" s="130">
        <v>246</v>
      </c>
      <c r="E14" s="130">
        <v>153</v>
      </c>
      <c r="F14" s="130">
        <v>535</v>
      </c>
      <c r="G14" s="130">
        <v>44</v>
      </c>
      <c r="H14" s="130">
        <v>68</v>
      </c>
      <c r="I14" s="130">
        <v>73</v>
      </c>
      <c r="J14" s="130">
        <v>34</v>
      </c>
      <c r="K14" s="130">
        <v>183</v>
      </c>
      <c r="L14" s="130">
        <v>393</v>
      </c>
      <c r="M14" s="130">
        <v>231</v>
      </c>
      <c r="N14" s="130">
        <v>35</v>
      </c>
      <c r="O14" s="130">
        <f t="shared" si="3"/>
        <v>6456</v>
      </c>
      <c r="P14" s="130"/>
      <c r="Q14" s="130">
        <v>668.00000000000205</v>
      </c>
      <c r="R14" s="130">
        <v>3428.9999999999986</v>
      </c>
      <c r="S14" s="130">
        <v>880.99999999999989</v>
      </c>
      <c r="T14" s="137">
        <v>5285.9999999999982</v>
      </c>
      <c r="U14" s="137">
        <v>4.9999999999999991</v>
      </c>
      <c r="V14" s="137">
        <v>2419</v>
      </c>
      <c r="W14" s="137">
        <v>65.000000000000028</v>
      </c>
      <c r="X14" s="137">
        <v>19.999999999999993</v>
      </c>
      <c r="Y14" s="137">
        <v>83.999999999999986</v>
      </c>
      <c r="Z14" s="137">
        <v>125.00000000000009</v>
      </c>
      <c r="AA14" s="130">
        <v>481</v>
      </c>
      <c r="AB14" s="130">
        <v>21.999999999999989</v>
      </c>
      <c r="AC14" s="130">
        <f t="shared" si="5"/>
        <v>13485</v>
      </c>
    </row>
    <row r="15" spans="1:29" s="2" customFormat="1" ht="12" customHeight="1" x14ac:dyDescent="0.2">
      <c r="A15" s="11"/>
      <c r="B15" s="12" t="s">
        <v>12</v>
      </c>
      <c r="C15" s="126">
        <v>21114</v>
      </c>
      <c r="D15" s="126">
        <v>1560</v>
      </c>
      <c r="E15" s="126">
        <v>1190</v>
      </c>
      <c r="F15" s="126">
        <v>2398</v>
      </c>
      <c r="G15" s="126">
        <v>407</v>
      </c>
      <c r="H15" s="126">
        <v>397</v>
      </c>
      <c r="I15" s="126">
        <v>449</v>
      </c>
      <c r="J15" s="126">
        <v>310</v>
      </c>
      <c r="K15" s="126">
        <v>394</v>
      </c>
      <c r="L15" s="126">
        <v>1189</v>
      </c>
      <c r="M15" s="126">
        <v>1527</v>
      </c>
      <c r="N15" s="126">
        <v>100</v>
      </c>
      <c r="O15" s="126">
        <f t="shared" si="3"/>
        <v>31035</v>
      </c>
      <c r="P15" s="126"/>
      <c r="Q15" s="126">
        <v>4646</v>
      </c>
      <c r="R15" s="126">
        <v>16610.000000000007</v>
      </c>
      <c r="S15" s="126">
        <v>12515.000000000002</v>
      </c>
      <c r="T15" s="134">
        <v>29276.999999999982</v>
      </c>
      <c r="U15" s="134">
        <v>130.99999999999991</v>
      </c>
      <c r="V15" s="134">
        <v>11770.000000000013</v>
      </c>
      <c r="W15" s="134">
        <v>109.00000000000003</v>
      </c>
      <c r="X15" s="134">
        <v>160.99999999999997</v>
      </c>
      <c r="Y15" s="134">
        <v>221.0000000000002</v>
      </c>
      <c r="Z15" s="134">
        <v>1005.0000000000008</v>
      </c>
      <c r="AA15" s="126">
        <v>3363.0000000000041</v>
      </c>
      <c r="AB15" s="126">
        <v>217.00000000000003</v>
      </c>
      <c r="AC15" s="126">
        <f t="shared" si="5"/>
        <v>80025</v>
      </c>
    </row>
    <row r="16" spans="1:29" s="2" customFormat="1" ht="12" customHeight="1" x14ac:dyDescent="0.2">
      <c r="A16" s="11"/>
      <c r="B16" s="12" t="s">
        <v>13</v>
      </c>
      <c r="C16" s="126">
        <v>7756</v>
      </c>
      <c r="D16" s="126">
        <v>341</v>
      </c>
      <c r="E16" s="126">
        <v>207</v>
      </c>
      <c r="F16" s="126">
        <v>733</v>
      </c>
      <c r="G16" s="126">
        <v>278</v>
      </c>
      <c r="H16" s="126">
        <v>117</v>
      </c>
      <c r="I16" s="126">
        <v>229</v>
      </c>
      <c r="J16" s="126">
        <v>121</v>
      </c>
      <c r="K16" s="126">
        <v>126</v>
      </c>
      <c r="L16" s="126">
        <v>383</v>
      </c>
      <c r="M16" s="126">
        <v>691</v>
      </c>
      <c r="N16" s="126">
        <v>22</v>
      </c>
      <c r="O16" s="126">
        <f t="shared" si="3"/>
        <v>11004</v>
      </c>
      <c r="P16" s="126"/>
      <c r="Q16" s="126">
        <v>1185.0000000000007</v>
      </c>
      <c r="R16" s="126">
        <v>3246.0000000000014</v>
      </c>
      <c r="S16" s="126">
        <v>1473.9999999999986</v>
      </c>
      <c r="T16" s="134">
        <v>10596.999999999991</v>
      </c>
      <c r="U16" s="134">
        <v>16.000000000000014</v>
      </c>
      <c r="V16" s="134">
        <v>2754</v>
      </c>
      <c r="W16" s="134">
        <v>50.000000000000014</v>
      </c>
      <c r="X16" s="134">
        <v>39</v>
      </c>
      <c r="Y16" s="134">
        <v>30.000000000000004</v>
      </c>
      <c r="Z16" s="134">
        <v>174.99999999999997</v>
      </c>
      <c r="AA16" s="126">
        <v>672.00000000000023</v>
      </c>
      <c r="AB16" s="126">
        <v>22.000000000000004</v>
      </c>
      <c r="AC16" s="126">
        <f t="shared" si="5"/>
        <v>20259.999999999993</v>
      </c>
    </row>
    <row r="17" spans="1:29" s="2" customFormat="1" ht="12" customHeight="1" x14ac:dyDescent="0.2">
      <c r="A17" s="11"/>
      <c r="B17" s="12" t="s">
        <v>14</v>
      </c>
      <c r="C17" s="126">
        <v>18374</v>
      </c>
      <c r="D17" s="126">
        <v>1063</v>
      </c>
      <c r="E17" s="126">
        <v>1079</v>
      </c>
      <c r="F17" s="126">
        <v>1920</v>
      </c>
      <c r="G17" s="126">
        <v>426</v>
      </c>
      <c r="H17" s="126">
        <v>355</v>
      </c>
      <c r="I17" s="126">
        <v>508</v>
      </c>
      <c r="J17" s="126">
        <v>314</v>
      </c>
      <c r="K17" s="126">
        <v>412</v>
      </c>
      <c r="L17" s="126">
        <v>1753</v>
      </c>
      <c r="M17" s="126">
        <v>1515</v>
      </c>
      <c r="N17" s="126">
        <v>100</v>
      </c>
      <c r="O17" s="126">
        <f t="shared" si="3"/>
        <v>27819</v>
      </c>
      <c r="P17" s="126"/>
      <c r="Q17" s="126">
        <v>5034.9999999999491</v>
      </c>
      <c r="R17" s="126">
        <v>9461.9999999999836</v>
      </c>
      <c r="S17" s="126">
        <v>17566.999999999985</v>
      </c>
      <c r="T17" s="134">
        <v>31447.000000000015</v>
      </c>
      <c r="U17" s="134">
        <v>207.00000000000011</v>
      </c>
      <c r="V17" s="134">
        <v>10451</v>
      </c>
      <c r="W17" s="134">
        <v>187.00000000000009</v>
      </c>
      <c r="X17" s="134">
        <v>242.00000000000003</v>
      </c>
      <c r="Y17" s="134">
        <v>287.99999999999983</v>
      </c>
      <c r="Z17" s="134">
        <v>771.00000000000068</v>
      </c>
      <c r="AA17" s="126">
        <v>4271.0000000000064</v>
      </c>
      <c r="AB17" s="126">
        <v>1227.9999999999995</v>
      </c>
      <c r="AC17" s="126">
        <f t="shared" si="5"/>
        <v>81155.999999999942</v>
      </c>
    </row>
    <row r="18" spans="1:29" s="13" customFormat="1" ht="12" customHeight="1" x14ac:dyDescent="0.2">
      <c r="A18" s="11" t="s">
        <v>15</v>
      </c>
      <c r="B18" s="15" t="s">
        <v>9</v>
      </c>
      <c r="C18" s="129">
        <f t="shared" ref="C18:N18" si="6">SUM(C13:C17)</f>
        <v>55154</v>
      </c>
      <c r="D18" s="129">
        <f t="shared" si="6"/>
        <v>3323</v>
      </c>
      <c r="E18" s="129">
        <f t="shared" si="6"/>
        <v>2694</v>
      </c>
      <c r="F18" s="129">
        <f t="shared" si="6"/>
        <v>6187</v>
      </c>
      <c r="G18" s="129">
        <f t="shared" si="6"/>
        <v>1412</v>
      </c>
      <c r="H18" s="129">
        <f t="shared" si="6"/>
        <v>1047</v>
      </c>
      <c r="I18" s="129">
        <f t="shared" si="6"/>
        <v>1305</v>
      </c>
      <c r="J18" s="129">
        <f t="shared" si="6"/>
        <v>809</v>
      </c>
      <c r="K18" s="129">
        <f t="shared" si="6"/>
        <v>1191</v>
      </c>
      <c r="L18" s="129">
        <f t="shared" si="6"/>
        <v>3985</v>
      </c>
      <c r="M18" s="129">
        <f t="shared" si="6"/>
        <v>4429</v>
      </c>
      <c r="N18" s="129">
        <f t="shared" si="6"/>
        <v>385</v>
      </c>
      <c r="O18" s="129">
        <f t="shared" si="3"/>
        <v>81921</v>
      </c>
      <c r="P18" s="129"/>
      <c r="Q18" s="129">
        <f>SUM(Q13:Q17)</f>
        <v>12954.999999999956</v>
      </c>
      <c r="R18" s="129">
        <f t="shared" ref="R18:AB18" si="7">SUM(R13:R17)</f>
        <v>34213.999999999993</v>
      </c>
      <c r="S18" s="129">
        <f t="shared" si="7"/>
        <v>33685.999999999985</v>
      </c>
      <c r="T18" s="129">
        <f t="shared" si="7"/>
        <v>79451</v>
      </c>
      <c r="U18" s="129">
        <f t="shared" si="7"/>
        <v>406.00000000000006</v>
      </c>
      <c r="V18" s="129">
        <f t="shared" si="7"/>
        <v>28794.000000000015</v>
      </c>
      <c r="W18" s="129">
        <f t="shared" si="7"/>
        <v>498.00000000000011</v>
      </c>
      <c r="X18" s="129">
        <f t="shared" si="7"/>
        <v>501</v>
      </c>
      <c r="Y18" s="129">
        <f t="shared" si="7"/>
        <v>659</v>
      </c>
      <c r="Z18" s="129">
        <f t="shared" si="7"/>
        <v>2315.0000000000018</v>
      </c>
      <c r="AA18" s="129">
        <f t="shared" si="7"/>
        <v>9326.0000000000109</v>
      </c>
      <c r="AB18" s="129">
        <f t="shared" si="7"/>
        <v>1757.9999999999995</v>
      </c>
      <c r="AC18" s="129">
        <f t="shared" si="5"/>
        <v>204562.99999999994</v>
      </c>
    </row>
    <row r="19" spans="1:29" s="2" customFormat="1" ht="9" customHeight="1" x14ac:dyDescent="0.2">
      <c r="A19" s="11"/>
      <c r="B19" s="15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34"/>
      <c r="U19" s="134"/>
      <c r="V19" s="134"/>
      <c r="W19" s="134"/>
      <c r="X19" s="134"/>
      <c r="Y19" s="134"/>
      <c r="Z19" s="134"/>
      <c r="AA19" s="126"/>
      <c r="AB19" s="126"/>
      <c r="AC19" s="126"/>
    </row>
    <row r="20" spans="1:29" s="2" customFormat="1" ht="12" customHeight="1" x14ac:dyDescent="0.2">
      <c r="A20" s="11"/>
      <c r="B20" s="12" t="s">
        <v>16</v>
      </c>
      <c r="C20" s="126">
        <v>18774</v>
      </c>
      <c r="D20" s="126">
        <v>765</v>
      </c>
      <c r="E20" s="126">
        <v>1372</v>
      </c>
      <c r="F20" s="126">
        <v>2055</v>
      </c>
      <c r="G20" s="126">
        <v>461</v>
      </c>
      <c r="H20" s="126">
        <v>328</v>
      </c>
      <c r="I20" s="126">
        <v>568</v>
      </c>
      <c r="J20" s="126">
        <v>229</v>
      </c>
      <c r="K20" s="126">
        <v>286</v>
      </c>
      <c r="L20" s="126">
        <v>1290</v>
      </c>
      <c r="M20" s="126">
        <v>1552</v>
      </c>
      <c r="N20" s="126">
        <v>122</v>
      </c>
      <c r="O20" s="126">
        <f t="shared" ref="O20:O31" si="8">SUM(C20:N20)</f>
        <v>27802</v>
      </c>
      <c r="P20" s="126"/>
      <c r="Q20" s="126">
        <v>5138.9999999999891</v>
      </c>
      <c r="R20" s="126">
        <v>5370</v>
      </c>
      <c r="S20" s="126">
        <v>9588.9999999999945</v>
      </c>
      <c r="T20" s="134">
        <v>20183.000000000007</v>
      </c>
      <c r="U20" s="134">
        <v>69.000000000000014</v>
      </c>
      <c r="V20" s="134">
        <v>8272</v>
      </c>
      <c r="W20" s="134">
        <v>104.99999999999999</v>
      </c>
      <c r="X20" s="134">
        <v>356.99999999999989</v>
      </c>
      <c r="Y20" s="134">
        <v>192.0000000000002</v>
      </c>
      <c r="Z20" s="134">
        <v>506.99999999999955</v>
      </c>
      <c r="AA20" s="126">
        <v>1839.9999999999998</v>
      </c>
      <c r="AB20" s="126">
        <v>165.99999999999986</v>
      </c>
      <c r="AC20" s="126">
        <f>SUM(Q20:AB20)</f>
        <v>51788.999999999993</v>
      </c>
    </row>
    <row r="21" spans="1:29" s="13" customFormat="1" ht="12" customHeight="1" x14ac:dyDescent="0.2">
      <c r="A21" s="11"/>
      <c r="B21" s="8" t="s">
        <v>17</v>
      </c>
      <c r="C21" s="126">
        <v>4673</v>
      </c>
      <c r="D21" s="126">
        <v>171</v>
      </c>
      <c r="E21" s="126">
        <v>164</v>
      </c>
      <c r="F21" s="126">
        <v>576</v>
      </c>
      <c r="G21" s="126">
        <v>66</v>
      </c>
      <c r="H21" s="126">
        <v>120</v>
      </c>
      <c r="I21" s="126">
        <v>139</v>
      </c>
      <c r="J21" s="126">
        <v>82</v>
      </c>
      <c r="K21" s="126">
        <v>45</v>
      </c>
      <c r="L21" s="126">
        <v>667</v>
      </c>
      <c r="M21" s="126">
        <v>354</v>
      </c>
      <c r="N21" s="126">
        <v>41</v>
      </c>
      <c r="O21" s="126">
        <f t="shared" si="8"/>
        <v>7098</v>
      </c>
      <c r="P21" s="129"/>
      <c r="Q21" s="126">
        <v>819.00000000000182</v>
      </c>
      <c r="R21" s="126">
        <v>853.99999999999966</v>
      </c>
      <c r="S21" s="126">
        <v>779</v>
      </c>
      <c r="T21" s="134">
        <v>5849.9999999999945</v>
      </c>
      <c r="U21" s="134">
        <v>13.000000000000005</v>
      </c>
      <c r="V21" s="134">
        <v>2672.0000000000005</v>
      </c>
      <c r="W21" s="134">
        <v>50</v>
      </c>
      <c r="X21" s="134">
        <v>54.999999999999986</v>
      </c>
      <c r="Y21" s="134">
        <v>17.999999999999996</v>
      </c>
      <c r="Z21" s="134">
        <v>248.00000000000003</v>
      </c>
      <c r="AA21" s="126">
        <v>428.0000000000004</v>
      </c>
      <c r="AB21" s="126">
        <v>67</v>
      </c>
      <c r="AC21" s="126">
        <f>SUM(Q21:AB21)</f>
        <v>11852.999999999996</v>
      </c>
    </row>
    <row r="22" spans="1:29" s="2" customFormat="1" ht="12" customHeight="1" x14ac:dyDescent="0.2">
      <c r="A22" s="11"/>
      <c r="B22" s="8" t="s">
        <v>18</v>
      </c>
      <c r="C22" s="126">
        <v>7878</v>
      </c>
      <c r="D22" s="126">
        <v>209</v>
      </c>
      <c r="E22" s="126">
        <v>379</v>
      </c>
      <c r="F22" s="126">
        <v>1061</v>
      </c>
      <c r="G22" s="126">
        <v>187</v>
      </c>
      <c r="H22" s="126">
        <v>167</v>
      </c>
      <c r="I22" s="126">
        <v>181</v>
      </c>
      <c r="J22" s="126">
        <v>100</v>
      </c>
      <c r="K22" s="126">
        <v>58</v>
      </c>
      <c r="L22" s="126">
        <v>701</v>
      </c>
      <c r="M22" s="126">
        <v>582</v>
      </c>
      <c r="N22" s="126">
        <v>52</v>
      </c>
      <c r="O22" s="126">
        <f t="shared" si="8"/>
        <v>11555</v>
      </c>
      <c r="P22" s="126"/>
      <c r="Q22" s="126">
        <v>879.00000000000239</v>
      </c>
      <c r="R22" s="126">
        <v>750</v>
      </c>
      <c r="S22" s="126">
        <v>3248.0000000000018</v>
      </c>
      <c r="T22" s="134">
        <v>9778.9999999999836</v>
      </c>
      <c r="U22" s="134">
        <v>42.000000000000007</v>
      </c>
      <c r="V22" s="134">
        <v>2793.9999999999991</v>
      </c>
      <c r="W22" s="134">
        <v>24.000000000000011</v>
      </c>
      <c r="X22" s="134">
        <v>55.000000000000028</v>
      </c>
      <c r="Y22" s="134">
        <v>404.99999999999989</v>
      </c>
      <c r="Z22" s="134">
        <v>271.99999999999977</v>
      </c>
      <c r="AA22" s="126">
        <v>867</v>
      </c>
      <c r="AB22" s="126">
        <v>21</v>
      </c>
      <c r="AC22" s="126">
        <f>SUM(Q22:AB22)</f>
        <v>19135.999999999985</v>
      </c>
    </row>
    <row r="23" spans="1:29" s="2" customFormat="1" ht="12" customHeight="1" x14ac:dyDescent="0.2">
      <c r="A23" s="11"/>
      <c r="B23" s="8" t="s">
        <v>19</v>
      </c>
      <c r="C23" s="126">
        <v>20295</v>
      </c>
      <c r="D23" s="126">
        <v>1586</v>
      </c>
      <c r="E23" s="126">
        <v>790</v>
      </c>
      <c r="F23" s="126">
        <v>3448</v>
      </c>
      <c r="G23" s="126">
        <v>528</v>
      </c>
      <c r="H23" s="126">
        <v>769</v>
      </c>
      <c r="I23" s="126">
        <v>632</v>
      </c>
      <c r="J23" s="126">
        <v>283</v>
      </c>
      <c r="K23" s="126">
        <v>521</v>
      </c>
      <c r="L23" s="126">
        <v>1323</v>
      </c>
      <c r="M23" s="126">
        <v>2901</v>
      </c>
      <c r="N23" s="126">
        <v>249</v>
      </c>
      <c r="O23" s="126">
        <f t="shared" si="8"/>
        <v>33325</v>
      </c>
      <c r="P23" s="126"/>
      <c r="Q23" s="126">
        <v>7608.0000000000273</v>
      </c>
      <c r="R23" s="126">
        <v>18671.999999999978</v>
      </c>
      <c r="S23" s="126">
        <v>29570.00000000004</v>
      </c>
      <c r="T23" s="134">
        <v>30865.999999999909</v>
      </c>
      <c r="U23" s="134">
        <v>652.99999999999966</v>
      </c>
      <c r="V23" s="134">
        <v>10216.000000000005</v>
      </c>
      <c r="W23" s="134">
        <v>1413.9999999999991</v>
      </c>
      <c r="X23" s="134">
        <v>257</v>
      </c>
      <c r="Y23" s="134">
        <v>1185.9999999999986</v>
      </c>
      <c r="Z23" s="134">
        <v>1619.000000000003</v>
      </c>
      <c r="AA23" s="126">
        <v>7924.0000000000173</v>
      </c>
      <c r="AB23" s="126">
        <v>926.00000000000034</v>
      </c>
      <c r="AC23" s="126">
        <f>SUM(Q23:AB23)</f>
        <v>110910.99999999997</v>
      </c>
    </row>
    <row r="24" spans="1:29" s="13" customFormat="1" ht="12" customHeight="1" x14ac:dyDescent="0.2">
      <c r="A24" s="11" t="s">
        <v>20</v>
      </c>
      <c r="B24" s="15" t="s">
        <v>9</v>
      </c>
      <c r="C24" s="129">
        <f t="shared" ref="C24:N24" si="9">SUM(C20:C23)</f>
        <v>51620</v>
      </c>
      <c r="D24" s="129">
        <f t="shared" si="9"/>
        <v>2731</v>
      </c>
      <c r="E24" s="129">
        <f t="shared" si="9"/>
        <v>2705</v>
      </c>
      <c r="F24" s="129">
        <f t="shared" si="9"/>
        <v>7140</v>
      </c>
      <c r="G24" s="129">
        <f t="shared" si="9"/>
        <v>1242</v>
      </c>
      <c r="H24" s="129">
        <f t="shared" si="9"/>
        <v>1384</v>
      </c>
      <c r="I24" s="129">
        <f t="shared" si="9"/>
        <v>1520</v>
      </c>
      <c r="J24" s="129">
        <f t="shared" si="9"/>
        <v>694</v>
      </c>
      <c r="K24" s="129">
        <f t="shared" si="9"/>
        <v>910</v>
      </c>
      <c r="L24" s="129">
        <f t="shared" si="9"/>
        <v>3981</v>
      </c>
      <c r="M24" s="129">
        <f t="shared" si="9"/>
        <v>5389</v>
      </c>
      <c r="N24" s="129">
        <f t="shared" si="9"/>
        <v>464</v>
      </c>
      <c r="O24" s="129">
        <f t="shared" si="8"/>
        <v>79780</v>
      </c>
      <c r="P24" s="129"/>
      <c r="Q24" s="129">
        <f>SUM(Q20:Q23)</f>
        <v>14445.000000000022</v>
      </c>
      <c r="R24" s="129">
        <f t="shared" ref="R24:AC24" si="10">SUM(R20:R23)</f>
        <v>25645.999999999978</v>
      </c>
      <c r="S24" s="129">
        <f t="shared" si="10"/>
        <v>43186.000000000036</v>
      </c>
      <c r="T24" s="129">
        <f t="shared" si="10"/>
        <v>66677.999999999898</v>
      </c>
      <c r="U24" s="129">
        <f t="shared" si="10"/>
        <v>776.99999999999966</v>
      </c>
      <c r="V24" s="129">
        <f t="shared" si="10"/>
        <v>23954.000000000007</v>
      </c>
      <c r="W24" s="129">
        <f t="shared" si="10"/>
        <v>1592.9999999999991</v>
      </c>
      <c r="X24" s="129">
        <f t="shared" si="10"/>
        <v>723.99999999999989</v>
      </c>
      <c r="Y24" s="129">
        <f t="shared" si="10"/>
        <v>1800.9999999999986</v>
      </c>
      <c r="Z24" s="129">
        <f t="shared" si="10"/>
        <v>2646.0000000000023</v>
      </c>
      <c r="AA24" s="129">
        <f t="shared" si="10"/>
        <v>11059.000000000018</v>
      </c>
      <c r="AB24" s="129">
        <f t="shared" si="10"/>
        <v>1180.0000000000002</v>
      </c>
      <c r="AC24" s="129">
        <f t="shared" si="10"/>
        <v>193688.99999999994</v>
      </c>
    </row>
    <row r="25" spans="1:29" s="2" customFormat="1" ht="9" customHeight="1" x14ac:dyDescent="0.2">
      <c r="A25" s="11"/>
      <c r="B25" s="15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34"/>
      <c r="U25" s="134"/>
      <c r="V25" s="134"/>
      <c r="W25" s="134"/>
      <c r="X25" s="134"/>
      <c r="Y25" s="134"/>
      <c r="Z25" s="134"/>
      <c r="AA25" s="126"/>
      <c r="AB25" s="126"/>
      <c r="AC25" s="126"/>
    </row>
    <row r="26" spans="1:29" s="2" customFormat="1" ht="12" customHeight="1" x14ac:dyDescent="0.2">
      <c r="A26" s="11"/>
      <c r="B26" s="8" t="s">
        <v>21</v>
      </c>
      <c r="C26" s="126">
        <v>5716</v>
      </c>
      <c r="D26" s="126">
        <v>186</v>
      </c>
      <c r="E26" s="126">
        <v>241</v>
      </c>
      <c r="F26" s="126">
        <v>784</v>
      </c>
      <c r="G26" s="126">
        <v>77</v>
      </c>
      <c r="H26" s="126">
        <v>158</v>
      </c>
      <c r="I26" s="126">
        <v>99</v>
      </c>
      <c r="J26" s="126">
        <v>70</v>
      </c>
      <c r="K26" s="126">
        <v>42</v>
      </c>
      <c r="L26" s="126">
        <v>212</v>
      </c>
      <c r="M26" s="126">
        <v>602</v>
      </c>
      <c r="N26" s="126">
        <v>34</v>
      </c>
      <c r="O26" s="126">
        <f t="shared" si="8"/>
        <v>8221</v>
      </c>
      <c r="P26" s="126"/>
      <c r="Q26" s="126">
        <v>593.00000000000045</v>
      </c>
      <c r="R26" s="126">
        <v>710.99999999999977</v>
      </c>
      <c r="S26" s="126">
        <v>3041.0000000000009</v>
      </c>
      <c r="T26" s="134">
        <v>4522.9999999999991</v>
      </c>
      <c r="U26" s="134">
        <v>22.000000000000011</v>
      </c>
      <c r="V26" s="134">
        <v>1770.9999999999998</v>
      </c>
      <c r="W26" s="134">
        <v>9</v>
      </c>
      <c r="X26" s="134">
        <v>16</v>
      </c>
      <c r="Y26" s="134">
        <v>7.0000000000000018</v>
      </c>
      <c r="Z26" s="134">
        <v>209.00000000000011</v>
      </c>
      <c r="AA26" s="126">
        <v>619.0000000000008</v>
      </c>
      <c r="AB26" s="126">
        <v>98</v>
      </c>
      <c r="AC26" s="126">
        <f t="shared" ref="AC26:AC31" si="11">SUM(Q26:AB26)</f>
        <v>11619</v>
      </c>
    </row>
    <row r="27" spans="1:29" s="2" customFormat="1" ht="12" customHeight="1" x14ac:dyDescent="0.2">
      <c r="A27" s="11"/>
      <c r="B27" s="8" t="s">
        <v>22</v>
      </c>
      <c r="C27" s="126">
        <v>1183</v>
      </c>
      <c r="D27" s="126">
        <v>61</v>
      </c>
      <c r="E27" s="126">
        <v>114</v>
      </c>
      <c r="F27" s="126">
        <v>221</v>
      </c>
      <c r="G27" s="126">
        <v>19</v>
      </c>
      <c r="H27" s="126">
        <v>61</v>
      </c>
      <c r="I27" s="126">
        <v>52</v>
      </c>
      <c r="J27" s="126">
        <v>7</v>
      </c>
      <c r="K27" s="126">
        <v>9</v>
      </c>
      <c r="L27" s="126">
        <v>54</v>
      </c>
      <c r="M27" s="126">
        <v>182</v>
      </c>
      <c r="N27" s="126">
        <v>8</v>
      </c>
      <c r="O27" s="126">
        <f t="shared" si="8"/>
        <v>1971</v>
      </c>
      <c r="P27" s="126"/>
      <c r="Q27" s="126">
        <v>114.99999999999987</v>
      </c>
      <c r="R27" s="126">
        <v>191.99999999999994</v>
      </c>
      <c r="S27" s="126">
        <v>1070</v>
      </c>
      <c r="T27" s="134">
        <v>1376.0000000000002</v>
      </c>
      <c r="U27" s="135">
        <v>0</v>
      </c>
      <c r="V27" s="134">
        <v>516.99999999999977</v>
      </c>
      <c r="W27" s="135">
        <v>50.000000000000007</v>
      </c>
      <c r="X27" s="134">
        <v>0</v>
      </c>
      <c r="Y27" s="134">
        <v>20</v>
      </c>
      <c r="Z27" s="134">
        <v>27</v>
      </c>
      <c r="AA27" s="126">
        <v>141.00000000000006</v>
      </c>
      <c r="AB27" s="126">
        <v>123</v>
      </c>
      <c r="AC27" s="126">
        <f t="shared" si="11"/>
        <v>3631</v>
      </c>
    </row>
    <row r="28" spans="1:29" s="2" customFormat="1" ht="12" customHeight="1" x14ac:dyDescent="0.2">
      <c r="A28" s="11"/>
      <c r="B28" s="8" t="s">
        <v>23</v>
      </c>
      <c r="C28" s="126">
        <v>13086</v>
      </c>
      <c r="D28" s="126">
        <v>923</v>
      </c>
      <c r="E28" s="126">
        <v>572</v>
      </c>
      <c r="F28" s="126">
        <v>2423</v>
      </c>
      <c r="G28" s="126">
        <v>279</v>
      </c>
      <c r="H28" s="126">
        <v>537</v>
      </c>
      <c r="I28" s="126">
        <v>217</v>
      </c>
      <c r="J28" s="126">
        <v>221</v>
      </c>
      <c r="K28" s="126">
        <v>149</v>
      </c>
      <c r="L28" s="126">
        <v>1185</v>
      </c>
      <c r="M28" s="126">
        <v>1643</v>
      </c>
      <c r="N28" s="126">
        <v>80</v>
      </c>
      <c r="O28" s="126">
        <f t="shared" si="8"/>
        <v>21315</v>
      </c>
      <c r="P28" s="126"/>
      <c r="Q28" s="126">
        <v>2279.0000000000018</v>
      </c>
      <c r="R28" s="126">
        <v>6404.0000000000027</v>
      </c>
      <c r="S28" s="126">
        <v>4038.0000000000045</v>
      </c>
      <c r="T28" s="134">
        <v>14414.999999999998</v>
      </c>
      <c r="U28" s="134">
        <v>55.999999999999986</v>
      </c>
      <c r="V28" s="134">
        <v>3767.9999999999995</v>
      </c>
      <c r="W28" s="134">
        <v>73.999999999999986</v>
      </c>
      <c r="X28" s="134">
        <v>33.000000000000007</v>
      </c>
      <c r="Y28" s="134">
        <v>31.999999999999986</v>
      </c>
      <c r="Z28" s="134">
        <v>621.00000000000102</v>
      </c>
      <c r="AA28" s="126">
        <v>1742.0000000000018</v>
      </c>
      <c r="AB28" s="126">
        <v>121.00000000000001</v>
      </c>
      <c r="AC28" s="126">
        <f t="shared" si="11"/>
        <v>33583.000000000007</v>
      </c>
    </row>
    <row r="29" spans="1:29" s="2" customFormat="1" ht="12" customHeight="1" x14ac:dyDescent="0.2">
      <c r="A29" s="11"/>
      <c r="B29" s="8" t="s">
        <v>24</v>
      </c>
      <c r="C29" s="126">
        <v>11398</v>
      </c>
      <c r="D29" s="126">
        <v>650</v>
      </c>
      <c r="E29" s="126">
        <v>597</v>
      </c>
      <c r="F29" s="126">
        <v>1883</v>
      </c>
      <c r="G29" s="126">
        <v>275</v>
      </c>
      <c r="H29" s="126">
        <v>475</v>
      </c>
      <c r="I29" s="126">
        <v>242</v>
      </c>
      <c r="J29" s="126">
        <v>181</v>
      </c>
      <c r="K29" s="126">
        <v>85</v>
      </c>
      <c r="L29" s="126">
        <v>838</v>
      </c>
      <c r="M29" s="126">
        <v>1792</v>
      </c>
      <c r="N29" s="126">
        <v>69</v>
      </c>
      <c r="O29" s="126">
        <f t="shared" si="8"/>
        <v>18485</v>
      </c>
      <c r="P29" s="126"/>
      <c r="Q29" s="126">
        <v>1919.0000000000068</v>
      </c>
      <c r="R29" s="126">
        <v>3610.0000000000005</v>
      </c>
      <c r="S29" s="126">
        <v>9742.9999999999909</v>
      </c>
      <c r="T29" s="134">
        <v>16288.000000000007</v>
      </c>
      <c r="U29" s="134">
        <v>272.00000000000017</v>
      </c>
      <c r="V29" s="134">
        <v>3068.0000000000005</v>
      </c>
      <c r="W29" s="134">
        <v>140</v>
      </c>
      <c r="X29" s="134">
        <v>45.999999999999986</v>
      </c>
      <c r="Y29" s="134">
        <v>63</v>
      </c>
      <c r="Z29" s="134">
        <v>518.00000000000045</v>
      </c>
      <c r="AA29" s="126">
        <v>1953.0000000000005</v>
      </c>
      <c r="AB29" s="126">
        <v>191.00000000000003</v>
      </c>
      <c r="AC29" s="126">
        <f t="shared" si="11"/>
        <v>37811.000000000007</v>
      </c>
    </row>
    <row r="30" spans="1:29" s="2" customFormat="1" ht="12" customHeight="1" x14ac:dyDescent="0.2">
      <c r="A30" s="11"/>
      <c r="B30" s="8" t="s">
        <v>25</v>
      </c>
      <c r="C30" s="126">
        <v>2434</v>
      </c>
      <c r="D30" s="126">
        <v>79</v>
      </c>
      <c r="E30" s="126">
        <v>156</v>
      </c>
      <c r="F30" s="126">
        <v>480</v>
      </c>
      <c r="G30" s="126">
        <v>54</v>
      </c>
      <c r="H30" s="126">
        <v>93</v>
      </c>
      <c r="I30" s="126">
        <v>58</v>
      </c>
      <c r="J30" s="126">
        <v>27</v>
      </c>
      <c r="K30" s="126">
        <v>10</v>
      </c>
      <c r="L30" s="126">
        <v>76</v>
      </c>
      <c r="M30" s="126">
        <v>335</v>
      </c>
      <c r="N30" s="126">
        <v>5</v>
      </c>
      <c r="O30" s="126">
        <f t="shared" si="8"/>
        <v>3807</v>
      </c>
      <c r="P30" s="126"/>
      <c r="Q30" s="126">
        <v>322.00000000000011</v>
      </c>
      <c r="R30" s="126">
        <v>294.00000000000006</v>
      </c>
      <c r="S30" s="126">
        <v>2124</v>
      </c>
      <c r="T30" s="134">
        <v>2321.9999999999982</v>
      </c>
      <c r="U30" s="135">
        <v>11</v>
      </c>
      <c r="V30" s="134">
        <v>447.00000000000017</v>
      </c>
      <c r="W30" s="134">
        <v>32</v>
      </c>
      <c r="X30" s="134">
        <v>1.0000000000000002</v>
      </c>
      <c r="Y30" s="135">
        <v>7.9999999999999991</v>
      </c>
      <c r="Z30" s="134">
        <v>29</v>
      </c>
      <c r="AA30" s="126">
        <v>349</v>
      </c>
      <c r="AB30" s="126">
        <v>48</v>
      </c>
      <c r="AC30" s="126">
        <f t="shared" si="11"/>
        <v>5986.9999999999982</v>
      </c>
    </row>
    <row r="31" spans="1:29" s="2" customFormat="1" ht="12" customHeight="1" x14ac:dyDescent="0.2">
      <c r="A31" s="11"/>
      <c r="B31" s="8" t="s">
        <v>26</v>
      </c>
      <c r="C31" s="126">
        <v>5873</v>
      </c>
      <c r="D31" s="126">
        <v>476</v>
      </c>
      <c r="E31" s="126">
        <v>351</v>
      </c>
      <c r="F31" s="126">
        <v>1156</v>
      </c>
      <c r="G31" s="126">
        <v>125</v>
      </c>
      <c r="H31" s="126">
        <v>298</v>
      </c>
      <c r="I31" s="126">
        <v>132</v>
      </c>
      <c r="J31" s="126">
        <v>99</v>
      </c>
      <c r="K31" s="126">
        <v>78</v>
      </c>
      <c r="L31" s="126">
        <v>290</v>
      </c>
      <c r="M31" s="126">
        <v>1097</v>
      </c>
      <c r="N31" s="126">
        <v>35</v>
      </c>
      <c r="O31" s="126">
        <f t="shared" si="8"/>
        <v>10010</v>
      </c>
      <c r="P31" s="126"/>
      <c r="Q31" s="126">
        <v>592.00000000000432</v>
      </c>
      <c r="R31" s="126">
        <v>2069.0000000000014</v>
      </c>
      <c r="S31" s="126">
        <v>1855.0000000000009</v>
      </c>
      <c r="T31" s="134">
        <v>3473.9999999999986</v>
      </c>
      <c r="U31" s="134">
        <v>8.9999999999999982</v>
      </c>
      <c r="V31" s="134">
        <v>1687</v>
      </c>
      <c r="W31" s="135">
        <v>32.000000000000014</v>
      </c>
      <c r="X31" s="134">
        <v>17.000000000000007</v>
      </c>
      <c r="Y31" s="135">
        <v>22.000000000000014</v>
      </c>
      <c r="Z31" s="134">
        <v>214.00000000000009</v>
      </c>
      <c r="AA31" s="126">
        <v>1060.0000000000005</v>
      </c>
      <c r="AB31" s="126">
        <v>66.999999999999986</v>
      </c>
      <c r="AC31" s="126">
        <f t="shared" si="11"/>
        <v>11098.000000000005</v>
      </c>
    </row>
    <row r="32" spans="1:29" s="13" customFormat="1" ht="12" customHeight="1" x14ac:dyDescent="0.2">
      <c r="A32" s="11" t="s">
        <v>27</v>
      </c>
      <c r="B32" s="15" t="s">
        <v>9</v>
      </c>
      <c r="C32" s="129">
        <f>SUM(C26:C31)</f>
        <v>39690</v>
      </c>
      <c r="D32" s="129">
        <f t="shared" ref="D32:O32" si="12">SUM(D26:D31)</f>
        <v>2375</v>
      </c>
      <c r="E32" s="129">
        <f t="shared" si="12"/>
        <v>2031</v>
      </c>
      <c r="F32" s="129">
        <f t="shared" si="12"/>
        <v>6947</v>
      </c>
      <c r="G32" s="129">
        <f t="shared" si="12"/>
        <v>829</v>
      </c>
      <c r="H32" s="129">
        <f t="shared" si="12"/>
        <v>1622</v>
      </c>
      <c r="I32" s="129">
        <f t="shared" si="12"/>
        <v>800</v>
      </c>
      <c r="J32" s="129">
        <f t="shared" si="12"/>
        <v>605</v>
      </c>
      <c r="K32" s="129">
        <f t="shared" si="12"/>
        <v>373</v>
      </c>
      <c r="L32" s="129">
        <f t="shared" si="12"/>
        <v>2655</v>
      </c>
      <c r="M32" s="129">
        <f t="shared" si="12"/>
        <v>5651</v>
      </c>
      <c r="N32" s="129">
        <f t="shared" si="12"/>
        <v>231</v>
      </c>
      <c r="O32" s="129">
        <f t="shared" si="12"/>
        <v>63809</v>
      </c>
      <c r="P32" s="129"/>
      <c r="Q32" s="129">
        <f>SUM(Q26:Q31)</f>
        <v>5820.0000000000136</v>
      </c>
      <c r="R32" s="129">
        <f t="shared" ref="R32:AC32" si="13">SUM(R26:R31)</f>
        <v>13280.000000000005</v>
      </c>
      <c r="S32" s="129">
        <f t="shared" si="13"/>
        <v>21870.999999999996</v>
      </c>
      <c r="T32" s="129">
        <f t="shared" si="13"/>
        <v>42398</v>
      </c>
      <c r="U32" s="129">
        <f t="shared" si="13"/>
        <v>370.00000000000017</v>
      </c>
      <c r="V32" s="129">
        <f t="shared" si="13"/>
        <v>11258</v>
      </c>
      <c r="W32" s="129">
        <f t="shared" si="13"/>
        <v>337</v>
      </c>
      <c r="X32" s="129">
        <f t="shared" si="13"/>
        <v>113</v>
      </c>
      <c r="Y32" s="129">
        <f t="shared" si="13"/>
        <v>152</v>
      </c>
      <c r="Z32" s="129">
        <f t="shared" si="13"/>
        <v>1618.0000000000016</v>
      </c>
      <c r="AA32" s="129">
        <f t="shared" si="13"/>
        <v>5864.0000000000036</v>
      </c>
      <c r="AB32" s="129">
        <f t="shared" si="13"/>
        <v>648</v>
      </c>
      <c r="AC32" s="129">
        <f t="shared" si="13"/>
        <v>103729.00000000001</v>
      </c>
    </row>
    <row r="33" spans="1:29" s="13" customFormat="1" ht="9" customHeight="1" x14ac:dyDescent="0.2">
      <c r="A33" s="11"/>
      <c r="B33" s="15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</row>
    <row r="34" spans="1:29" s="2" customFormat="1" ht="12" customHeight="1" x14ac:dyDescent="0.2">
      <c r="A34" s="11"/>
      <c r="B34" s="8" t="s">
        <v>28</v>
      </c>
      <c r="C34" s="126">
        <v>13204</v>
      </c>
      <c r="D34" s="126">
        <v>1015</v>
      </c>
      <c r="E34" s="126">
        <v>769</v>
      </c>
      <c r="F34" s="126">
        <v>2810</v>
      </c>
      <c r="G34" s="126">
        <v>313</v>
      </c>
      <c r="H34" s="126">
        <v>367</v>
      </c>
      <c r="I34" s="126">
        <v>272</v>
      </c>
      <c r="J34" s="126">
        <v>300</v>
      </c>
      <c r="K34" s="126">
        <v>135</v>
      </c>
      <c r="L34" s="126">
        <v>1011</v>
      </c>
      <c r="M34" s="126">
        <v>2053</v>
      </c>
      <c r="N34" s="126">
        <v>171</v>
      </c>
      <c r="O34" s="126">
        <f t="shared" ref="O34:O35" si="14">SUM(C34:N34)</f>
        <v>22420</v>
      </c>
      <c r="P34" s="126"/>
      <c r="Q34" s="126">
        <v>2425.9999999999832</v>
      </c>
      <c r="R34" s="126">
        <v>6334.0000000000009</v>
      </c>
      <c r="S34" s="126">
        <v>7920.9999999999882</v>
      </c>
      <c r="T34" s="126">
        <v>18405.999999999993</v>
      </c>
      <c r="U34" s="126">
        <v>73.000000000000028</v>
      </c>
      <c r="V34" s="126">
        <v>2182.9999999999991</v>
      </c>
      <c r="W34" s="126">
        <v>157.00000000000006</v>
      </c>
      <c r="X34" s="126">
        <v>50</v>
      </c>
      <c r="Y34" s="126">
        <v>32.000000000000007</v>
      </c>
      <c r="Z34" s="126">
        <v>672.99999999999977</v>
      </c>
      <c r="AA34" s="126">
        <v>2421.9999999999991</v>
      </c>
      <c r="AB34" s="126">
        <v>177.00000000000009</v>
      </c>
      <c r="AC34" s="126">
        <f t="shared" ref="AC34:AC35" si="15">SUM(Q34:AB34)</f>
        <v>40853.999999999964</v>
      </c>
    </row>
    <row r="35" spans="1:29" s="2" customFormat="1" ht="12" customHeight="1" x14ac:dyDescent="0.2">
      <c r="A35" s="22"/>
      <c r="B35" s="23" t="s">
        <v>29</v>
      </c>
      <c r="C35" s="126">
        <v>7371</v>
      </c>
      <c r="D35" s="126">
        <v>252</v>
      </c>
      <c r="E35" s="126">
        <v>365</v>
      </c>
      <c r="F35" s="126">
        <v>1313</v>
      </c>
      <c r="G35" s="126">
        <v>204</v>
      </c>
      <c r="H35" s="126">
        <v>520</v>
      </c>
      <c r="I35" s="126">
        <v>109</v>
      </c>
      <c r="J35" s="126">
        <v>84</v>
      </c>
      <c r="K35" s="126">
        <v>53</v>
      </c>
      <c r="L35" s="126">
        <v>222</v>
      </c>
      <c r="M35" s="126">
        <v>755</v>
      </c>
      <c r="N35" s="126">
        <v>21</v>
      </c>
      <c r="O35" s="126">
        <f t="shared" si="14"/>
        <v>11269</v>
      </c>
      <c r="P35" s="126"/>
      <c r="Q35" s="126">
        <v>1196.0000000000025</v>
      </c>
      <c r="R35" s="126">
        <v>1740.0000000000002</v>
      </c>
      <c r="S35" s="126">
        <v>3118</v>
      </c>
      <c r="T35" s="126">
        <v>10641.999999999998</v>
      </c>
      <c r="U35" s="126">
        <v>59.999999999999957</v>
      </c>
      <c r="V35" s="126">
        <v>4012.0000000000014</v>
      </c>
      <c r="W35" s="126">
        <v>35.000000000000007</v>
      </c>
      <c r="X35" s="126">
        <v>35</v>
      </c>
      <c r="Y35" s="126">
        <v>23.999999999999996</v>
      </c>
      <c r="Z35" s="126">
        <v>216</v>
      </c>
      <c r="AA35" s="126">
        <v>1056.000000000002</v>
      </c>
      <c r="AB35" s="126">
        <v>19.000000000000004</v>
      </c>
      <c r="AC35" s="126">
        <f t="shared" si="15"/>
        <v>22153.000000000004</v>
      </c>
    </row>
    <row r="36" spans="1:29" s="13" customFormat="1" ht="12" customHeight="1" x14ac:dyDescent="0.2">
      <c r="A36" s="22" t="s">
        <v>30</v>
      </c>
      <c r="B36" s="15" t="s">
        <v>9</v>
      </c>
      <c r="C36" s="129">
        <f>SUM(C34:C35)</f>
        <v>20575</v>
      </c>
      <c r="D36" s="129">
        <f t="shared" ref="D36:O36" si="16">SUM(D34:D35)</f>
        <v>1267</v>
      </c>
      <c r="E36" s="129">
        <f t="shared" si="16"/>
        <v>1134</v>
      </c>
      <c r="F36" s="129">
        <f t="shared" si="16"/>
        <v>4123</v>
      </c>
      <c r="G36" s="129">
        <f t="shared" si="16"/>
        <v>517</v>
      </c>
      <c r="H36" s="129">
        <f t="shared" si="16"/>
        <v>887</v>
      </c>
      <c r="I36" s="129">
        <f t="shared" si="16"/>
        <v>381</v>
      </c>
      <c r="J36" s="129">
        <f t="shared" si="16"/>
        <v>384</v>
      </c>
      <c r="K36" s="129">
        <f t="shared" si="16"/>
        <v>188</v>
      </c>
      <c r="L36" s="129">
        <f t="shared" si="16"/>
        <v>1233</v>
      </c>
      <c r="M36" s="129">
        <f t="shared" si="16"/>
        <v>2808</v>
      </c>
      <c r="N36" s="129">
        <f t="shared" si="16"/>
        <v>192</v>
      </c>
      <c r="O36" s="129">
        <f t="shared" si="16"/>
        <v>33689</v>
      </c>
      <c r="P36" s="129"/>
      <c r="Q36" s="129">
        <f>SUM(Q34:Q35)</f>
        <v>3621.9999999999854</v>
      </c>
      <c r="R36" s="129">
        <f t="shared" ref="R36:AC36" si="17">SUM(R34:R35)</f>
        <v>8074.0000000000009</v>
      </c>
      <c r="S36" s="129">
        <f t="shared" si="17"/>
        <v>11038.999999999989</v>
      </c>
      <c r="T36" s="129">
        <f t="shared" si="17"/>
        <v>29047.999999999993</v>
      </c>
      <c r="U36" s="129">
        <f t="shared" si="17"/>
        <v>133</v>
      </c>
      <c r="V36" s="129">
        <f t="shared" si="17"/>
        <v>6195</v>
      </c>
      <c r="W36" s="129">
        <f t="shared" si="17"/>
        <v>192.00000000000006</v>
      </c>
      <c r="X36" s="129">
        <f t="shared" si="17"/>
        <v>85</v>
      </c>
      <c r="Y36" s="129">
        <f t="shared" si="17"/>
        <v>56</v>
      </c>
      <c r="Z36" s="129">
        <f t="shared" si="17"/>
        <v>888.99999999999977</v>
      </c>
      <c r="AA36" s="129">
        <f t="shared" si="17"/>
        <v>3478.0000000000009</v>
      </c>
      <c r="AB36" s="129">
        <f t="shared" si="17"/>
        <v>196.00000000000009</v>
      </c>
      <c r="AC36" s="129">
        <f t="shared" si="17"/>
        <v>63006.999999999971</v>
      </c>
    </row>
    <row r="37" spans="1:29" s="2" customFormat="1" ht="12" customHeight="1" x14ac:dyDescent="0.2">
      <c r="A37" s="22"/>
      <c r="B37" s="15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29" s="13" customFormat="1" ht="12" customHeight="1" x14ac:dyDescent="0.2">
      <c r="A38" s="22" t="s">
        <v>31</v>
      </c>
      <c r="B38" s="15" t="s">
        <v>9</v>
      </c>
      <c r="C38" s="129">
        <f t="shared" ref="C38:O38" si="18">+C36+C32+C24+C18+C10</f>
        <v>231275</v>
      </c>
      <c r="D38" s="129">
        <f t="shared" si="18"/>
        <v>13993</v>
      </c>
      <c r="E38" s="129">
        <f t="shared" si="18"/>
        <v>12529</v>
      </c>
      <c r="F38" s="129">
        <f t="shared" si="18"/>
        <v>33564</v>
      </c>
      <c r="G38" s="129">
        <f t="shared" si="18"/>
        <v>5482</v>
      </c>
      <c r="H38" s="129">
        <f t="shared" si="18"/>
        <v>6549</v>
      </c>
      <c r="I38" s="129">
        <f t="shared" si="18"/>
        <v>5801</v>
      </c>
      <c r="J38" s="129">
        <f t="shared" si="18"/>
        <v>3775</v>
      </c>
      <c r="K38" s="129">
        <f t="shared" si="18"/>
        <v>4313</v>
      </c>
      <c r="L38" s="129">
        <f t="shared" si="18"/>
        <v>17072</v>
      </c>
      <c r="M38" s="129">
        <f t="shared" si="18"/>
        <v>23459</v>
      </c>
      <c r="N38" s="129">
        <f t="shared" si="18"/>
        <v>1762</v>
      </c>
      <c r="O38" s="129">
        <f t="shared" si="18"/>
        <v>359574</v>
      </c>
      <c r="P38" s="129"/>
      <c r="Q38" s="129">
        <f t="shared" ref="Q38:AC38" si="19">+Q36+Q32+Q24+Q18+Q10</f>
        <v>52628.999999999862</v>
      </c>
      <c r="R38" s="129">
        <f t="shared" si="19"/>
        <v>127693.99999999994</v>
      </c>
      <c r="S38" s="129">
        <f t="shared" si="19"/>
        <v>186399.00000000006</v>
      </c>
      <c r="T38" s="129">
        <f t="shared" si="19"/>
        <v>319479.99999999977</v>
      </c>
      <c r="U38" s="129">
        <f t="shared" si="19"/>
        <v>2123</v>
      </c>
      <c r="V38" s="129">
        <f t="shared" si="19"/>
        <v>102131.00000000003</v>
      </c>
      <c r="W38" s="129">
        <f t="shared" si="19"/>
        <v>3157.9999999999986</v>
      </c>
      <c r="X38" s="129">
        <f t="shared" si="19"/>
        <v>2213</v>
      </c>
      <c r="Y38" s="129">
        <f t="shared" si="19"/>
        <v>4107.0000000000018</v>
      </c>
      <c r="Z38" s="129">
        <f t="shared" si="19"/>
        <v>10162.000000000009</v>
      </c>
      <c r="AA38" s="129">
        <f t="shared" si="19"/>
        <v>38642.000000000044</v>
      </c>
      <c r="AB38" s="129">
        <f t="shared" si="19"/>
        <v>4738</v>
      </c>
      <c r="AC38" s="129">
        <f t="shared" si="19"/>
        <v>853475.99999999965</v>
      </c>
    </row>
    <row r="39" spans="1:29" s="2" customFormat="1" ht="9" customHeight="1" x14ac:dyDescent="0.2">
      <c r="A39" s="32"/>
      <c r="B39" s="3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1:29" ht="6.6" customHeight="1" x14ac:dyDescent="0.25"/>
  </sheetData>
  <mergeCells count="7">
    <mergeCell ref="C3:O3"/>
    <mergeCell ref="Q3:AC3"/>
    <mergeCell ref="A1:O1"/>
    <mergeCell ref="A2:A4"/>
    <mergeCell ref="B2:B4"/>
    <mergeCell ref="C2:O2"/>
    <mergeCell ref="Q2:A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sqref="A1:M1"/>
    </sheetView>
  </sheetViews>
  <sheetFormatPr defaultColWidth="8.85546875" defaultRowHeight="12" x14ac:dyDescent="0.25"/>
  <cols>
    <col min="1" max="1" width="19.42578125" style="4" bestFit="1" customWidth="1"/>
    <col min="2" max="2" width="28.28515625" style="4" bestFit="1" customWidth="1"/>
    <col min="3" max="3" width="10.140625" style="4" bestFit="1" customWidth="1"/>
    <col min="4" max="5" width="9.85546875" style="4" bestFit="1" customWidth="1"/>
    <col min="6" max="6" width="9.28515625" style="4" bestFit="1" customWidth="1"/>
    <col min="7" max="7" width="10.28515625" style="4" bestFit="1" customWidth="1"/>
    <col min="8" max="8" width="1.7109375" style="4" customWidth="1"/>
    <col min="9" max="9" width="10.140625" style="4" bestFit="1" customWidth="1"/>
    <col min="10" max="10" width="9.85546875" style="4" bestFit="1" customWidth="1"/>
    <col min="11" max="11" width="10.28515625" style="4" bestFit="1" customWidth="1"/>
    <col min="12" max="12" width="9.28515625" style="4" bestFit="1" customWidth="1"/>
    <col min="13" max="13" width="10.28515625" style="4" bestFit="1" customWidth="1"/>
    <col min="14" max="16384" width="8.85546875" style="4"/>
  </cols>
  <sheetData>
    <row r="1" spans="1:13" ht="15" x14ac:dyDescent="0.25">
      <c r="A1" s="169" t="s">
        <v>92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3" ht="31.5" customHeight="1" x14ac:dyDescent="0.25">
      <c r="A2" s="170" t="s">
        <v>1</v>
      </c>
      <c r="B2" s="170" t="s">
        <v>2</v>
      </c>
      <c r="C2" s="173" t="s">
        <v>3</v>
      </c>
      <c r="D2" s="173"/>
      <c r="E2" s="173"/>
      <c r="F2" s="173"/>
      <c r="G2" s="173"/>
      <c r="H2" s="26"/>
      <c r="I2" s="173" t="s">
        <v>4</v>
      </c>
      <c r="J2" s="173"/>
      <c r="K2" s="173"/>
      <c r="L2" s="173"/>
      <c r="M2" s="173"/>
    </row>
    <row r="3" spans="1:13" ht="20.100000000000001" customHeight="1" x14ac:dyDescent="0.25">
      <c r="A3" s="171"/>
      <c r="B3" s="171"/>
      <c r="C3" s="173" t="s">
        <v>57</v>
      </c>
      <c r="D3" s="173"/>
      <c r="E3" s="173"/>
      <c r="F3" s="173"/>
      <c r="G3" s="173"/>
      <c r="H3" s="2"/>
      <c r="I3" s="173" t="s">
        <v>57</v>
      </c>
      <c r="J3" s="173"/>
      <c r="K3" s="173"/>
      <c r="L3" s="173"/>
      <c r="M3" s="173"/>
    </row>
    <row r="4" spans="1:13" s="28" customFormat="1" ht="57.75" customHeight="1" x14ac:dyDescent="0.25">
      <c r="A4" s="172"/>
      <c r="B4" s="172"/>
      <c r="C4" s="80" t="s">
        <v>75</v>
      </c>
      <c r="D4" s="80" t="s">
        <v>76</v>
      </c>
      <c r="E4" s="80" t="s">
        <v>77</v>
      </c>
      <c r="F4" s="80" t="s">
        <v>78</v>
      </c>
      <c r="G4" s="80" t="s">
        <v>9</v>
      </c>
      <c r="H4" s="24"/>
      <c r="I4" s="80" t="s">
        <v>75</v>
      </c>
      <c r="J4" s="80" t="s">
        <v>76</v>
      </c>
      <c r="K4" s="80" t="s">
        <v>77</v>
      </c>
      <c r="L4" s="80" t="s">
        <v>78</v>
      </c>
      <c r="M4" s="80" t="s">
        <v>9</v>
      </c>
    </row>
    <row r="5" spans="1:13" ht="9" customHeight="1" x14ac:dyDescent="0.25">
      <c r="A5" s="90"/>
      <c r="B5" s="90"/>
      <c r="C5" s="7"/>
      <c r="D5" s="7"/>
      <c r="E5" s="7"/>
      <c r="F5" s="30"/>
      <c r="G5" s="31"/>
      <c r="H5" s="2"/>
      <c r="I5" s="7"/>
      <c r="J5" s="7"/>
      <c r="K5" s="7"/>
      <c r="L5" s="30"/>
      <c r="M5" s="31"/>
    </row>
    <row r="6" spans="1:13" s="2" customFormat="1" ht="12" customHeight="1" x14ac:dyDescent="0.2">
      <c r="A6" s="8"/>
      <c r="B6" s="9" t="s">
        <v>5</v>
      </c>
      <c r="C6" s="166">
        <v>2906</v>
      </c>
      <c r="D6" s="166">
        <v>11791</v>
      </c>
      <c r="E6" s="166">
        <v>9637</v>
      </c>
      <c r="F6" s="166">
        <v>5756</v>
      </c>
      <c r="G6" s="166">
        <f>SUM(C6:F6)</f>
        <v>30090</v>
      </c>
      <c r="H6" s="126"/>
      <c r="I6" s="126">
        <v>21535.999999999985</v>
      </c>
      <c r="J6" s="126">
        <v>38496.999999999971</v>
      </c>
      <c r="K6" s="126">
        <v>10146.999999999993</v>
      </c>
      <c r="L6" s="126">
        <v>3934.0000000000005</v>
      </c>
      <c r="M6" s="166">
        <f>SUM(I6:L6)</f>
        <v>74113.999999999942</v>
      </c>
    </row>
    <row r="7" spans="1:13" s="2" customFormat="1" ht="12" customHeight="1" x14ac:dyDescent="0.2">
      <c r="A7" s="11"/>
      <c r="B7" s="12" t="s">
        <v>80</v>
      </c>
      <c r="C7" s="166">
        <v>140</v>
      </c>
      <c r="D7" s="166">
        <v>583</v>
      </c>
      <c r="E7" s="166">
        <v>455</v>
      </c>
      <c r="F7" s="166">
        <v>232</v>
      </c>
      <c r="G7" s="166">
        <f t="shared" ref="G7:G10" si="0">SUM(C7:F7)</f>
        <v>1410</v>
      </c>
      <c r="H7" s="126"/>
      <c r="I7" s="126">
        <v>534</v>
      </c>
      <c r="J7" s="126">
        <v>801.00000000000023</v>
      </c>
      <c r="K7" s="126">
        <v>418</v>
      </c>
      <c r="L7" s="126">
        <v>22</v>
      </c>
      <c r="M7" s="166">
        <f t="shared" ref="M7:M10" si="1">SUM(I7:L7)</f>
        <v>1775.0000000000002</v>
      </c>
    </row>
    <row r="8" spans="1:13" s="2" customFormat="1" ht="12" customHeight="1" x14ac:dyDescent="0.2">
      <c r="A8" s="11"/>
      <c r="B8" s="12" t="s">
        <v>6</v>
      </c>
      <c r="C8" s="166">
        <v>4922</v>
      </c>
      <c r="D8" s="166">
        <v>21047</v>
      </c>
      <c r="E8" s="166">
        <v>20023</v>
      </c>
      <c r="F8" s="166">
        <v>11718</v>
      </c>
      <c r="G8" s="166">
        <f t="shared" si="0"/>
        <v>57710</v>
      </c>
      <c r="H8" s="126"/>
      <c r="I8" s="126">
        <v>75513.000000000073</v>
      </c>
      <c r="J8" s="126">
        <v>77335.000000000087</v>
      </c>
      <c r="K8" s="126">
        <v>27600.000000000011</v>
      </c>
      <c r="L8" s="126">
        <v>9674</v>
      </c>
      <c r="M8" s="166">
        <f t="shared" si="1"/>
        <v>190122.00000000017</v>
      </c>
    </row>
    <row r="9" spans="1:13" s="13" customFormat="1" ht="12" customHeight="1" x14ac:dyDescent="0.2">
      <c r="A9" s="11"/>
      <c r="B9" s="12" t="s">
        <v>7</v>
      </c>
      <c r="C9" s="166">
        <v>1666</v>
      </c>
      <c r="D9" s="166">
        <v>4073</v>
      </c>
      <c r="E9" s="166">
        <v>3421</v>
      </c>
      <c r="F9" s="166">
        <v>2005</v>
      </c>
      <c r="G9" s="166">
        <f t="shared" si="0"/>
        <v>11165</v>
      </c>
      <c r="H9" s="129"/>
      <c r="I9" s="129">
        <v>8251.0000000000109</v>
      </c>
      <c r="J9" s="129">
        <v>9181.9999999999909</v>
      </c>
      <c r="K9" s="129">
        <v>3852.0000000000023</v>
      </c>
      <c r="L9" s="129">
        <v>1192.0000000000002</v>
      </c>
      <c r="M9" s="166">
        <f t="shared" si="1"/>
        <v>22477.000000000004</v>
      </c>
    </row>
    <row r="10" spans="1:13" s="13" customFormat="1" ht="12" customHeight="1" x14ac:dyDescent="0.2">
      <c r="A10" s="14" t="s">
        <v>8</v>
      </c>
      <c r="B10" s="15" t="s">
        <v>9</v>
      </c>
      <c r="C10" s="167">
        <v>9634</v>
      </c>
      <c r="D10" s="167">
        <v>37494</v>
      </c>
      <c r="E10" s="167">
        <v>33536</v>
      </c>
      <c r="F10" s="167">
        <v>19711</v>
      </c>
      <c r="G10" s="167">
        <f t="shared" si="0"/>
        <v>100375</v>
      </c>
      <c r="H10" s="129"/>
      <c r="I10" s="129">
        <v>105834.00000000007</v>
      </c>
      <c r="J10" s="129">
        <v>125815.00000000004</v>
      </c>
      <c r="K10" s="129">
        <v>42017</v>
      </c>
      <c r="L10" s="129">
        <v>14822</v>
      </c>
      <c r="M10" s="167">
        <f t="shared" si="1"/>
        <v>288488.00000000012</v>
      </c>
    </row>
    <row r="11" spans="1:13" s="2" customFormat="1" ht="9" customHeight="1" x14ac:dyDescent="0.2">
      <c r="A11" s="14"/>
      <c r="B11" s="15"/>
      <c r="C11" s="166"/>
      <c r="D11" s="166"/>
      <c r="E11" s="166"/>
      <c r="F11" s="166"/>
      <c r="G11" s="166"/>
      <c r="H11" s="126"/>
      <c r="I11" s="126"/>
      <c r="J11" s="126"/>
      <c r="K11" s="126"/>
      <c r="L11" s="126"/>
      <c r="M11" s="126"/>
    </row>
    <row r="12" spans="1:13" s="2" customFormat="1" ht="12" customHeight="1" x14ac:dyDescent="0.2">
      <c r="A12" s="11"/>
      <c r="B12" s="12" t="s">
        <v>10</v>
      </c>
      <c r="C12" s="166">
        <v>1755</v>
      </c>
      <c r="D12" s="166">
        <v>5581</v>
      </c>
      <c r="E12" s="166">
        <v>3271</v>
      </c>
      <c r="F12" s="166">
        <v>1456</v>
      </c>
      <c r="G12" s="166">
        <f t="shared" ref="G12:G18" si="2">SUM(C12:F12)</f>
        <v>12063</v>
      </c>
      <c r="H12" s="126"/>
      <c r="I12" s="126">
        <v>8895.9999999999982</v>
      </c>
      <c r="J12" s="126">
        <v>9615.9999999999982</v>
      </c>
      <c r="K12" s="126">
        <v>3453.9999999999995</v>
      </c>
      <c r="L12" s="126">
        <v>1156</v>
      </c>
      <c r="M12" s="166">
        <f t="shared" ref="M12:M38" si="3">SUM(I12:L12)</f>
        <v>23121.999999999996</v>
      </c>
    </row>
    <row r="13" spans="1:13" s="17" customFormat="1" ht="12" customHeight="1" x14ac:dyDescent="0.2">
      <c r="A13" s="18"/>
      <c r="B13" s="19" t="s">
        <v>79</v>
      </c>
      <c r="C13" s="168">
        <v>1040</v>
      </c>
      <c r="D13" s="168">
        <v>2640</v>
      </c>
      <c r="E13" s="168">
        <v>1382</v>
      </c>
      <c r="F13" s="168">
        <v>545</v>
      </c>
      <c r="G13" s="168">
        <f t="shared" si="2"/>
        <v>5607</v>
      </c>
      <c r="H13" s="130"/>
      <c r="I13" s="130">
        <v>3922.0000000000005</v>
      </c>
      <c r="J13" s="130">
        <v>3493.9999999999982</v>
      </c>
      <c r="K13" s="130">
        <v>1645.9999999999995</v>
      </c>
      <c r="L13" s="130">
        <v>575</v>
      </c>
      <c r="M13" s="168">
        <f t="shared" si="3"/>
        <v>9636.9999999999982</v>
      </c>
    </row>
    <row r="14" spans="1:13" s="17" customFormat="1" ht="12" customHeight="1" x14ac:dyDescent="0.2">
      <c r="A14" s="18"/>
      <c r="B14" s="21" t="s">
        <v>11</v>
      </c>
      <c r="C14" s="168">
        <v>715</v>
      </c>
      <c r="D14" s="168">
        <v>2941</v>
      </c>
      <c r="E14" s="168">
        <v>1889</v>
      </c>
      <c r="F14" s="168">
        <v>911</v>
      </c>
      <c r="G14" s="168">
        <f t="shared" si="2"/>
        <v>6456</v>
      </c>
      <c r="H14" s="130"/>
      <c r="I14" s="130">
        <v>4973.9999999999973</v>
      </c>
      <c r="J14" s="130">
        <v>6122</v>
      </c>
      <c r="K14" s="130">
        <v>1808</v>
      </c>
      <c r="L14" s="130">
        <v>581</v>
      </c>
      <c r="M14" s="168">
        <f t="shared" si="3"/>
        <v>13484.999999999996</v>
      </c>
    </row>
    <row r="15" spans="1:13" s="2" customFormat="1" ht="12" customHeight="1" x14ac:dyDescent="0.2">
      <c r="A15" s="11"/>
      <c r="B15" s="12" t="s">
        <v>12</v>
      </c>
      <c r="C15" s="166">
        <v>2418</v>
      </c>
      <c r="D15" s="166">
        <v>12295</v>
      </c>
      <c r="E15" s="166">
        <v>10213</v>
      </c>
      <c r="F15" s="166">
        <v>6109</v>
      </c>
      <c r="G15" s="166">
        <f t="shared" si="2"/>
        <v>31035</v>
      </c>
      <c r="H15" s="126"/>
      <c r="I15" s="126">
        <v>26424.999999999993</v>
      </c>
      <c r="J15" s="126">
        <v>41589.999999999971</v>
      </c>
      <c r="K15" s="126">
        <v>7925.9999999999973</v>
      </c>
      <c r="L15" s="126">
        <v>4083.9999999999977</v>
      </c>
      <c r="M15" s="166">
        <f t="shared" si="3"/>
        <v>80024.999999999971</v>
      </c>
    </row>
    <row r="16" spans="1:13" s="2" customFormat="1" ht="12" customHeight="1" x14ac:dyDescent="0.2">
      <c r="A16" s="11"/>
      <c r="B16" s="12" t="s">
        <v>13</v>
      </c>
      <c r="C16" s="166">
        <v>1340</v>
      </c>
      <c r="D16" s="166">
        <v>4560</v>
      </c>
      <c r="E16" s="166">
        <v>3312</v>
      </c>
      <c r="F16" s="166">
        <v>1792</v>
      </c>
      <c r="G16" s="166">
        <f t="shared" si="2"/>
        <v>11004</v>
      </c>
      <c r="H16" s="126"/>
      <c r="I16" s="126">
        <v>5059.9999999999991</v>
      </c>
      <c r="J16" s="126">
        <v>12882.000000000013</v>
      </c>
      <c r="K16" s="126">
        <v>1673.9999999999995</v>
      </c>
      <c r="L16" s="126">
        <v>643.99999999999989</v>
      </c>
      <c r="M16" s="166">
        <f t="shared" si="3"/>
        <v>20260.000000000011</v>
      </c>
    </row>
    <row r="17" spans="1:13" s="2" customFormat="1" ht="12" customHeight="1" x14ac:dyDescent="0.2">
      <c r="A17" s="11"/>
      <c r="B17" s="12" t="s">
        <v>14</v>
      </c>
      <c r="C17" s="166">
        <v>2255</v>
      </c>
      <c r="D17" s="166">
        <v>11513</v>
      </c>
      <c r="E17" s="166">
        <v>8614</v>
      </c>
      <c r="F17" s="166">
        <v>5437</v>
      </c>
      <c r="G17" s="166">
        <f t="shared" si="2"/>
        <v>27819</v>
      </c>
      <c r="H17" s="126"/>
      <c r="I17" s="126">
        <v>18833.999999999993</v>
      </c>
      <c r="J17" s="126">
        <v>52749.000000000036</v>
      </c>
      <c r="K17" s="126">
        <v>6493.0000000000018</v>
      </c>
      <c r="L17" s="126">
        <v>3080.0000000000036</v>
      </c>
      <c r="M17" s="166">
        <f t="shared" si="3"/>
        <v>81156.000000000029</v>
      </c>
    </row>
    <row r="18" spans="1:13" s="13" customFormat="1" ht="12" customHeight="1" x14ac:dyDescent="0.2">
      <c r="A18" s="11" t="s">
        <v>15</v>
      </c>
      <c r="B18" s="15" t="s">
        <v>9</v>
      </c>
      <c r="C18" s="167">
        <v>7768</v>
      </c>
      <c r="D18" s="167">
        <v>33949</v>
      </c>
      <c r="E18" s="167">
        <v>25410</v>
      </c>
      <c r="F18" s="167">
        <v>14794</v>
      </c>
      <c r="G18" s="167">
        <f t="shared" si="2"/>
        <v>81921</v>
      </c>
      <c r="H18" s="129"/>
      <c r="I18" s="129">
        <v>59214.999999999985</v>
      </c>
      <c r="J18" s="129">
        <v>116837.00000000003</v>
      </c>
      <c r="K18" s="129">
        <v>19547</v>
      </c>
      <c r="L18" s="129">
        <v>8964.0000000000018</v>
      </c>
      <c r="M18" s="167">
        <f t="shared" si="3"/>
        <v>204563</v>
      </c>
    </row>
    <row r="19" spans="1:13" s="2" customFormat="1" ht="9" customHeight="1" x14ac:dyDescent="0.2">
      <c r="A19" s="11"/>
      <c r="B19" s="15"/>
      <c r="C19" s="166"/>
      <c r="D19" s="166"/>
      <c r="E19" s="166"/>
      <c r="F19" s="166"/>
      <c r="G19" s="166"/>
      <c r="H19" s="126"/>
      <c r="I19" s="126"/>
      <c r="J19" s="126"/>
      <c r="K19" s="126"/>
      <c r="L19" s="126"/>
      <c r="M19" s="166"/>
    </row>
    <row r="20" spans="1:13" s="2" customFormat="1" ht="12" customHeight="1" x14ac:dyDescent="0.2">
      <c r="A20" s="11"/>
      <c r="B20" s="12" t="s">
        <v>16</v>
      </c>
      <c r="C20" s="166">
        <v>2711</v>
      </c>
      <c r="D20" s="166">
        <v>10585</v>
      </c>
      <c r="E20" s="166">
        <v>9250</v>
      </c>
      <c r="F20" s="166">
        <v>5256</v>
      </c>
      <c r="G20" s="166">
        <f t="shared" ref="G20:G24" si="4">SUM(C20:F20)</f>
        <v>27802</v>
      </c>
      <c r="H20" s="126"/>
      <c r="I20" s="126">
        <v>12979.000000000022</v>
      </c>
      <c r="J20" s="126">
        <v>27648.999999999935</v>
      </c>
      <c r="K20" s="126">
        <v>7375.0000000000009</v>
      </c>
      <c r="L20" s="126">
        <v>3786.0000000000018</v>
      </c>
      <c r="M20" s="166">
        <f t="shared" si="3"/>
        <v>51788.999999999956</v>
      </c>
    </row>
    <row r="21" spans="1:13" s="13" customFormat="1" ht="12" customHeight="1" x14ac:dyDescent="0.2">
      <c r="A21" s="11"/>
      <c r="B21" s="8" t="s">
        <v>17</v>
      </c>
      <c r="C21" s="166">
        <v>670</v>
      </c>
      <c r="D21" s="166">
        <v>2832</v>
      </c>
      <c r="E21" s="166">
        <v>2229</v>
      </c>
      <c r="F21" s="166">
        <v>1367</v>
      </c>
      <c r="G21" s="166">
        <f t="shared" si="4"/>
        <v>7098</v>
      </c>
      <c r="H21" s="129"/>
      <c r="I21" s="126">
        <v>3275.9999999999982</v>
      </c>
      <c r="J21" s="126">
        <v>6344.0000000000055</v>
      </c>
      <c r="K21" s="126">
        <v>1400.9999999999998</v>
      </c>
      <c r="L21" s="126">
        <v>832</v>
      </c>
      <c r="M21" s="166">
        <f t="shared" si="3"/>
        <v>11853.000000000004</v>
      </c>
    </row>
    <row r="22" spans="1:13" s="2" customFormat="1" ht="12" customHeight="1" x14ac:dyDescent="0.2">
      <c r="A22" s="11"/>
      <c r="B22" s="8" t="s">
        <v>18</v>
      </c>
      <c r="C22" s="166">
        <v>1066</v>
      </c>
      <c r="D22" s="166">
        <v>4274</v>
      </c>
      <c r="E22" s="166">
        <v>3853</v>
      </c>
      <c r="F22" s="166">
        <v>2362</v>
      </c>
      <c r="G22" s="166">
        <f t="shared" si="4"/>
        <v>11555</v>
      </c>
      <c r="H22" s="126"/>
      <c r="I22" s="126">
        <v>6585</v>
      </c>
      <c r="J22" s="126">
        <v>9094.0000000000036</v>
      </c>
      <c r="K22" s="126">
        <v>2377.0000000000005</v>
      </c>
      <c r="L22" s="126">
        <v>1080</v>
      </c>
      <c r="M22" s="166">
        <f t="shared" si="3"/>
        <v>19136.000000000004</v>
      </c>
    </row>
    <row r="23" spans="1:13" s="2" customFormat="1" ht="12" customHeight="1" x14ac:dyDescent="0.2">
      <c r="A23" s="11"/>
      <c r="B23" s="8" t="s">
        <v>19</v>
      </c>
      <c r="C23" s="166">
        <v>2210</v>
      </c>
      <c r="D23" s="166">
        <v>9524</v>
      </c>
      <c r="E23" s="166">
        <v>12765</v>
      </c>
      <c r="F23" s="166">
        <v>8826</v>
      </c>
      <c r="G23" s="166">
        <f t="shared" si="4"/>
        <v>33325</v>
      </c>
      <c r="H23" s="126"/>
      <c r="I23" s="126">
        <v>44772.000000000051</v>
      </c>
      <c r="J23" s="126">
        <v>36235.000000000109</v>
      </c>
      <c r="K23" s="126">
        <v>16378.99999999998</v>
      </c>
      <c r="L23" s="126">
        <v>13525.000000000011</v>
      </c>
      <c r="M23" s="166">
        <f t="shared" si="3"/>
        <v>110911.00000000016</v>
      </c>
    </row>
    <row r="24" spans="1:13" s="13" customFormat="1" ht="12" customHeight="1" x14ac:dyDescent="0.2">
      <c r="A24" s="11" t="s">
        <v>20</v>
      </c>
      <c r="B24" s="15" t="s">
        <v>9</v>
      </c>
      <c r="C24" s="167">
        <v>6657</v>
      </c>
      <c r="D24" s="167">
        <v>27215</v>
      </c>
      <c r="E24" s="167">
        <v>28097</v>
      </c>
      <c r="F24" s="167">
        <v>17811</v>
      </c>
      <c r="G24" s="167">
        <f t="shared" si="4"/>
        <v>79780</v>
      </c>
      <c r="H24" s="129"/>
      <c r="I24" s="129">
        <v>67612.000000000073</v>
      </c>
      <c r="J24" s="129">
        <v>79322.000000000058</v>
      </c>
      <c r="K24" s="129">
        <v>27531.999999999978</v>
      </c>
      <c r="L24" s="129">
        <v>19223.000000000015</v>
      </c>
      <c r="M24" s="167">
        <f t="shared" si="3"/>
        <v>193689.00000000012</v>
      </c>
    </row>
    <row r="25" spans="1:13" s="2" customFormat="1" ht="9" customHeight="1" x14ac:dyDescent="0.2">
      <c r="A25" s="11"/>
      <c r="B25" s="15"/>
      <c r="C25" s="166"/>
      <c r="D25" s="166"/>
      <c r="E25" s="166"/>
      <c r="F25" s="166"/>
      <c r="G25" s="166"/>
      <c r="H25" s="126"/>
      <c r="I25" s="126"/>
      <c r="J25" s="126"/>
      <c r="K25" s="126"/>
      <c r="L25" s="126"/>
      <c r="M25" s="166"/>
    </row>
    <row r="26" spans="1:13" s="2" customFormat="1" ht="12" customHeight="1" x14ac:dyDescent="0.2">
      <c r="A26" s="11"/>
      <c r="B26" s="8" t="s">
        <v>21</v>
      </c>
      <c r="C26" s="166">
        <v>350</v>
      </c>
      <c r="D26" s="166">
        <v>2531</v>
      </c>
      <c r="E26" s="166">
        <v>3030</v>
      </c>
      <c r="F26" s="166">
        <v>2310</v>
      </c>
      <c r="G26" s="166">
        <f t="shared" ref="G26:G32" si="5">SUM(C26:F26)</f>
        <v>8221</v>
      </c>
      <c r="H26" s="126"/>
      <c r="I26" s="126">
        <v>1716.0000000000002</v>
      </c>
      <c r="J26" s="126">
        <v>5938.0000000000009</v>
      </c>
      <c r="K26" s="126">
        <v>2725.9999999999991</v>
      </c>
      <c r="L26" s="126">
        <v>1238.9999999999998</v>
      </c>
      <c r="M26" s="166">
        <f t="shared" si="3"/>
        <v>11619</v>
      </c>
    </row>
    <row r="27" spans="1:13" s="2" customFormat="1" ht="12" customHeight="1" x14ac:dyDescent="0.2">
      <c r="A27" s="11"/>
      <c r="B27" s="8" t="s">
        <v>22</v>
      </c>
      <c r="C27" s="166">
        <v>101</v>
      </c>
      <c r="D27" s="166">
        <v>616</v>
      </c>
      <c r="E27" s="166">
        <v>762</v>
      </c>
      <c r="F27" s="166">
        <v>492</v>
      </c>
      <c r="G27" s="166">
        <f t="shared" si="5"/>
        <v>1971</v>
      </c>
      <c r="H27" s="126"/>
      <c r="I27" s="126">
        <v>208.00000000000003</v>
      </c>
      <c r="J27" s="126">
        <v>1584.9999999999995</v>
      </c>
      <c r="K27" s="126">
        <v>1249.0000000000002</v>
      </c>
      <c r="L27" s="126">
        <v>589.00000000000045</v>
      </c>
      <c r="M27" s="166">
        <f t="shared" si="3"/>
        <v>3631.0000000000005</v>
      </c>
    </row>
    <row r="28" spans="1:13" s="2" customFormat="1" ht="12" customHeight="1" x14ac:dyDescent="0.2">
      <c r="A28" s="11"/>
      <c r="B28" s="8" t="s">
        <v>23</v>
      </c>
      <c r="C28" s="166">
        <v>1046</v>
      </c>
      <c r="D28" s="166">
        <v>5469</v>
      </c>
      <c r="E28" s="166">
        <v>8649</v>
      </c>
      <c r="F28" s="166">
        <v>6151</v>
      </c>
      <c r="G28" s="166">
        <f t="shared" si="5"/>
        <v>21315</v>
      </c>
      <c r="H28" s="126"/>
      <c r="I28" s="126">
        <v>5941.0000000000027</v>
      </c>
      <c r="J28" s="126">
        <v>11294.000000000002</v>
      </c>
      <c r="K28" s="126">
        <v>11228.000000000025</v>
      </c>
      <c r="L28" s="126">
        <v>5120.0000000000009</v>
      </c>
      <c r="M28" s="166">
        <f t="shared" si="3"/>
        <v>33583.000000000029</v>
      </c>
    </row>
    <row r="29" spans="1:13" s="2" customFormat="1" ht="12" customHeight="1" x14ac:dyDescent="0.2">
      <c r="A29" s="11"/>
      <c r="B29" s="8" t="s">
        <v>24</v>
      </c>
      <c r="C29" s="166">
        <v>932</v>
      </c>
      <c r="D29" s="166">
        <v>5087</v>
      </c>
      <c r="E29" s="166">
        <v>7453</v>
      </c>
      <c r="F29" s="166">
        <v>5013</v>
      </c>
      <c r="G29" s="166">
        <f t="shared" si="5"/>
        <v>18485</v>
      </c>
      <c r="H29" s="126"/>
      <c r="I29" s="126">
        <v>8818.9999999999982</v>
      </c>
      <c r="J29" s="126">
        <v>14397.000000000013</v>
      </c>
      <c r="K29" s="126">
        <v>10910.999999999985</v>
      </c>
      <c r="L29" s="126">
        <v>3684.0000000000018</v>
      </c>
      <c r="M29" s="166">
        <f t="shared" si="3"/>
        <v>37811</v>
      </c>
    </row>
    <row r="30" spans="1:13" s="2" customFormat="1" ht="12" customHeight="1" x14ac:dyDescent="0.2">
      <c r="A30" s="11"/>
      <c r="B30" s="8" t="s">
        <v>25</v>
      </c>
      <c r="C30" s="166">
        <v>129</v>
      </c>
      <c r="D30" s="166">
        <v>1164</v>
      </c>
      <c r="E30" s="166">
        <v>1658</v>
      </c>
      <c r="F30" s="166">
        <v>856</v>
      </c>
      <c r="G30" s="166">
        <f t="shared" si="5"/>
        <v>3807</v>
      </c>
      <c r="H30" s="126"/>
      <c r="I30" s="126">
        <v>945.99999999999989</v>
      </c>
      <c r="J30" s="126">
        <v>3268.9999999999995</v>
      </c>
      <c r="K30" s="126">
        <v>1348</v>
      </c>
      <c r="L30" s="126">
        <v>424.00000000000006</v>
      </c>
      <c r="M30" s="166">
        <f t="shared" si="3"/>
        <v>5986.9999999999991</v>
      </c>
    </row>
    <row r="31" spans="1:13" s="2" customFormat="1" ht="12" customHeight="1" x14ac:dyDescent="0.2">
      <c r="A31" s="11"/>
      <c r="B31" s="8" t="s">
        <v>26</v>
      </c>
      <c r="C31" s="166">
        <v>287</v>
      </c>
      <c r="D31" s="166">
        <v>2781</v>
      </c>
      <c r="E31" s="166">
        <v>4185</v>
      </c>
      <c r="F31" s="166">
        <v>2757</v>
      </c>
      <c r="G31" s="166">
        <f t="shared" si="5"/>
        <v>10010</v>
      </c>
      <c r="H31" s="126"/>
      <c r="I31" s="126">
        <v>1777.9999999999998</v>
      </c>
      <c r="J31" s="126">
        <v>4501.0000000000018</v>
      </c>
      <c r="K31" s="126">
        <v>3681.9999999999991</v>
      </c>
      <c r="L31" s="126">
        <v>1136.9999999999995</v>
      </c>
      <c r="M31" s="166">
        <f t="shared" si="3"/>
        <v>11098</v>
      </c>
    </row>
    <row r="32" spans="1:13" s="13" customFormat="1" ht="12" customHeight="1" x14ac:dyDescent="0.2">
      <c r="A32" s="11" t="s">
        <v>27</v>
      </c>
      <c r="B32" s="15" t="s">
        <v>9</v>
      </c>
      <c r="C32" s="167">
        <v>2845</v>
      </c>
      <c r="D32" s="167">
        <v>17648</v>
      </c>
      <c r="E32" s="167">
        <v>25737</v>
      </c>
      <c r="F32" s="167">
        <v>17579</v>
      </c>
      <c r="G32" s="167">
        <f t="shared" si="5"/>
        <v>63809</v>
      </c>
      <c r="H32" s="129"/>
      <c r="I32" s="129">
        <v>19408</v>
      </c>
      <c r="J32" s="129">
        <v>40984.000000000015</v>
      </c>
      <c r="K32" s="129">
        <v>31144.000000000011</v>
      </c>
      <c r="L32" s="129">
        <v>12193.000000000004</v>
      </c>
      <c r="M32" s="167">
        <f t="shared" si="3"/>
        <v>103729.00000000003</v>
      </c>
    </row>
    <row r="33" spans="1:13" s="13" customFormat="1" ht="9" customHeight="1" x14ac:dyDescent="0.2">
      <c r="A33" s="11"/>
      <c r="B33" s="15"/>
      <c r="C33" s="167"/>
      <c r="D33" s="167"/>
      <c r="E33" s="167"/>
      <c r="F33" s="167"/>
      <c r="G33" s="167"/>
      <c r="H33" s="129"/>
      <c r="I33" s="129"/>
      <c r="J33" s="129"/>
      <c r="K33" s="129"/>
      <c r="L33" s="129"/>
      <c r="M33" s="166"/>
    </row>
    <row r="34" spans="1:13" s="2" customFormat="1" ht="12" customHeight="1" x14ac:dyDescent="0.2">
      <c r="A34" s="11"/>
      <c r="B34" s="8" t="s">
        <v>28</v>
      </c>
      <c r="C34" s="166">
        <v>1380</v>
      </c>
      <c r="D34" s="166">
        <v>7136</v>
      </c>
      <c r="E34" s="166">
        <v>8405</v>
      </c>
      <c r="F34" s="166">
        <v>5499</v>
      </c>
      <c r="G34" s="166">
        <f t="shared" ref="G34:G36" si="6">SUM(C34:F34)</f>
        <v>22420</v>
      </c>
      <c r="H34" s="126"/>
      <c r="I34" s="126">
        <v>7934.0000000000036</v>
      </c>
      <c r="J34" s="126">
        <v>18773.99999999996</v>
      </c>
      <c r="K34" s="126">
        <v>10333.999999999991</v>
      </c>
      <c r="L34" s="126">
        <v>3812</v>
      </c>
      <c r="M34" s="166">
        <f t="shared" si="3"/>
        <v>40853.999999999956</v>
      </c>
    </row>
    <row r="35" spans="1:13" s="2" customFormat="1" ht="12" customHeight="1" x14ac:dyDescent="0.2">
      <c r="A35" s="22"/>
      <c r="B35" s="23" t="s">
        <v>29</v>
      </c>
      <c r="C35" s="166">
        <v>626</v>
      </c>
      <c r="D35" s="166">
        <v>3926</v>
      </c>
      <c r="E35" s="166">
        <v>3931</v>
      </c>
      <c r="F35" s="166">
        <v>2786</v>
      </c>
      <c r="G35" s="166">
        <f t="shared" si="6"/>
        <v>11269</v>
      </c>
      <c r="H35" s="126"/>
      <c r="I35" s="126">
        <v>4322</v>
      </c>
      <c r="J35" s="126">
        <v>10592.000000000002</v>
      </c>
      <c r="K35" s="126">
        <v>4672.9999999999955</v>
      </c>
      <c r="L35" s="126">
        <v>2566</v>
      </c>
      <c r="M35" s="166">
        <f t="shared" si="3"/>
        <v>22152.999999999996</v>
      </c>
    </row>
    <row r="36" spans="1:13" s="13" customFormat="1" ht="12" customHeight="1" x14ac:dyDescent="0.2">
      <c r="A36" s="22" t="s">
        <v>30</v>
      </c>
      <c r="B36" s="15" t="s">
        <v>9</v>
      </c>
      <c r="C36" s="16">
        <v>2006</v>
      </c>
      <c r="D36" s="16">
        <v>11062</v>
      </c>
      <c r="E36" s="16">
        <v>12336</v>
      </c>
      <c r="F36" s="16">
        <v>8285</v>
      </c>
      <c r="G36" s="167">
        <f t="shared" si="6"/>
        <v>33689</v>
      </c>
      <c r="H36" s="129"/>
      <c r="I36" s="129">
        <v>12256.000000000004</v>
      </c>
      <c r="J36" s="129">
        <v>29365.999999999964</v>
      </c>
      <c r="K36" s="129">
        <v>15006.999999999985</v>
      </c>
      <c r="L36" s="129">
        <v>6378</v>
      </c>
      <c r="M36" s="167">
        <f t="shared" si="3"/>
        <v>63006.999999999956</v>
      </c>
    </row>
    <row r="37" spans="1:13" s="2" customFormat="1" ht="12" customHeight="1" x14ac:dyDescent="0.2">
      <c r="A37" s="22"/>
      <c r="B37" s="15"/>
      <c r="C37" s="162"/>
      <c r="D37" s="162"/>
      <c r="E37" s="162"/>
      <c r="F37" s="162"/>
      <c r="G37" s="162"/>
      <c r="H37" s="126"/>
      <c r="I37" s="126"/>
      <c r="J37" s="126"/>
      <c r="K37" s="126"/>
      <c r="L37" s="126"/>
      <c r="M37" s="166"/>
    </row>
    <row r="38" spans="1:13" s="13" customFormat="1" ht="12" customHeight="1" x14ac:dyDescent="0.2">
      <c r="A38" s="22" t="s">
        <v>31</v>
      </c>
      <c r="B38" s="15" t="s">
        <v>9</v>
      </c>
      <c r="C38" s="16">
        <v>28910</v>
      </c>
      <c r="D38" s="16">
        <v>127368</v>
      </c>
      <c r="E38" s="16">
        <v>125116</v>
      </c>
      <c r="F38" s="16">
        <v>78180</v>
      </c>
      <c r="G38" s="167">
        <f>SUM(C38:F38)</f>
        <v>359574</v>
      </c>
      <c r="H38" s="129"/>
      <c r="I38" s="129">
        <v>264325.00000000012</v>
      </c>
      <c r="J38" s="129">
        <v>392324.00000000006</v>
      </c>
      <c r="K38" s="129">
        <v>135246.99999999997</v>
      </c>
      <c r="L38" s="129">
        <v>61580.000000000015</v>
      </c>
      <c r="M38" s="167">
        <f t="shared" si="3"/>
        <v>853476.00000000023</v>
      </c>
    </row>
    <row r="39" spans="1:13" s="2" customFormat="1" ht="9" customHeight="1" x14ac:dyDescent="0.2">
      <c r="A39" s="32"/>
      <c r="B39" s="33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ht="6.6" customHeight="1" x14ac:dyDescent="0.25"/>
    <row r="41" spans="1:13" x14ac:dyDescent="0.25">
      <c r="A41" s="49"/>
    </row>
    <row r="42" spans="1:13" x14ac:dyDescent="0.25">
      <c r="E42" s="161"/>
    </row>
    <row r="43" spans="1:13" x14ac:dyDescent="0.25">
      <c r="F43" s="34"/>
    </row>
    <row r="46" spans="1:13" x14ac:dyDescent="0.25">
      <c r="G46" s="34"/>
    </row>
  </sheetData>
  <mergeCells count="7">
    <mergeCell ref="A1:M1"/>
    <mergeCell ref="A2:A4"/>
    <mergeCell ref="B2:B4"/>
    <mergeCell ref="C2:G2"/>
    <mergeCell ref="I2:M2"/>
    <mergeCell ref="C3:G3"/>
    <mergeCell ref="I3:M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15" zoomScaleNormal="115" workbookViewId="0">
      <selection sqref="A1:L1"/>
    </sheetView>
  </sheetViews>
  <sheetFormatPr defaultColWidth="8.85546875" defaultRowHeight="12" x14ac:dyDescent="0.25"/>
  <cols>
    <col min="1" max="1" width="38.85546875" style="4" customWidth="1"/>
    <col min="2" max="2" width="10.5703125" style="4" bestFit="1" customWidth="1"/>
    <col min="3" max="3" width="8.7109375" style="4" bestFit="1" customWidth="1"/>
    <col min="4" max="4" width="9.28515625" style="4" bestFit="1" customWidth="1"/>
    <col min="5" max="6" width="8.7109375" style="4" bestFit="1" customWidth="1"/>
    <col min="7" max="7" width="1.7109375" style="4" customWidth="1"/>
    <col min="8" max="8" width="10.5703125" style="4" bestFit="1" customWidth="1"/>
    <col min="9" max="9" width="8.7109375" style="4" bestFit="1" customWidth="1"/>
    <col min="10" max="10" width="9.28515625" style="4" bestFit="1" customWidth="1"/>
    <col min="11" max="12" width="8.7109375" style="4" bestFit="1" customWidth="1"/>
    <col min="13" max="16384" width="8.85546875" style="4"/>
  </cols>
  <sheetData>
    <row r="1" spans="1:12" ht="15" x14ac:dyDescent="0.25">
      <c r="A1" s="169" t="s">
        <v>74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31.5" customHeight="1" x14ac:dyDescent="0.25">
      <c r="A2" s="175" t="s">
        <v>71</v>
      </c>
      <c r="B2" s="173" t="s">
        <v>3</v>
      </c>
      <c r="C2" s="173"/>
      <c r="D2" s="173"/>
      <c r="E2" s="173"/>
      <c r="F2" s="173"/>
      <c r="G2" s="26"/>
      <c r="H2" s="173" t="s">
        <v>4</v>
      </c>
      <c r="I2" s="173"/>
      <c r="J2" s="173"/>
      <c r="K2" s="173"/>
      <c r="L2" s="173"/>
    </row>
    <row r="3" spans="1:12" ht="20.100000000000001" customHeight="1" x14ac:dyDescent="0.25">
      <c r="A3" s="176"/>
      <c r="B3" s="173" t="s">
        <v>57</v>
      </c>
      <c r="C3" s="173"/>
      <c r="D3" s="173"/>
      <c r="E3" s="173"/>
      <c r="F3" s="173"/>
      <c r="G3" s="2"/>
      <c r="H3" s="173" t="s">
        <v>57</v>
      </c>
      <c r="I3" s="173"/>
      <c r="J3" s="173"/>
      <c r="K3" s="173"/>
      <c r="L3" s="173"/>
    </row>
    <row r="4" spans="1:12" s="28" customFormat="1" ht="57.75" customHeight="1" x14ac:dyDescent="0.25">
      <c r="A4" s="177"/>
      <c r="B4" s="80" t="s">
        <v>75</v>
      </c>
      <c r="C4" s="80" t="s">
        <v>76</v>
      </c>
      <c r="D4" s="80" t="s">
        <v>77</v>
      </c>
      <c r="E4" s="80" t="s">
        <v>78</v>
      </c>
      <c r="F4" s="80" t="s">
        <v>9</v>
      </c>
      <c r="G4" s="24"/>
      <c r="H4" s="80" t="s">
        <v>75</v>
      </c>
      <c r="I4" s="80" t="s">
        <v>76</v>
      </c>
      <c r="J4" s="80" t="s">
        <v>77</v>
      </c>
      <c r="K4" s="80" t="s">
        <v>78</v>
      </c>
      <c r="L4" s="80" t="s">
        <v>9</v>
      </c>
    </row>
    <row r="5" spans="1:12" x14ac:dyDescent="0.2">
      <c r="A5" s="9"/>
      <c r="B5" s="178" t="s">
        <v>72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</row>
    <row r="6" spans="1:12" s="2" customFormat="1" ht="12.75" customHeight="1" x14ac:dyDescent="0.2">
      <c r="A6" s="9" t="s">
        <v>38</v>
      </c>
      <c r="B6" s="10">
        <v>11086</v>
      </c>
      <c r="C6" s="10">
        <v>75066</v>
      </c>
      <c r="D6" s="10">
        <v>85763</v>
      </c>
      <c r="E6" s="10">
        <v>59360</v>
      </c>
      <c r="F6" s="10">
        <v>231275</v>
      </c>
      <c r="G6" s="10"/>
      <c r="H6" s="10">
        <v>12088</v>
      </c>
      <c r="I6" s="10">
        <v>19210.999999999978</v>
      </c>
      <c r="J6" s="10">
        <v>13701.999999999965</v>
      </c>
      <c r="K6" s="10">
        <v>7627.9999999999991</v>
      </c>
      <c r="L6" s="10">
        <f>SUM(H6:K6)</f>
        <v>52628.999999999942</v>
      </c>
    </row>
    <row r="7" spans="1:12" s="2" customFormat="1" x14ac:dyDescent="0.2">
      <c r="A7" s="9" t="s">
        <v>39</v>
      </c>
      <c r="B7" s="10">
        <v>4036</v>
      </c>
      <c r="C7" s="10">
        <v>4708</v>
      </c>
      <c r="D7" s="10">
        <v>3602</v>
      </c>
      <c r="E7" s="10">
        <v>1647</v>
      </c>
      <c r="F7" s="10">
        <v>13993</v>
      </c>
      <c r="G7" s="10"/>
      <c r="H7" s="10">
        <v>72004.999999999985</v>
      </c>
      <c r="I7" s="10">
        <v>33305.000000000007</v>
      </c>
      <c r="J7" s="10">
        <v>17524.999999999993</v>
      </c>
      <c r="K7" s="40">
        <v>4859</v>
      </c>
      <c r="L7" s="162">
        <f t="shared" ref="L7:L18" si="0">SUM(H7:K7)</f>
        <v>127694</v>
      </c>
    </row>
    <row r="8" spans="1:12" s="2" customFormat="1" x14ac:dyDescent="0.2">
      <c r="A8" s="9" t="s">
        <v>40</v>
      </c>
      <c r="B8" s="10">
        <v>1452</v>
      </c>
      <c r="C8" s="10">
        <v>6600</v>
      </c>
      <c r="D8" s="10">
        <v>2988</v>
      </c>
      <c r="E8" s="10">
        <v>1489</v>
      </c>
      <c r="F8" s="10">
        <v>12529</v>
      </c>
      <c r="G8" s="10"/>
      <c r="H8" s="10">
        <v>80842.000000000116</v>
      </c>
      <c r="I8" s="10">
        <v>74408.99999999984</v>
      </c>
      <c r="J8" s="10">
        <v>19697.999999999996</v>
      </c>
      <c r="K8" s="40">
        <v>11450</v>
      </c>
      <c r="L8" s="162">
        <f t="shared" si="0"/>
        <v>186398.99999999994</v>
      </c>
    </row>
    <row r="9" spans="1:12" s="13" customFormat="1" ht="12.75" customHeight="1" x14ac:dyDescent="0.2">
      <c r="A9" s="9" t="s">
        <v>41</v>
      </c>
      <c r="B9" s="10">
        <v>1907</v>
      </c>
      <c r="C9" s="10">
        <v>12604</v>
      </c>
      <c r="D9" s="10">
        <v>12731</v>
      </c>
      <c r="E9" s="10">
        <v>6322</v>
      </c>
      <c r="F9" s="10">
        <v>33564</v>
      </c>
      <c r="G9" s="16"/>
      <c r="H9" s="10">
        <v>60477.000000000051</v>
      </c>
      <c r="I9" s="10">
        <v>183762.99999999962</v>
      </c>
      <c r="J9" s="10">
        <v>53100.000000000109</v>
      </c>
      <c r="K9" s="40">
        <v>22140</v>
      </c>
      <c r="L9" s="162">
        <f t="shared" si="0"/>
        <v>319479.99999999977</v>
      </c>
    </row>
    <row r="10" spans="1:12" s="2" customFormat="1" ht="12" customHeight="1" x14ac:dyDescent="0.2">
      <c r="A10" s="9" t="s">
        <v>42</v>
      </c>
      <c r="B10" s="10">
        <v>290</v>
      </c>
      <c r="C10" s="10">
        <v>1904</v>
      </c>
      <c r="D10" s="10">
        <v>2179</v>
      </c>
      <c r="E10" s="10">
        <v>1109</v>
      </c>
      <c r="F10" s="10">
        <v>5482</v>
      </c>
      <c r="G10" s="10"/>
      <c r="H10" s="10">
        <v>805</v>
      </c>
      <c r="I10" s="10">
        <v>800</v>
      </c>
      <c r="J10" s="10">
        <v>385.00000000000006</v>
      </c>
      <c r="K10" s="40">
        <v>133.00000000000003</v>
      </c>
      <c r="L10" s="162">
        <f t="shared" si="0"/>
        <v>2123</v>
      </c>
    </row>
    <row r="11" spans="1:12" s="2" customFormat="1" ht="12" customHeight="1" x14ac:dyDescent="0.2">
      <c r="A11" s="9" t="s">
        <v>43</v>
      </c>
      <c r="B11" s="10">
        <v>328</v>
      </c>
      <c r="C11" s="10">
        <v>2043</v>
      </c>
      <c r="D11" s="10">
        <v>2364</v>
      </c>
      <c r="E11" s="10">
        <v>1814</v>
      </c>
      <c r="F11" s="10">
        <v>6549</v>
      </c>
      <c r="G11" s="10"/>
      <c r="H11" s="10">
        <v>7927.0000000000018</v>
      </c>
      <c r="I11" s="10">
        <v>59468.999999999949</v>
      </c>
      <c r="J11" s="10">
        <v>24080.000000000033</v>
      </c>
      <c r="K11" s="40">
        <v>10654.999999999993</v>
      </c>
      <c r="L11" s="162">
        <f t="shared" si="0"/>
        <v>102130.99999999997</v>
      </c>
    </row>
    <row r="12" spans="1:12" s="2" customFormat="1" ht="12" customHeight="1" x14ac:dyDescent="0.2">
      <c r="A12" s="9" t="s">
        <v>44</v>
      </c>
      <c r="B12" s="10">
        <v>207</v>
      </c>
      <c r="C12" s="10">
        <v>1599</v>
      </c>
      <c r="D12" s="10">
        <v>3001</v>
      </c>
      <c r="E12" s="10">
        <v>994</v>
      </c>
      <c r="F12" s="10">
        <v>5801</v>
      </c>
      <c r="G12" s="10"/>
      <c r="H12" s="10">
        <v>616.00000000000045</v>
      </c>
      <c r="I12" s="10">
        <v>874.00000000000045</v>
      </c>
      <c r="J12" s="10">
        <v>711.99999999999989</v>
      </c>
      <c r="K12" s="40">
        <v>956</v>
      </c>
      <c r="L12" s="162">
        <f t="shared" si="0"/>
        <v>3158.0000000000009</v>
      </c>
    </row>
    <row r="13" spans="1:12" s="2" customFormat="1" ht="12" customHeight="1" x14ac:dyDescent="0.2">
      <c r="A13" s="9" t="s">
        <v>45</v>
      </c>
      <c r="B13" s="10">
        <v>282</v>
      </c>
      <c r="C13" s="10">
        <v>1777</v>
      </c>
      <c r="D13" s="10">
        <v>1273</v>
      </c>
      <c r="E13" s="10">
        <v>443</v>
      </c>
      <c r="F13" s="10">
        <v>3775</v>
      </c>
      <c r="G13" s="10"/>
      <c r="H13" s="10">
        <v>422</v>
      </c>
      <c r="I13" s="10">
        <v>1475.0000000000007</v>
      </c>
      <c r="J13" s="10">
        <v>280</v>
      </c>
      <c r="K13" s="40">
        <v>36</v>
      </c>
      <c r="L13" s="162">
        <f t="shared" si="0"/>
        <v>2213.0000000000009</v>
      </c>
    </row>
    <row r="14" spans="1:12" s="2" customFormat="1" ht="12" customHeight="1" x14ac:dyDescent="0.2">
      <c r="A14" s="9" t="s">
        <v>46</v>
      </c>
      <c r="B14" s="10">
        <v>70</v>
      </c>
      <c r="C14" s="10">
        <v>1279</v>
      </c>
      <c r="D14" s="10">
        <v>2222</v>
      </c>
      <c r="E14" s="10">
        <v>742</v>
      </c>
      <c r="F14" s="10">
        <v>4313</v>
      </c>
      <c r="G14" s="10"/>
      <c r="H14" s="10">
        <v>672</v>
      </c>
      <c r="I14" s="10">
        <v>2837.0000000000009</v>
      </c>
      <c r="J14" s="10">
        <v>456.99999999999994</v>
      </c>
      <c r="K14" s="40">
        <v>140.99999999999997</v>
      </c>
      <c r="L14" s="162">
        <f t="shared" si="0"/>
        <v>4107.0000000000009</v>
      </c>
    </row>
    <row r="15" spans="1:12" s="2" customFormat="1" ht="12" customHeight="1" x14ac:dyDescent="0.2">
      <c r="A15" s="9" t="s">
        <v>47</v>
      </c>
      <c r="B15" s="10">
        <v>5902</v>
      </c>
      <c r="C15" s="10">
        <v>9358</v>
      </c>
      <c r="D15" s="10">
        <v>1396</v>
      </c>
      <c r="E15" s="10">
        <v>416</v>
      </c>
      <c r="F15" s="10">
        <v>17072</v>
      </c>
      <c r="G15" s="10"/>
      <c r="H15" s="10">
        <v>5135.9999999999936</v>
      </c>
      <c r="I15" s="10">
        <v>4269.9999999999945</v>
      </c>
      <c r="J15" s="10">
        <v>583.99999999999977</v>
      </c>
      <c r="K15" s="40">
        <v>172.00000000000003</v>
      </c>
      <c r="L15" s="162">
        <f t="shared" si="0"/>
        <v>10161.999999999989</v>
      </c>
    </row>
    <row r="16" spans="1:12" s="2" customFormat="1" ht="12" customHeight="1" x14ac:dyDescent="0.2">
      <c r="A16" s="9" t="s">
        <v>48</v>
      </c>
      <c r="B16" s="10">
        <v>3033</v>
      </c>
      <c r="C16" s="10">
        <v>9697</v>
      </c>
      <c r="D16" s="10">
        <v>7157</v>
      </c>
      <c r="E16" s="10">
        <v>3572</v>
      </c>
      <c r="F16" s="10">
        <v>23459</v>
      </c>
      <c r="G16" s="10"/>
      <c r="H16" s="10">
        <v>22358.000000000058</v>
      </c>
      <c r="I16" s="10">
        <v>9269.0000000000109</v>
      </c>
      <c r="J16" s="10">
        <v>4037.9999999999973</v>
      </c>
      <c r="K16" s="40">
        <v>2976.9999999999973</v>
      </c>
      <c r="L16" s="162">
        <f t="shared" si="0"/>
        <v>38642.000000000065</v>
      </c>
    </row>
    <row r="17" spans="1:12" s="2" customFormat="1" ht="12" customHeight="1" x14ac:dyDescent="0.2">
      <c r="A17" s="9" t="s">
        <v>49</v>
      </c>
      <c r="B17" s="10">
        <v>317</v>
      </c>
      <c r="C17" s="10">
        <v>733</v>
      </c>
      <c r="D17" s="10">
        <v>440</v>
      </c>
      <c r="E17" s="10">
        <v>272</v>
      </c>
      <c r="F17" s="10">
        <v>1762</v>
      </c>
      <c r="G17" s="10"/>
      <c r="H17" s="10">
        <v>977.00000000000023</v>
      </c>
      <c r="I17" s="10">
        <v>2642.0000000000014</v>
      </c>
      <c r="J17" s="10">
        <v>685.99999999999977</v>
      </c>
      <c r="K17" s="40">
        <v>433.00000000000011</v>
      </c>
      <c r="L17" s="162">
        <f t="shared" si="0"/>
        <v>4738.0000000000018</v>
      </c>
    </row>
    <row r="18" spans="1:12" s="13" customFormat="1" ht="12" customHeight="1" x14ac:dyDescent="0.2">
      <c r="A18" s="91" t="s">
        <v>9</v>
      </c>
      <c r="B18" s="16">
        <v>28910</v>
      </c>
      <c r="C18" s="16">
        <v>127368</v>
      </c>
      <c r="D18" s="16">
        <v>125116</v>
      </c>
      <c r="E18" s="16">
        <v>78180</v>
      </c>
      <c r="F18" s="16">
        <v>359574</v>
      </c>
      <c r="G18" s="16"/>
      <c r="H18" s="16">
        <f>SUM(H6:H17)</f>
        <v>264325.00000000023</v>
      </c>
      <c r="I18" s="16">
        <f>SUM(I6:I17)</f>
        <v>392323.99999999936</v>
      </c>
      <c r="J18" s="16">
        <f>SUM(J6:J17)</f>
        <v>135247.00000000009</v>
      </c>
      <c r="K18" s="16">
        <f>SUM(K6:K17)</f>
        <v>61579.999999999993</v>
      </c>
      <c r="L18" s="16">
        <f t="shared" si="0"/>
        <v>853475.99999999965</v>
      </c>
    </row>
    <row r="19" spans="1:12" s="13" customFormat="1" ht="12" customHeight="1" x14ac:dyDescent="0.2">
      <c r="A19" s="91"/>
      <c r="B19" s="16"/>
      <c r="C19" s="16"/>
      <c r="D19" s="16"/>
      <c r="E19" s="16"/>
      <c r="F19" s="16"/>
      <c r="G19" s="16"/>
      <c r="H19" s="16"/>
      <c r="I19" s="16"/>
      <c r="J19" s="16"/>
      <c r="K19" s="55"/>
      <c r="L19" s="55"/>
    </row>
    <row r="20" spans="1:12" ht="12" customHeight="1" x14ac:dyDescent="0.2">
      <c r="A20" s="9"/>
      <c r="B20" s="174" t="s">
        <v>59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</row>
    <row r="21" spans="1:12" ht="12" customHeight="1" x14ac:dyDescent="0.2">
      <c r="A21" s="9" t="s">
        <v>58</v>
      </c>
      <c r="B21" s="10">
        <v>17454</v>
      </c>
      <c r="C21" s="10">
        <v>107291</v>
      </c>
      <c r="D21" s="10">
        <v>112419</v>
      </c>
      <c r="E21" s="10">
        <v>68704</v>
      </c>
      <c r="F21" s="10">
        <v>305868</v>
      </c>
      <c r="G21" s="138"/>
      <c r="H21" s="96">
        <v>67007.000000000233</v>
      </c>
      <c r="I21" s="162">
        <v>61100.000000000073</v>
      </c>
      <c r="J21" s="162">
        <v>22942.999999999982</v>
      </c>
      <c r="K21" s="162">
        <v>13111.999999999996</v>
      </c>
      <c r="L21" s="162">
        <f t="shared" ref="L21:L25" si="1">SUM(H21:K21)</f>
        <v>164162.00000000029</v>
      </c>
    </row>
    <row r="22" spans="1:12" x14ac:dyDescent="0.2">
      <c r="A22" s="9" t="s">
        <v>34</v>
      </c>
      <c r="B22" s="10">
        <v>436</v>
      </c>
      <c r="C22" s="10">
        <v>5128</v>
      </c>
      <c r="D22" s="10">
        <v>5891</v>
      </c>
      <c r="E22" s="10">
        <v>4296</v>
      </c>
      <c r="F22" s="10">
        <v>15751</v>
      </c>
      <c r="G22" s="138"/>
      <c r="H22" s="96">
        <v>42454.000000000015</v>
      </c>
      <c r="I22" s="96">
        <v>286561.00000000076</v>
      </c>
      <c r="J22" s="96">
        <v>87113.000000000247</v>
      </c>
      <c r="K22" s="96">
        <v>35715.000000000087</v>
      </c>
      <c r="L22" s="162">
        <f t="shared" si="1"/>
        <v>451843.00000000105</v>
      </c>
    </row>
    <row r="23" spans="1:12" x14ac:dyDescent="0.2">
      <c r="A23" s="9" t="s">
        <v>51</v>
      </c>
      <c r="B23" s="10">
        <v>1729</v>
      </c>
      <c r="C23" s="10">
        <v>2531</v>
      </c>
      <c r="D23" s="10">
        <v>2642</v>
      </c>
      <c r="E23" s="10">
        <v>1011</v>
      </c>
      <c r="F23" s="10">
        <v>7913</v>
      </c>
      <c r="G23" s="138"/>
      <c r="H23" s="96">
        <v>56608.999999999971</v>
      </c>
      <c r="I23" s="96">
        <v>21375.000000000022</v>
      </c>
      <c r="J23" s="96">
        <v>17520.000000000007</v>
      </c>
      <c r="K23" s="96">
        <v>8405.0000000000073</v>
      </c>
      <c r="L23" s="162">
        <f t="shared" si="1"/>
        <v>103909</v>
      </c>
    </row>
    <row r="24" spans="1:12" x14ac:dyDescent="0.2">
      <c r="A24" s="9" t="s">
        <v>60</v>
      </c>
      <c r="B24" s="10">
        <v>9291</v>
      </c>
      <c r="C24" s="10">
        <v>12418</v>
      </c>
      <c r="D24" s="10">
        <v>4164</v>
      </c>
      <c r="E24" s="10">
        <v>4169</v>
      </c>
      <c r="F24" s="10">
        <v>30042</v>
      </c>
      <c r="G24" s="138"/>
      <c r="H24" s="96">
        <v>98254.999999999869</v>
      </c>
      <c r="I24" s="96">
        <v>23287.999999999989</v>
      </c>
      <c r="J24" s="96">
        <v>7671.0000000000036</v>
      </c>
      <c r="K24" s="96">
        <v>4347.9999999999991</v>
      </c>
      <c r="L24" s="162">
        <f t="shared" si="1"/>
        <v>133561.99999999985</v>
      </c>
    </row>
    <row r="25" spans="1:12" s="93" customFormat="1" x14ac:dyDescent="0.2">
      <c r="A25" s="91" t="s">
        <v>9</v>
      </c>
      <c r="B25" s="16">
        <v>28910</v>
      </c>
      <c r="C25" s="16">
        <v>127368</v>
      </c>
      <c r="D25" s="16">
        <v>125116</v>
      </c>
      <c r="E25" s="16">
        <v>78180</v>
      </c>
      <c r="F25" s="16">
        <v>359574</v>
      </c>
      <c r="G25" s="139"/>
      <c r="H25" s="97">
        <f>SUM(H21:H24)</f>
        <v>264325.00000000012</v>
      </c>
      <c r="I25" s="97">
        <f>SUM(I21:I24)</f>
        <v>392324.00000000081</v>
      </c>
      <c r="J25" s="97">
        <f>SUM(J21:J24)</f>
        <v>135247.00000000023</v>
      </c>
      <c r="K25" s="97">
        <f>SUM(K21:K24)</f>
        <v>61580.000000000095</v>
      </c>
      <c r="L25" s="16">
        <f t="shared" si="1"/>
        <v>853476.00000000128</v>
      </c>
    </row>
    <row r="26" spans="1:12" s="2" customFormat="1" ht="9" customHeight="1" x14ac:dyDescent="0.2">
      <c r="A26" s="33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6.6" customHeight="1" x14ac:dyDescent="0.25"/>
    <row r="30" spans="1:12" x14ac:dyDescent="0.25">
      <c r="E30" s="34"/>
    </row>
  </sheetData>
  <mergeCells count="8">
    <mergeCell ref="B20:L20"/>
    <mergeCell ref="B3:F3"/>
    <mergeCell ref="H3:L3"/>
    <mergeCell ref="A1:L1"/>
    <mergeCell ref="A2:A4"/>
    <mergeCell ref="B2:F2"/>
    <mergeCell ref="H2:L2"/>
    <mergeCell ref="B5:L5"/>
  </mergeCells>
  <pageMargins left="0.7" right="0.7" top="0.75" bottom="0.75" header="0.3" footer="0.3"/>
  <pageSetup paperSize="9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"/>
  <sheetViews>
    <sheetView zoomScale="90" zoomScaleNormal="90" workbookViewId="0">
      <selection sqref="A1:P1"/>
    </sheetView>
  </sheetViews>
  <sheetFormatPr defaultColWidth="9.140625" defaultRowHeight="15" x14ac:dyDescent="0.25"/>
  <cols>
    <col min="1" max="1" width="19.5703125" style="76" customWidth="1"/>
    <col min="2" max="2" width="28.7109375" style="76" bestFit="1" customWidth="1"/>
    <col min="3" max="5" width="11.85546875" style="76" customWidth="1"/>
    <col min="6" max="6" width="12.28515625" style="76" customWidth="1"/>
    <col min="7" max="15" width="11.85546875" style="76" customWidth="1"/>
    <col min="16" max="16" width="1.7109375" style="76" customWidth="1"/>
    <col min="17" max="17" width="12.85546875" style="76" bestFit="1" customWidth="1"/>
    <col min="18" max="18" width="15" style="76" bestFit="1" customWidth="1"/>
    <col min="19" max="19" width="11.5703125" style="76" bestFit="1" customWidth="1"/>
    <col min="20" max="20" width="16.28515625" style="76" bestFit="1" customWidth="1"/>
    <col min="21" max="21" width="17.5703125" style="76" bestFit="1" customWidth="1"/>
    <col min="22" max="22" width="10.42578125" style="76" customWidth="1"/>
    <col min="23" max="23" width="12.7109375" style="76" bestFit="1" customWidth="1"/>
    <col min="24" max="24" width="1.7109375" style="76" customWidth="1"/>
    <col min="25" max="25" width="12.85546875" style="76" bestFit="1" customWidth="1"/>
    <col min="26" max="26" width="15" style="76" bestFit="1" customWidth="1"/>
    <col min="27" max="27" width="7" style="76" customWidth="1"/>
    <col min="28" max="28" width="16.28515625" style="76" bestFit="1" customWidth="1"/>
    <col min="29" max="29" width="19.85546875" style="76" bestFit="1" customWidth="1"/>
    <col min="30" max="30" width="19.7109375" style="76" bestFit="1" customWidth="1"/>
    <col min="31" max="31" width="10" style="76" bestFit="1" customWidth="1"/>
    <col min="32" max="32" width="10.140625" style="76" bestFit="1" customWidth="1"/>
    <col min="33" max="33" width="11.85546875" style="76" bestFit="1" customWidth="1"/>
    <col min="34" max="34" width="1.7109375" style="76" customWidth="1"/>
    <col min="35" max="35" width="12.85546875" style="76" bestFit="1" customWidth="1"/>
    <col min="36" max="36" width="15" style="76" bestFit="1" customWidth="1"/>
    <col min="37" max="37" width="10" style="76" bestFit="1" customWidth="1"/>
    <col min="38" max="38" width="16.28515625" style="76" bestFit="1" customWidth="1"/>
    <col min="39" max="39" width="12.7109375" style="76" bestFit="1" customWidth="1"/>
    <col min="40" max="40" width="10.42578125" style="76" customWidth="1"/>
    <col min="41" max="41" width="12.7109375" style="76" bestFit="1" customWidth="1"/>
    <col min="42" max="42" width="9.140625" style="76" customWidth="1"/>
    <col min="43" max="16384" width="9.140625" style="76"/>
  </cols>
  <sheetData>
    <row r="1" spans="1:41" x14ac:dyDescent="0.25">
      <c r="A1" s="180" t="s">
        <v>89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75"/>
    </row>
    <row r="2" spans="1:41" s="41" customFormat="1" ht="31.5" customHeight="1" x14ac:dyDescent="0.2">
      <c r="A2" s="170" t="s">
        <v>1</v>
      </c>
      <c r="B2" s="170" t="s">
        <v>2</v>
      </c>
      <c r="C2" s="173" t="s">
        <v>50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99"/>
      <c r="Q2" s="173" t="s">
        <v>34</v>
      </c>
      <c r="R2" s="173"/>
      <c r="S2" s="173"/>
      <c r="T2" s="173"/>
      <c r="U2" s="173"/>
      <c r="V2" s="173"/>
      <c r="W2" s="173"/>
      <c r="X2" s="99"/>
      <c r="Y2" s="173" t="s">
        <v>51</v>
      </c>
      <c r="Z2" s="173"/>
      <c r="AA2" s="173"/>
      <c r="AB2" s="173"/>
      <c r="AC2" s="173"/>
      <c r="AD2" s="173"/>
      <c r="AE2" s="173"/>
      <c r="AF2" s="173"/>
      <c r="AG2" s="173"/>
      <c r="AH2" s="99"/>
      <c r="AI2" s="173" t="s">
        <v>60</v>
      </c>
      <c r="AJ2" s="173"/>
      <c r="AK2" s="173"/>
      <c r="AL2" s="173"/>
      <c r="AM2" s="173"/>
      <c r="AN2" s="173"/>
      <c r="AO2" s="173"/>
    </row>
    <row r="3" spans="1:41" s="49" customFormat="1" ht="20.100000000000001" customHeight="1" x14ac:dyDescent="0.25">
      <c r="A3" s="171"/>
      <c r="B3" s="171"/>
      <c r="C3" s="179" t="s">
        <v>37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01"/>
      <c r="Q3" s="179" t="s">
        <v>61</v>
      </c>
      <c r="R3" s="179"/>
      <c r="S3" s="179"/>
      <c r="T3" s="179"/>
      <c r="U3" s="179"/>
      <c r="V3" s="179"/>
      <c r="W3" s="179"/>
      <c r="X3" s="101"/>
      <c r="Y3" s="179" t="s">
        <v>63</v>
      </c>
      <c r="Z3" s="179"/>
      <c r="AA3" s="179"/>
      <c r="AB3" s="179"/>
      <c r="AC3" s="179"/>
      <c r="AD3" s="179"/>
      <c r="AE3" s="179"/>
      <c r="AF3" s="179"/>
      <c r="AG3" s="179"/>
      <c r="AH3" s="101"/>
      <c r="AI3" s="179" t="s">
        <v>64</v>
      </c>
      <c r="AJ3" s="179"/>
      <c r="AK3" s="179"/>
      <c r="AL3" s="179"/>
      <c r="AM3" s="179"/>
      <c r="AN3" s="179"/>
      <c r="AO3" s="179"/>
    </row>
    <row r="4" spans="1:41" s="54" customFormat="1" ht="60" customHeight="1" x14ac:dyDescent="0.2">
      <c r="A4" s="172"/>
      <c r="B4" s="172"/>
      <c r="C4" s="50" t="s">
        <v>38</v>
      </c>
      <c r="D4" s="50" t="s">
        <v>39</v>
      </c>
      <c r="E4" s="50" t="s">
        <v>40</v>
      </c>
      <c r="F4" s="50" t="s">
        <v>41</v>
      </c>
      <c r="G4" s="50" t="s">
        <v>42</v>
      </c>
      <c r="H4" s="50" t="s">
        <v>43</v>
      </c>
      <c r="I4" s="50" t="s">
        <v>44</v>
      </c>
      <c r="J4" s="50" t="s">
        <v>45</v>
      </c>
      <c r="K4" s="50" t="s">
        <v>46</v>
      </c>
      <c r="L4" s="50" t="s">
        <v>47</v>
      </c>
      <c r="M4" s="50" t="s">
        <v>48</v>
      </c>
      <c r="N4" s="50" t="s">
        <v>49</v>
      </c>
      <c r="O4" s="82" t="s">
        <v>9</v>
      </c>
      <c r="P4" s="83"/>
      <c r="Q4" s="50" t="s">
        <v>38</v>
      </c>
      <c r="R4" s="50" t="s">
        <v>39</v>
      </c>
      <c r="S4" s="50" t="s">
        <v>40</v>
      </c>
      <c r="T4" s="50" t="s">
        <v>41</v>
      </c>
      <c r="U4" s="50" t="s">
        <v>43</v>
      </c>
      <c r="V4" s="50" t="s">
        <v>49</v>
      </c>
      <c r="W4" s="82" t="s">
        <v>9</v>
      </c>
      <c r="X4" s="83"/>
      <c r="Y4" s="50" t="s">
        <v>38</v>
      </c>
      <c r="Z4" s="50" t="s">
        <v>39</v>
      </c>
      <c r="AA4" s="50" t="s">
        <v>40</v>
      </c>
      <c r="AB4" s="50" t="s">
        <v>41</v>
      </c>
      <c r="AC4" s="50" t="s">
        <v>45</v>
      </c>
      <c r="AD4" s="50" t="s">
        <v>46</v>
      </c>
      <c r="AE4" s="50" t="s">
        <v>47</v>
      </c>
      <c r="AF4" s="50" t="s">
        <v>49</v>
      </c>
      <c r="AG4" s="82" t="s">
        <v>9</v>
      </c>
      <c r="AH4" s="83"/>
      <c r="AI4" s="50" t="s">
        <v>38</v>
      </c>
      <c r="AJ4" s="50" t="s">
        <v>39</v>
      </c>
      <c r="AK4" s="50" t="s">
        <v>40</v>
      </c>
      <c r="AL4" s="50" t="s">
        <v>41</v>
      </c>
      <c r="AM4" s="50" t="s">
        <v>47</v>
      </c>
      <c r="AN4" s="50" t="s">
        <v>49</v>
      </c>
      <c r="AO4" s="82" t="s">
        <v>9</v>
      </c>
    </row>
    <row r="5" spans="1:41" s="41" customFormat="1" ht="9" customHeight="1" x14ac:dyDescent="0.2"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7"/>
      <c r="Q5" s="116"/>
      <c r="R5" s="116"/>
      <c r="S5" s="116"/>
      <c r="T5" s="116"/>
      <c r="U5" s="116"/>
      <c r="V5" s="116"/>
      <c r="W5" s="116"/>
      <c r="X5" s="117"/>
      <c r="Y5" s="116"/>
      <c r="Z5" s="116"/>
      <c r="AA5" s="116"/>
      <c r="AB5" s="116"/>
      <c r="AC5" s="116"/>
      <c r="AD5" s="116"/>
      <c r="AE5" s="116"/>
      <c r="AF5" s="116"/>
      <c r="AG5" s="116"/>
      <c r="AH5" s="117"/>
      <c r="AI5" s="116"/>
      <c r="AJ5" s="116"/>
      <c r="AK5" s="116"/>
      <c r="AL5" s="116"/>
      <c r="AM5" s="116"/>
      <c r="AN5" s="116"/>
      <c r="AO5" s="116"/>
    </row>
    <row r="6" spans="1:41" s="107" customFormat="1" ht="12" customHeight="1" x14ac:dyDescent="0.2">
      <c r="A6" s="105"/>
      <c r="B6" s="106" t="s">
        <v>5</v>
      </c>
      <c r="C6" s="116">
        <v>18487</v>
      </c>
      <c r="D6" s="116">
        <v>531</v>
      </c>
      <c r="E6" s="116">
        <v>947</v>
      </c>
      <c r="F6" s="116">
        <v>2351</v>
      </c>
      <c r="G6" s="116">
        <v>423</v>
      </c>
      <c r="H6" s="116">
        <v>81</v>
      </c>
      <c r="I6" s="116">
        <v>424</v>
      </c>
      <c r="J6" s="116">
        <v>296</v>
      </c>
      <c r="K6" s="116">
        <v>378</v>
      </c>
      <c r="L6" s="116">
        <v>223</v>
      </c>
      <c r="M6" s="116">
        <v>1474</v>
      </c>
      <c r="N6" s="116">
        <v>63</v>
      </c>
      <c r="O6" s="116">
        <f>SUM(C6:N6)</f>
        <v>25678</v>
      </c>
      <c r="P6" s="116"/>
      <c r="Q6" s="116">
        <v>16</v>
      </c>
      <c r="R6" s="116">
        <v>38</v>
      </c>
      <c r="S6" s="116">
        <v>81</v>
      </c>
      <c r="T6" s="116">
        <v>392</v>
      </c>
      <c r="U6" s="116">
        <v>264</v>
      </c>
      <c r="V6" s="116">
        <v>15</v>
      </c>
      <c r="W6" s="116">
        <f>SUM(Q6:V6)</f>
        <v>806</v>
      </c>
      <c r="X6" s="116"/>
      <c r="Y6" s="116">
        <v>190</v>
      </c>
      <c r="Z6" s="116">
        <v>150</v>
      </c>
      <c r="AA6" s="116">
        <v>31</v>
      </c>
      <c r="AB6" s="116">
        <v>132</v>
      </c>
      <c r="AC6" s="116">
        <v>37</v>
      </c>
      <c r="AD6" s="116">
        <v>18</v>
      </c>
      <c r="AE6" s="116">
        <v>19</v>
      </c>
      <c r="AF6" s="116">
        <v>33</v>
      </c>
      <c r="AG6" s="116">
        <v>610</v>
      </c>
      <c r="AH6" s="116"/>
      <c r="AI6" s="116">
        <v>931</v>
      </c>
      <c r="AJ6" s="116">
        <v>321</v>
      </c>
      <c r="AK6" s="116">
        <v>40</v>
      </c>
      <c r="AL6" s="116">
        <v>124</v>
      </c>
      <c r="AM6" s="116">
        <v>1443</v>
      </c>
      <c r="AN6" s="116">
        <v>137</v>
      </c>
      <c r="AO6" s="116">
        <f>SUM(AI6:AN6)</f>
        <v>2996</v>
      </c>
    </row>
    <row r="7" spans="1:41" s="107" customFormat="1" ht="12" customHeight="1" x14ac:dyDescent="0.2">
      <c r="A7" s="108"/>
      <c r="B7" s="106" t="s">
        <v>80</v>
      </c>
      <c r="C7" s="116">
        <v>904</v>
      </c>
      <c r="D7" s="116">
        <v>12</v>
      </c>
      <c r="E7" s="116">
        <v>50</v>
      </c>
      <c r="F7" s="116">
        <v>62</v>
      </c>
      <c r="G7" s="116">
        <v>13</v>
      </c>
      <c r="H7" s="116">
        <v>3</v>
      </c>
      <c r="I7" s="116">
        <v>32</v>
      </c>
      <c r="J7" s="116">
        <v>4</v>
      </c>
      <c r="K7" s="116">
        <v>12</v>
      </c>
      <c r="L7" s="116">
        <v>7</v>
      </c>
      <c r="M7" s="118">
        <v>109</v>
      </c>
      <c r="N7" s="118">
        <v>12</v>
      </c>
      <c r="O7" s="116">
        <f>SUM(C7:N7)</f>
        <v>1220</v>
      </c>
      <c r="P7" s="116"/>
      <c r="Q7" s="116">
        <v>3</v>
      </c>
      <c r="R7" s="116">
        <v>1</v>
      </c>
      <c r="S7" s="116">
        <v>5</v>
      </c>
      <c r="T7" s="116">
        <v>18</v>
      </c>
      <c r="U7" s="116">
        <v>11</v>
      </c>
      <c r="V7" s="118">
        <v>0</v>
      </c>
      <c r="W7" s="116">
        <f>SUM(Q7:V7)</f>
        <v>38</v>
      </c>
      <c r="X7" s="116"/>
      <c r="Y7" s="116">
        <v>7</v>
      </c>
      <c r="Z7" s="116">
        <v>11</v>
      </c>
      <c r="AA7" s="116">
        <v>0</v>
      </c>
      <c r="AB7" s="116">
        <v>4</v>
      </c>
      <c r="AC7" s="116">
        <v>2</v>
      </c>
      <c r="AD7" s="116">
        <v>0</v>
      </c>
      <c r="AE7" s="116">
        <v>1</v>
      </c>
      <c r="AF7" s="118">
        <v>5</v>
      </c>
      <c r="AG7" s="116">
        <v>30</v>
      </c>
      <c r="AH7" s="116"/>
      <c r="AI7" s="116">
        <v>37</v>
      </c>
      <c r="AJ7" s="116">
        <v>6</v>
      </c>
      <c r="AK7" s="116">
        <v>4</v>
      </c>
      <c r="AL7" s="116">
        <v>2</v>
      </c>
      <c r="AM7" s="116">
        <v>67</v>
      </c>
      <c r="AN7" s="118">
        <v>6</v>
      </c>
      <c r="AO7" s="116">
        <f>SUM(AI7:AN7)</f>
        <v>122</v>
      </c>
    </row>
    <row r="8" spans="1:41" s="107" customFormat="1" ht="12" customHeight="1" x14ac:dyDescent="0.2">
      <c r="A8" s="108"/>
      <c r="B8" s="106" t="s">
        <v>6</v>
      </c>
      <c r="C8" s="116">
        <v>34386</v>
      </c>
      <c r="D8" s="116">
        <v>1132</v>
      </c>
      <c r="E8" s="116">
        <v>1821</v>
      </c>
      <c r="F8" s="116">
        <v>3648</v>
      </c>
      <c r="G8" s="116">
        <v>840</v>
      </c>
      <c r="H8" s="116">
        <v>266</v>
      </c>
      <c r="I8" s="116">
        <v>1041</v>
      </c>
      <c r="J8" s="116">
        <v>708</v>
      </c>
      <c r="K8" s="116">
        <v>1019</v>
      </c>
      <c r="L8" s="116">
        <v>451</v>
      </c>
      <c r="M8" s="116">
        <v>2793</v>
      </c>
      <c r="N8" s="116">
        <v>146</v>
      </c>
      <c r="O8" s="116">
        <f>SUM(C8:N8)</f>
        <v>48251</v>
      </c>
      <c r="P8" s="116"/>
      <c r="Q8" s="116">
        <v>90</v>
      </c>
      <c r="R8" s="116">
        <v>166</v>
      </c>
      <c r="S8" s="116">
        <v>232</v>
      </c>
      <c r="T8" s="116">
        <v>1000</v>
      </c>
      <c r="U8" s="116">
        <v>689</v>
      </c>
      <c r="V8" s="116">
        <v>35</v>
      </c>
      <c r="W8" s="116">
        <f>SUM(Q8:V8)</f>
        <v>2212</v>
      </c>
      <c r="X8" s="116"/>
      <c r="Y8" s="116">
        <v>513</v>
      </c>
      <c r="Z8" s="116">
        <v>635</v>
      </c>
      <c r="AA8" s="116">
        <v>283</v>
      </c>
      <c r="AB8" s="116">
        <v>550</v>
      </c>
      <c r="AC8" s="116">
        <v>57</v>
      </c>
      <c r="AD8" s="116">
        <v>76</v>
      </c>
      <c r="AE8" s="116">
        <v>29</v>
      </c>
      <c r="AF8" s="116">
        <v>76</v>
      </c>
      <c r="AG8" s="116">
        <v>2219</v>
      </c>
      <c r="AH8" s="116"/>
      <c r="AI8" s="116">
        <v>1714</v>
      </c>
      <c r="AJ8" s="116">
        <v>906</v>
      </c>
      <c r="AK8" s="116">
        <v>42</v>
      </c>
      <c r="AL8" s="116">
        <v>117</v>
      </c>
      <c r="AM8" s="116">
        <v>2014</v>
      </c>
      <c r="AN8" s="116">
        <v>235</v>
      </c>
      <c r="AO8" s="116">
        <f>SUM(AI8:AN8)</f>
        <v>5028</v>
      </c>
    </row>
    <row r="9" spans="1:41" s="109" customFormat="1" ht="12" customHeight="1" x14ac:dyDescent="0.2">
      <c r="A9" s="108"/>
      <c r="B9" s="106" t="s">
        <v>7</v>
      </c>
      <c r="C9" s="116">
        <v>6526</v>
      </c>
      <c r="D9" s="116">
        <v>187</v>
      </c>
      <c r="E9" s="116">
        <v>366</v>
      </c>
      <c r="F9" s="116">
        <v>510</v>
      </c>
      <c r="G9" s="116">
        <v>142</v>
      </c>
      <c r="H9" s="116">
        <v>21</v>
      </c>
      <c r="I9" s="116">
        <v>236</v>
      </c>
      <c r="J9" s="116">
        <v>137</v>
      </c>
      <c r="K9" s="116">
        <v>110</v>
      </c>
      <c r="L9" s="116">
        <v>140</v>
      </c>
      <c r="M9" s="118">
        <v>719</v>
      </c>
      <c r="N9" s="118">
        <v>10</v>
      </c>
      <c r="O9" s="116">
        <f>SUM(C9:N9)</f>
        <v>9104</v>
      </c>
      <c r="P9" s="119"/>
      <c r="Q9" s="116">
        <v>3</v>
      </c>
      <c r="R9" s="116">
        <v>27</v>
      </c>
      <c r="S9" s="116">
        <v>37</v>
      </c>
      <c r="T9" s="116">
        <v>128</v>
      </c>
      <c r="U9" s="116">
        <v>169</v>
      </c>
      <c r="V9" s="118">
        <v>6</v>
      </c>
      <c r="W9" s="116">
        <f>SUM(Q9:V9)</f>
        <v>370</v>
      </c>
      <c r="X9" s="119"/>
      <c r="Y9" s="116">
        <v>53</v>
      </c>
      <c r="Z9" s="116">
        <v>67</v>
      </c>
      <c r="AA9" s="116">
        <v>16</v>
      </c>
      <c r="AB9" s="116">
        <v>92</v>
      </c>
      <c r="AC9" s="116">
        <v>11</v>
      </c>
      <c r="AD9" s="116">
        <v>8</v>
      </c>
      <c r="AE9" s="116">
        <v>10</v>
      </c>
      <c r="AF9" s="118">
        <v>11</v>
      </c>
      <c r="AG9" s="116">
        <v>268</v>
      </c>
      <c r="AH9" s="119"/>
      <c r="AI9" s="116">
        <v>376</v>
      </c>
      <c r="AJ9" s="116">
        <v>107</v>
      </c>
      <c r="AK9" s="116">
        <v>10</v>
      </c>
      <c r="AL9" s="116">
        <v>37</v>
      </c>
      <c r="AM9" s="116">
        <v>814</v>
      </c>
      <c r="AN9" s="118">
        <v>79</v>
      </c>
      <c r="AO9" s="116">
        <f>SUM(AI9:AN9)</f>
        <v>1423</v>
      </c>
    </row>
    <row r="10" spans="1:41" s="109" customFormat="1" ht="12" customHeight="1" x14ac:dyDescent="0.2">
      <c r="A10" s="108" t="s">
        <v>8</v>
      </c>
      <c r="B10" s="110" t="s">
        <v>9</v>
      </c>
      <c r="C10" s="119">
        <v>60303</v>
      </c>
      <c r="D10" s="119">
        <v>1862</v>
      </c>
      <c r="E10" s="119">
        <v>3184</v>
      </c>
      <c r="F10" s="119">
        <v>6571</v>
      </c>
      <c r="G10" s="119">
        <v>1418</v>
      </c>
      <c r="H10" s="119">
        <v>371</v>
      </c>
      <c r="I10" s="119">
        <v>1733</v>
      </c>
      <c r="J10" s="119">
        <v>1145</v>
      </c>
      <c r="K10" s="119">
        <v>1519</v>
      </c>
      <c r="L10" s="119">
        <v>821</v>
      </c>
      <c r="M10" s="119">
        <v>5095</v>
      </c>
      <c r="N10" s="119">
        <v>231</v>
      </c>
      <c r="O10" s="119">
        <f>SUM(C10:N10)</f>
        <v>84253</v>
      </c>
      <c r="P10" s="119"/>
      <c r="Q10" s="119">
        <v>112</v>
      </c>
      <c r="R10" s="119">
        <v>232</v>
      </c>
      <c r="S10" s="119">
        <v>355</v>
      </c>
      <c r="T10" s="119">
        <v>1538</v>
      </c>
      <c r="U10" s="119">
        <v>1133</v>
      </c>
      <c r="V10" s="119">
        <v>56</v>
      </c>
      <c r="W10" s="119">
        <f>SUM(Q10:V10)</f>
        <v>3426</v>
      </c>
      <c r="X10" s="119"/>
      <c r="Y10" s="119">
        <v>763</v>
      </c>
      <c r="Z10" s="119">
        <v>863</v>
      </c>
      <c r="AA10" s="119">
        <v>330</v>
      </c>
      <c r="AB10" s="119">
        <v>778</v>
      </c>
      <c r="AC10" s="119">
        <v>107</v>
      </c>
      <c r="AD10" s="119">
        <v>102</v>
      </c>
      <c r="AE10" s="119">
        <v>59</v>
      </c>
      <c r="AF10" s="119">
        <v>125</v>
      </c>
      <c r="AG10" s="119">
        <v>3127</v>
      </c>
      <c r="AH10" s="119"/>
      <c r="AI10" s="119">
        <v>3058</v>
      </c>
      <c r="AJ10" s="119">
        <v>1340</v>
      </c>
      <c r="AK10" s="119">
        <v>96</v>
      </c>
      <c r="AL10" s="119">
        <v>280</v>
      </c>
      <c r="AM10" s="119">
        <v>4338</v>
      </c>
      <c r="AN10" s="119">
        <v>457</v>
      </c>
      <c r="AO10" s="119">
        <f>SUM(AI10:AN10)</f>
        <v>9569</v>
      </c>
    </row>
    <row r="11" spans="1:41" s="107" customFormat="1" ht="9" customHeight="1" x14ac:dyDescent="0.2">
      <c r="A11" s="108"/>
      <c r="B11" s="110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</row>
    <row r="12" spans="1:41" s="107" customFormat="1" ht="12" customHeight="1" x14ac:dyDescent="0.2">
      <c r="A12" s="108"/>
      <c r="B12" s="106" t="s">
        <v>10</v>
      </c>
      <c r="C12" s="116">
        <v>7603</v>
      </c>
      <c r="D12" s="116">
        <v>276</v>
      </c>
      <c r="E12" s="116">
        <v>199</v>
      </c>
      <c r="F12" s="116">
        <v>950</v>
      </c>
      <c r="G12" s="116">
        <v>289</v>
      </c>
      <c r="H12" s="116">
        <v>51</v>
      </c>
      <c r="I12" s="116">
        <v>110</v>
      </c>
      <c r="J12" s="116">
        <v>51</v>
      </c>
      <c r="K12" s="116">
        <v>236</v>
      </c>
      <c r="L12" s="116">
        <v>55</v>
      </c>
      <c r="M12" s="116">
        <v>689</v>
      </c>
      <c r="N12" s="116">
        <v>74</v>
      </c>
      <c r="O12" s="116">
        <f t="shared" ref="O12:O18" si="0">SUM(C12:N12)</f>
        <v>10583</v>
      </c>
      <c r="P12" s="116"/>
      <c r="Q12" s="116">
        <v>8</v>
      </c>
      <c r="R12" s="116">
        <v>25</v>
      </c>
      <c r="S12" s="116">
        <v>11</v>
      </c>
      <c r="T12" s="116">
        <v>139</v>
      </c>
      <c r="U12" s="116">
        <v>118</v>
      </c>
      <c r="V12" s="116">
        <v>10</v>
      </c>
      <c r="W12" s="116">
        <f t="shared" ref="W12:W18" si="1">SUM(Q12:V12)</f>
        <v>311</v>
      </c>
      <c r="X12" s="116"/>
      <c r="Y12" s="116">
        <v>54</v>
      </c>
      <c r="Z12" s="116">
        <v>31</v>
      </c>
      <c r="AA12" s="116">
        <v>3</v>
      </c>
      <c r="AB12" s="116">
        <v>30</v>
      </c>
      <c r="AC12" s="116">
        <v>11</v>
      </c>
      <c r="AD12" s="116">
        <v>6</v>
      </c>
      <c r="AE12" s="116">
        <v>7</v>
      </c>
      <c r="AF12" s="116">
        <v>19</v>
      </c>
      <c r="AG12" s="116">
        <v>161</v>
      </c>
      <c r="AH12" s="116"/>
      <c r="AI12" s="116">
        <v>245</v>
      </c>
      <c r="AJ12" s="116">
        <v>27</v>
      </c>
      <c r="AK12" s="116">
        <v>5</v>
      </c>
      <c r="AL12" s="116">
        <v>17</v>
      </c>
      <c r="AM12" s="116">
        <v>598</v>
      </c>
      <c r="AN12" s="116">
        <v>116</v>
      </c>
      <c r="AO12" s="116">
        <f>SUM(AI12:AN12)</f>
        <v>1008</v>
      </c>
    </row>
    <row r="13" spans="1:41" s="112" customFormat="1" ht="12" customHeight="1" x14ac:dyDescent="0.2">
      <c r="A13" s="111"/>
      <c r="B13" s="19" t="s">
        <v>79</v>
      </c>
      <c r="C13" s="120">
        <v>3332</v>
      </c>
      <c r="D13" s="120">
        <v>76</v>
      </c>
      <c r="E13" s="120">
        <v>52</v>
      </c>
      <c r="F13" s="120">
        <v>508</v>
      </c>
      <c r="G13" s="120">
        <v>249</v>
      </c>
      <c r="H13" s="120">
        <v>26</v>
      </c>
      <c r="I13" s="120">
        <v>42</v>
      </c>
      <c r="J13" s="120">
        <v>27</v>
      </c>
      <c r="K13" s="120">
        <v>63</v>
      </c>
      <c r="L13" s="120">
        <v>29</v>
      </c>
      <c r="M13" s="120">
        <v>463</v>
      </c>
      <c r="N13" s="120">
        <v>55</v>
      </c>
      <c r="O13" s="120">
        <f t="shared" si="0"/>
        <v>4922</v>
      </c>
      <c r="P13" s="120"/>
      <c r="Q13" s="120">
        <v>8</v>
      </c>
      <c r="R13" s="120">
        <v>19</v>
      </c>
      <c r="S13" s="120">
        <v>7</v>
      </c>
      <c r="T13" s="120">
        <v>68</v>
      </c>
      <c r="U13" s="120">
        <v>82</v>
      </c>
      <c r="V13" s="120">
        <v>7</v>
      </c>
      <c r="W13" s="120">
        <f t="shared" si="1"/>
        <v>191</v>
      </c>
      <c r="X13" s="120"/>
      <c r="Y13" s="120">
        <v>32</v>
      </c>
      <c r="Z13" s="120">
        <v>6</v>
      </c>
      <c r="AA13" s="120">
        <v>2</v>
      </c>
      <c r="AB13" s="120">
        <v>16</v>
      </c>
      <c r="AC13" s="120">
        <v>3</v>
      </c>
      <c r="AD13" s="120">
        <v>3</v>
      </c>
      <c r="AE13" s="120">
        <v>2</v>
      </c>
      <c r="AF13" s="120">
        <v>11</v>
      </c>
      <c r="AG13" s="120">
        <v>75</v>
      </c>
      <c r="AH13" s="120"/>
      <c r="AI13" s="120">
        <v>77</v>
      </c>
      <c r="AJ13" s="120">
        <v>12</v>
      </c>
      <c r="AK13" s="120">
        <v>4</v>
      </c>
      <c r="AL13" s="120">
        <v>9</v>
      </c>
      <c r="AM13" s="120">
        <v>236</v>
      </c>
      <c r="AN13" s="120">
        <v>81</v>
      </c>
      <c r="AO13" s="120">
        <f>SUM(AI13:AN13)</f>
        <v>419</v>
      </c>
    </row>
    <row r="14" spans="1:41" s="112" customFormat="1" ht="12" customHeight="1" x14ac:dyDescent="0.2">
      <c r="A14" s="111"/>
      <c r="B14" s="113" t="s">
        <v>11</v>
      </c>
      <c r="C14" s="120">
        <v>4271</v>
      </c>
      <c r="D14" s="120">
        <v>200</v>
      </c>
      <c r="E14" s="120">
        <v>147</v>
      </c>
      <c r="F14" s="120">
        <v>442</v>
      </c>
      <c r="G14" s="120">
        <v>40</v>
      </c>
      <c r="H14" s="120">
        <v>25</v>
      </c>
      <c r="I14" s="120">
        <v>68</v>
      </c>
      <c r="J14" s="120">
        <v>24</v>
      </c>
      <c r="K14" s="120">
        <v>173</v>
      </c>
      <c r="L14" s="120">
        <v>26</v>
      </c>
      <c r="M14" s="120">
        <v>226</v>
      </c>
      <c r="N14" s="120">
        <v>19</v>
      </c>
      <c r="O14" s="120">
        <f t="shared" si="0"/>
        <v>5661</v>
      </c>
      <c r="P14" s="120"/>
      <c r="Q14" s="120">
        <v>0</v>
      </c>
      <c r="R14" s="120">
        <v>6</v>
      </c>
      <c r="S14" s="120">
        <v>4</v>
      </c>
      <c r="T14" s="120">
        <v>71</v>
      </c>
      <c r="U14" s="120">
        <v>36</v>
      </c>
      <c r="V14" s="120">
        <v>3</v>
      </c>
      <c r="W14" s="120">
        <f t="shared" si="1"/>
        <v>120</v>
      </c>
      <c r="X14" s="120"/>
      <c r="Y14" s="120">
        <v>22</v>
      </c>
      <c r="Z14" s="120">
        <v>25</v>
      </c>
      <c r="AA14" s="120">
        <v>1</v>
      </c>
      <c r="AB14" s="120">
        <v>14</v>
      </c>
      <c r="AC14" s="120">
        <v>8</v>
      </c>
      <c r="AD14" s="120">
        <v>3</v>
      </c>
      <c r="AE14" s="120">
        <v>5</v>
      </c>
      <c r="AF14" s="120">
        <v>8</v>
      </c>
      <c r="AG14" s="120">
        <v>86</v>
      </c>
      <c r="AH14" s="120"/>
      <c r="AI14" s="120">
        <v>168</v>
      </c>
      <c r="AJ14" s="120">
        <v>15</v>
      </c>
      <c r="AK14" s="120">
        <v>1</v>
      </c>
      <c r="AL14" s="120">
        <v>8</v>
      </c>
      <c r="AM14" s="120">
        <v>362</v>
      </c>
      <c r="AN14" s="120">
        <v>35</v>
      </c>
      <c r="AO14" s="120">
        <f>SUM(AI14:AN14)</f>
        <v>589</v>
      </c>
    </row>
    <row r="15" spans="1:41" s="107" customFormat="1" ht="12" customHeight="1" x14ac:dyDescent="0.2">
      <c r="A15" s="108"/>
      <c r="B15" s="106" t="s">
        <v>12</v>
      </c>
      <c r="C15" s="116">
        <v>19893</v>
      </c>
      <c r="D15" s="116">
        <v>551</v>
      </c>
      <c r="E15" s="116">
        <v>1061</v>
      </c>
      <c r="F15" s="116">
        <v>1782</v>
      </c>
      <c r="G15" s="116">
        <v>386</v>
      </c>
      <c r="H15" s="116">
        <v>66</v>
      </c>
      <c r="I15" s="116">
        <v>433</v>
      </c>
      <c r="J15" s="116">
        <v>270</v>
      </c>
      <c r="K15" s="116">
        <v>357</v>
      </c>
      <c r="L15" s="116">
        <v>213</v>
      </c>
      <c r="M15" s="116">
        <v>1498</v>
      </c>
      <c r="N15" s="116">
        <v>54</v>
      </c>
      <c r="O15" s="116">
        <f t="shared" si="0"/>
        <v>26564</v>
      </c>
      <c r="P15" s="116"/>
      <c r="Q15" s="116">
        <v>25</v>
      </c>
      <c r="R15" s="116">
        <v>58</v>
      </c>
      <c r="S15" s="116">
        <v>82</v>
      </c>
      <c r="T15" s="116">
        <v>420</v>
      </c>
      <c r="U15" s="116">
        <v>307</v>
      </c>
      <c r="V15" s="116">
        <v>17</v>
      </c>
      <c r="W15" s="116">
        <f t="shared" si="1"/>
        <v>909</v>
      </c>
      <c r="X15" s="116"/>
      <c r="Y15" s="116">
        <v>172</v>
      </c>
      <c r="Z15" s="116">
        <v>167</v>
      </c>
      <c r="AA15" s="116">
        <v>30</v>
      </c>
      <c r="AB15" s="116">
        <v>142</v>
      </c>
      <c r="AC15" s="116">
        <v>31</v>
      </c>
      <c r="AD15" s="116">
        <v>31</v>
      </c>
      <c r="AE15" s="116">
        <v>10</v>
      </c>
      <c r="AF15" s="116">
        <v>44</v>
      </c>
      <c r="AG15" s="116">
        <v>627</v>
      </c>
      <c r="AH15" s="116"/>
      <c r="AI15" s="116">
        <v>1024</v>
      </c>
      <c r="AJ15" s="116">
        <v>784</v>
      </c>
      <c r="AK15" s="116">
        <v>17</v>
      </c>
      <c r="AL15" s="116">
        <v>54</v>
      </c>
      <c r="AM15" s="116">
        <v>966</v>
      </c>
      <c r="AN15" s="116">
        <v>90</v>
      </c>
      <c r="AO15" s="116">
        <f>SUM(AI15:AN15)</f>
        <v>2935</v>
      </c>
    </row>
    <row r="16" spans="1:41" s="107" customFormat="1" ht="12" customHeight="1" x14ac:dyDescent="0.2">
      <c r="A16" s="108"/>
      <c r="B16" s="106" t="s">
        <v>13</v>
      </c>
      <c r="C16" s="116">
        <v>7517</v>
      </c>
      <c r="D16" s="116">
        <v>164</v>
      </c>
      <c r="E16" s="116">
        <v>185</v>
      </c>
      <c r="F16" s="116">
        <v>592</v>
      </c>
      <c r="G16" s="116">
        <v>271</v>
      </c>
      <c r="H16" s="116">
        <v>37</v>
      </c>
      <c r="I16" s="116">
        <v>226</v>
      </c>
      <c r="J16" s="116">
        <v>102</v>
      </c>
      <c r="K16" s="116">
        <v>121</v>
      </c>
      <c r="L16" s="116">
        <v>55</v>
      </c>
      <c r="M16" s="116">
        <v>679</v>
      </c>
      <c r="N16" s="116">
        <v>14</v>
      </c>
      <c r="O16" s="116">
        <f t="shared" si="0"/>
        <v>9963</v>
      </c>
      <c r="P16" s="116"/>
      <c r="Q16" s="116">
        <v>8</v>
      </c>
      <c r="R16" s="116">
        <v>32</v>
      </c>
      <c r="S16" s="116">
        <v>12</v>
      </c>
      <c r="T16" s="116">
        <v>100</v>
      </c>
      <c r="U16" s="116">
        <v>76</v>
      </c>
      <c r="V16" s="116">
        <v>3</v>
      </c>
      <c r="W16" s="116">
        <f t="shared" si="1"/>
        <v>231</v>
      </c>
      <c r="X16" s="116"/>
      <c r="Y16" s="116">
        <v>30</v>
      </c>
      <c r="Z16" s="116">
        <v>34</v>
      </c>
      <c r="AA16" s="116">
        <v>5</v>
      </c>
      <c r="AB16" s="116">
        <v>24</v>
      </c>
      <c r="AC16" s="116">
        <v>14</v>
      </c>
      <c r="AD16" s="116">
        <v>3</v>
      </c>
      <c r="AE16" s="116">
        <v>3</v>
      </c>
      <c r="AF16" s="116">
        <v>7</v>
      </c>
      <c r="AG16" s="116">
        <v>120</v>
      </c>
      <c r="AH16" s="116"/>
      <c r="AI16" s="116">
        <v>201</v>
      </c>
      <c r="AJ16" s="116">
        <v>111</v>
      </c>
      <c r="AK16" s="116">
        <v>5</v>
      </c>
      <c r="AL16" s="116">
        <v>17</v>
      </c>
      <c r="AM16" s="116">
        <v>325</v>
      </c>
      <c r="AN16" s="116">
        <v>31</v>
      </c>
      <c r="AO16" s="116">
        <f>SUM(AI16:AN16)</f>
        <v>690</v>
      </c>
    </row>
    <row r="17" spans="1:41" s="107" customFormat="1" ht="12" customHeight="1" x14ac:dyDescent="0.2">
      <c r="A17" s="108"/>
      <c r="B17" s="106" t="s">
        <v>14</v>
      </c>
      <c r="C17" s="116">
        <v>17367</v>
      </c>
      <c r="D17" s="116">
        <v>421</v>
      </c>
      <c r="E17" s="116">
        <v>941</v>
      </c>
      <c r="F17" s="116">
        <v>1279</v>
      </c>
      <c r="G17" s="116">
        <v>411</v>
      </c>
      <c r="H17" s="116">
        <v>76</v>
      </c>
      <c r="I17" s="116">
        <v>484</v>
      </c>
      <c r="J17" s="116">
        <v>261</v>
      </c>
      <c r="K17" s="116">
        <v>377</v>
      </c>
      <c r="L17" s="116">
        <v>183</v>
      </c>
      <c r="M17" s="116">
        <v>1480</v>
      </c>
      <c r="N17" s="116">
        <v>54</v>
      </c>
      <c r="O17" s="116">
        <f t="shared" si="0"/>
        <v>23334</v>
      </c>
      <c r="P17" s="116"/>
      <c r="Q17" s="116">
        <v>35</v>
      </c>
      <c r="R17" s="116">
        <v>78</v>
      </c>
      <c r="S17" s="116">
        <v>89</v>
      </c>
      <c r="T17" s="116">
        <v>412</v>
      </c>
      <c r="U17" s="116">
        <v>267</v>
      </c>
      <c r="V17" s="116">
        <v>19</v>
      </c>
      <c r="W17" s="116">
        <f t="shared" si="1"/>
        <v>900</v>
      </c>
      <c r="X17" s="116"/>
      <c r="Y17" s="116">
        <v>169</v>
      </c>
      <c r="Z17" s="116">
        <v>195</v>
      </c>
      <c r="AA17" s="116">
        <v>33</v>
      </c>
      <c r="AB17" s="116">
        <v>156</v>
      </c>
      <c r="AC17" s="116">
        <v>44</v>
      </c>
      <c r="AD17" s="116">
        <v>22</v>
      </c>
      <c r="AE17" s="116">
        <v>26</v>
      </c>
      <c r="AF17" s="116">
        <v>40</v>
      </c>
      <c r="AG17" s="116">
        <v>685</v>
      </c>
      <c r="AH17" s="116"/>
      <c r="AI17" s="116">
        <v>803</v>
      </c>
      <c r="AJ17" s="116">
        <v>369</v>
      </c>
      <c r="AK17" s="116">
        <v>16</v>
      </c>
      <c r="AL17" s="116">
        <v>73</v>
      </c>
      <c r="AM17" s="116">
        <v>1544</v>
      </c>
      <c r="AN17" s="116">
        <v>95</v>
      </c>
      <c r="AO17" s="116">
        <v>2784</v>
      </c>
    </row>
    <row r="18" spans="1:41" s="109" customFormat="1" ht="12" customHeight="1" x14ac:dyDescent="0.2">
      <c r="A18" s="108" t="s">
        <v>15</v>
      </c>
      <c r="B18" s="110" t="s">
        <v>9</v>
      </c>
      <c r="C18" s="119">
        <v>52380</v>
      </c>
      <c r="D18" s="119">
        <v>1412</v>
      </c>
      <c r="E18" s="119">
        <v>2386</v>
      </c>
      <c r="F18" s="119">
        <v>4603</v>
      </c>
      <c r="G18" s="119">
        <v>1357</v>
      </c>
      <c r="H18" s="119">
        <v>230</v>
      </c>
      <c r="I18" s="119">
        <v>1253</v>
      </c>
      <c r="J18" s="119">
        <v>684</v>
      </c>
      <c r="K18" s="119">
        <v>1091</v>
      </c>
      <c r="L18" s="119">
        <v>506</v>
      </c>
      <c r="M18" s="119">
        <v>4346</v>
      </c>
      <c r="N18" s="119">
        <v>196</v>
      </c>
      <c r="O18" s="119">
        <f t="shared" si="0"/>
        <v>70444</v>
      </c>
      <c r="P18" s="119"/>
      <c r="Q18" s="119">
        <v>76</v>
      </c>
      <c r="R18" s="119">
        <v>193</v>
      </c>
      <c r="S18" s="119">
        <v>194</v>
      </c>
      <c r="T18" s="119">
        <v>1071</v>
      </c>
      <c r="U18" s="119">
        <v>768</v>
      </c>
      <c r="V18" s="119">
        <v>49</v>
      </c>
      <c r="W18" s="119">
        <f t="shared" si="1"/>
        <v>2351</v>
      </c>
      <c r="X18" s="119"/>
      <c r="Y18" s="119">
        <v>425</v>
      </c>
      <c r="Z18" s="119">
        <v>427</v>
      </c>
      <c r="AA18" s="119">
        <v>71</v>
      </c>
      <c r="AB18" s="119">
        <v>352</v>
      </c>
      <c r="AC18" s="119">
        <v>100</v>
      </c>
      <c r="AD18" s="119">
        <v>62</v>
      </c>
      <c r="AE18" s="119">
        <v>46</v>
      </c>
      <c r="AF18" s="119">
        <v>110</v>
      </c>
      <c r="AG18" s="119">
        <v>1593</v>
      </c>
      <c r="AH18" s="119"/>
      <c r="AI18" s="119">
        <v>2273</v>
      </c>
      <c r="AJ18" s="119">
        <v>1291</v>
      </c>
      <c r="AK18" s="119">
        <v>43</v>
      </c>
      <c r="AL18" s="119">
        <v>161</v>
      </c>
      <c r="AM18" s="119">
        <v>3433</v>
      </c>
      <c r="AN18" s="119">
        <v>332</v>
      </c>
      <c r="AO18" s="119">
        <f>SUM(AI18:AN18)</f>
        <v>7533</v>
      </c>
    </row>
    <row r="19" spans="1:41" s="107" customFormat="1" ht="9" customHeight="1" x14ac:dyDescent="0.2">
      <c r="A19" s="108"/>
      <c r="B19" s="110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</row>
    <row r="20" spans="1:41" s="107" customFormat="1" ht="12" customHeight="1" x14ac:dyDescent="0.2">
      <c r="A20" s="108"/>
      <c r="B20" s="106" t="s">
        <v>16</v>
      </c>
      <c r="C20" s="116">
        <v>17735</v>
      </c>
      <c r="D20" s="116">
        <v>384</v>
      </c>
      <c r="E20" s="116">
        <v>1235</v>
      </c>
      <c r="F20" s="116">
        <v>1612</v>
      </c>
      <c r="G20" s="116">
        <v>437</v>
      </c>
      <c r="H20" s="116">
        <v>61</v>
      </c>
      <c r="I20" s="116">
        <v>554</v>
      </c>
      <c r="J20" s="116">
        <v>200</v>
      </c>
      <c r="K20" s="116">
        <v>260</v>
      </c>
      <c r="L20" s="116">
        <v>143</v>
      </c>
      <c r="M20" s="116">
        <v>1538</v>
      </c>
      <c r="N20" s="116">
        <v>58</v>
      </c>
      <c r="O20" s="116">
        <f>SUM(C20:N20)</f>
        <v>24217</v>
      </c>
      <c r="P20" s="116"/>
      <c r="Q20" s="116">
        <v>19</v>
      </c>
      <c r="R20" s="116">
        <v>79</v>
      </c>
      <c r="S20" s="116">
        <v>40</v>
      </c>
      <c r="T20" s="116">
        <v>290</v>
      </c>
      <c r="U20" s="116">
        <v>246</v>
      </c>
      <c r="V20" s="116">
        <v>10</v>
      </c>
      <c r="W20" s="116">
        <f t="shared" ref="W20:W24" si="2">SUM(Q20:V20)</f>
        <v>684</v>
      </c>
      <c r="X20" s="116"/>
      <c r="Y20" s="116">
        <v>244</v>
      </c>
      <c r="Z20" s="116">
        <v>131</v>
      </c>
      <c r="AA20" s="116">
        <v>35</v>
      </c>
      <c r="AB20" s="116">
        <v>97</v>
      </c>
      <c r="AC20" s="116">
        <v>25</v>
      </c>
      <c r="AD20" s="116">
        <v>22</v>
      </c>
      <c r="AE20" s="116">
        <v>17</v>
      </c>
      <c r="AF20" s="116">
        <v>40</v>
      </c>
      <c r="AG20" s="116">
        <v>611</v>
      </c>
      <c r="AH20" s="116"/>
      <c r="AI20" s="116">
        <v>776</v>
      </c>
      <c r="AJ20" s="116">
        <v>171</v>
      </c>
      <c r="AK20" s="116">
        <v>62</v>
      </c>
      <c r="AL20" s="116">
        <v>56</v>
      </c>
      <c r="AM20" s="116">
        <v>1130</v>
      </c>
      <c r="AN20" s="116">
        <v>95</v>
      </c>
      <c r="AO20" s="116">
        <f t="shared" ref="AO20:AO24" si="3">SUM(AI20:AN20)</f>
        <v>2290</v>
      </c>
    </row>
    <row r="21" spans="1:41" s="109" customFormat="1" ht="12" customHeight="1" x14ac:dyDescent="0.2">
      <c r="A21" s="108"/>
      <c r="B21" s="105" t="s">
        <v>17</v>
      </c>
      <c r="C21" s="116">
        <v>4443</v>
      </c>
      <c r="D21" s="116">
        <v>78</v>
      </c>
      <c r="E21" s="116">
        <v>146</v>
      </c>
      <c r="F21" s="116">
        <v>417</v>
      </c>
      <c r="G21" s="116">
        <v>63</v>
      </c>
      <c r="H21" s="116">
        <v>7</v>
      </c>
      <c r="I21" s="116">
        <v>136</v>
      </c>
      <c r="J21" s="116">
        <v>69</v>
      </c>
      <c r="K21" s="116">
        <v>36</v>
      </c>
      <c r="L21" s="116">
        <v>81</v>
      </c>
      <c r="M21" s="118">
        <v>349</v>
      </c>
      <c r="N21" s="118">
        <v>18</v>
      </c>
      <c r="O21" s="116">
        <f>SUM(C21:N21)</f>
        <v>5843</v>
      </c>
      <c r="P21" s="119"/>
      <c r="Q21" s="116">
        <v>1</v>
      </c>
      <c r="R21" s="116">
        <v>14</v>
      </c>
      <c r="S21" s="116">
        <v>9</v>
      </c>
      <c r="T21" s="116">
        <v>107</v>
      </c>
      <c r="U21" s="116">
        <v>108</v>
      </c>
      <c r="V21" s="118">
        <v>6</v>
      </c>
      <c r="W21" s="116">
        <f t="shared" si="2"/>
        <v>245</v>
      </c>
      <c r="X21" s="119"/>
      <c r="Y21" s="116">
        <v>42</v>
      </c>
      <c r="Z21" s="116">
        <v>30</v>
      </c>
      <c r="AA21" s="116">
        <v>6</v>
      </c>
      <c r="AB21" s="116">
        <v>24</v>
      </c>
      <c r="AC21" s="116">
        <v>11</v>
      </c>
      <c r="AD21" s="116">
        <v>5</v>
      </c>
      <c r="AE21" s="116">
        <v>4</v>
      </c>
      <c r="AF21" s="118">
        <v>13</v>
      </c>
      <c r="AG21" s="116">
        <v>135</v>
      </c>
      <c r="AH21" s="119"/>
      <c r="AI21" s="116">
        <v>187</v>
      </c>
      <c r="AJ21" s="116">
        <v>49</v>
      </c>
      <c r="AK21" s="116">
        <v>3</v>
      </c>
      <c r="AL21" s="116">
        <v>28</v>
      </c>
      <c r="AM21" s="116">
        <v>582</v>
      </c>
      <c r="AN21" s="118">
        <v>26</v>
      </c>
      <c r="AO21" s="116">
        <f t="shared" si="3"/>
        <v>875</v>
      </c>
    </row>
    <row r="22" spans="1:41" s="107" customFormat="1" ht="12" customHeight="1" x14ac:dyDescent="0.2">
      <c r="A22" s="108"/>
      <c r="B22" s="105" t="s">
        <v>18</v>
      </c>
      <c r="C22" s="116">
        <v>7433</v>
      </c>
      <c r="D22" s="116">
        <v>117</v>
      </c>
      <c r="E22" s="116">
        <v>346</v>
      </c>
      <c r="F22" s="116">
        <v>808</v>
      </c>
      <c r="G22" s="116">
        <v>182</v>
      </c>
      <c r="H22" s="116">
        <v>21</v>
      </c>
      <c r="I22" s="116">
        <v>174</v>
      </c>
      <c r="J22" s="116">
        <v>82</v>
      </c>
      <c r="K22" s="116">
        <v>50</v>
      </c>
      <c r="L22" s="116">
        <v>72</v>
      </c>
      <c r="M22" s="118">
        <v>576</v>
      </c>
      <c r="N22" s="118">
        <v>27</v>
      </c>
      <c r="O22" s="116">
        <f>SUM(C22:N22)</f>
        <v>9888</v>
      </c>
      <c r="P22" s="116"/>
      <c r="Q22" s="116">
        <v>12</v>
      </c>
      <c r="R22" s="116">
        <v>23</v>
      </c>
      <c r="S22" s="116">
        <v>22</v>
      </c>
      <c r="T22" s="116">
        <v>156</v>
      </c>
      <c r="U22" s="116">
        <v>138</v>
      </c>
      <c r="V22" s="118">
        <v>3</v>
      </c>
      <c r="W22" s="116">
        <f t="shared" si="2"/>
        <v>354</v>
      </c>
      <c r="X22" s="116"/>
      <c r="Y22" s="116">
        <v>66</v>
      </c>
      <c r="Z22" s="116">
        <v>31</v>
      </c>
      <c r="AA22" s="116">
        <v>10</v>
      </c>
      <c r="AB22" s="116">
        <v>70</v>
      </c>
      <c r="AC22" s="116">
        <v>14</v>
      </c>
      <c r="AD22" s="116">
        <v>6</v>
      </c>
      <c r="AE22" s="116">
        <v>16</v>
      </c>
      <c r="AF22" s="118">
        <v>18</v>
      </c>
      <c r="AG22" s="116">
        <v>231</v>
      </c>
      <c r="AH22" s="116"/>
      <c r="AI22" s="116">
        <v>367</v>
      </c>
      <c r="AJ22" s="116">
        <v>38</v>
      </c>
      <c r="AK22" s="116">
        <v>1</v>
      </c>
      <c r="AL22" s="116">
        <v>27</v>
      </c>
      <c r="AM22" s="116">
        <v>613</v>
      </c>
      <c r="AN22" s="118">
        <v>36</v>
      </c>
      <c r="AO22" s="116">
        <f t="shared" si="3"/>
        <v>1082</v>
      </c>
    </row>
    <row r="23" spans="1:41" s="107" customFormat="1" ht="12" customHeight="1" x14ac:dyDescent="0.2">
      <c r="A23" s="108"/>
      <c r="B23" s="105" t="s">
        <v>19</v>
      </c>
      <c r="C23" s="116">
        <v>18789</v>
      </c>
      <c r="D23" s="116">
        <v>892</v>
      </c>
      <c r="E23" s="116">
        <v>614</v>
      </c>
      <c r="F23" s="116">
        <v>2501</v>
      </c>
      <c r="G23" s="116">
        <v>501</v>
      </c>
      <c r="H23" s="116">
        <v>124</v>
      </c>
      <c r="I23" s="116">
        <v>589</v>
      </c>
      <c r="J23" s="116">
        <v>246</v>
      </c>
      <c r="K23" s="116">
        <v>480</v>
      </c>
      <c r="L23" s="116">
        <v>322</v>
      </c>
      <c r="M23" s="116">
        <v>2850</v>
      </c>
      <c r="N23" s="116">
        <v>157</v>
      </c>
      <c r="O23" s="116">
        <f>SUM(C23:N23)</f>
        <v>28065</v>
      </c>
      <c r="P23" s="116"/>
      <c r="Q23" s="116">
        <v>27</v>
      </c>
      <c r="R23" s="116">
        <v>66</v>
      </c>
      <c r="S23" s="116">
        <v>111</v>
      </c>
      <c r="T23" s="116">
        <v>679</v>
      </c>
      <c r="U23" s="116">
        <v>606</v>
      </c>
      <c r="V23" s="116">
        <v>15</v>
      </c>
      <c r="W23" s="116">
        <f t="shared" si="2"/>
        <v>1504</v>
      </c>
      <c r="X23" s="116"/>
      <c r="Y23" s="116">
        <v>259</v>
      </c>
      <c r="Z23" s="116">
        <v>255</v>
      </c>
      <c r="AA23" s="116">
        <v>19</v>
      </c>
      <c r="AB23" s="116">
        <v>132</v>
      </c>
      <c r="AC23" s="116">
        <v>30</v>
      </c>
      <c r="AD23" s="116">
        <v>30</v>
      </c>
      <c r="AE23" s="116">
        <v>26</v>
      </c>
      <c r="AF23" s="116">
        <v>84</v>
      </c>
      <c r="AG23" s="116">
        <v>835</v>
      </c>
      <c r="AH23" s="116"/>
      <c r="AI23" s="116">
        <v>1220</v>
      </c>
      <c r="AJ23" s="116">
        <v>373</v>
      </c>
      <c r="AK23" s="116">
        <v>46</v>
      </c>
      <c r="AL23" s="116">
        <v>136</v>
      </c>
      <c r="AM23" s="116">
        <v>975</v>
      </c>
      <c r="AN23" s="116">
        <v>171</v>
      </c>
      <c r="AO23" s="116">
        <f t="shared" si="3"/>
        <v>2921</v>
      </c>
    </row>
    <row r="24" spans="1:41" s="109" customFormat="1" ht="12" customHeight="1" x14ac:dyDescent="0.2">
      <c r="A24" s="108" t="s">
        <v>20</v>
      </c>
      <c r="B24" s="110" t="s">
        <v>9</v>
      </c>
      <c r="C24" s="119">
        <v>48400</v>
      </c>
      <c r="D24" s="119">
        <v>1471</v>
      </c>
      <c r="E24" s="119">
        <v>2341</v>
      </c>
      <c r="F24" s="119">
        <v>5338</v>
      </c>
      <c r="G24" s="119">
        <v>1183</v>
      </c>
      <c r="H24" s="119">
        <v>213</v>
      </c>
      <c r="I24" s="119">
        <v>1453</v>
      </c>
      <c r="J24" s="119">
        <v>597</v>
      </c>
      <c r="K24" s="119">
        <v>826</v>
      </c>
      <c r="L24" s="119">
        <v>618</v>
      </c>
      <c r="M24" s="119">
        <v>5313</v>
      </c>
      <c r="N24" s="119">
        <v>260</v>
      </c>
      <c r="O24" s="119">
        <f>SUM(C24:N24)</f>
        <v>68013</v>
      </c>
      <c r="P24" s="119"/>
      <c r="Q24" s="119">
        <v>59</v>
      </c>
      <c r="R24" s="119">
        <v>182</v>
      </c>
      <c r="S24" s="119">
        <v>182</v>
      </c>
      <c r="T24" s="119">
        <v>1232</v>
      </c>
      <c r="U24" s="119">
        <v>1098</v>
      </c>
      <c r="V24" s="119">
        <v>34</v>
      </c>
      <c r="W24" s="119">
        <f t="shared" si="2"/>
        <v>2787</v>
      </c>
      <c r="X24" s="119"/>
      <c r="Y24" s="119">
        <v>611</v>
      </c>
      <c r="Z24" s="119">
        <v>447</v>
      </c>
      <c r="AA24" s="119">
        <v>70</v>
      </c>
      <c r="AB24" s="119">
        <v>323</v>
      </c>
      <c r="AC24" s="119">
        <v>80</v>
      </c>
      <c r="AD24" s="119">
        <v>63</v>
      </c>
      <c r="AE24" s="119">
        <v>63</v>
      </c>
      <c r="AF24" s="119">
        <v>155</v>
      </c>
      <c r="AG24" s="119">
        <v>1812</v>
      </c>
      <c r="AH24" s="119"/>
      <c r="AI24" s="119">
        <v>2550</v>
      </c>
      <c r="AJ24" s="119">
        <v>631</v>
      </c>
      <c r="AK24" s="119">
        <v>112</v>
      </c>
      <c r="AL24" s="119">
        <v>247</v>
      </c>
      <c r="AM24" s="119">
        <v>3300</v>
      </c>
      <c r="AN24" s="119">
        <v>328</v>
      </c>
      <c r="AO24" s="119">
        <f t="shared" si="3"/>
        <v>7168</v>
      </c>
    </row>
    <row r="25" spans="1:41" s="107" customFormat="1" ht="9" customHeight="1" x14ac:dyDescent="0.2">
      <c r="A25" s="108"/>
      <c r="B25" s="110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</row>
    <row r="26" spans="1:41" s="107" customFormat="1" ht="12" customHeight="1" x14ac:dyDescent="0.2">
      <c r="A26" s="108"/>
      <c r="B26" s="105" t="s">
        <v>21</v>
      </c>
      <c r="C26" s="116">
        <v>5487</v>
      </c>
      <c r="D26" s="116">
        <v>97</v>
      </c>
      <c r="E26" s="116">
        <v>208</v>
      </c>
      <c r="F26" s="116">
        <v>569</v>
      </c>
      <c r="G26" s="118">
        <v>74</v>
      </c>
      <c r="H26" s="118">
        <v>17</v>
      </c>
      <c r="I26" s="116">
        <v>96</v>
      </c>
      <c r="J26" s="116">
        <v>61</v>
      </c>
      <c r="K26" s="116">
        <v>38</v>
      </c>
      <c r="L26" s="116">
        <v>56</v>
      </c>
      <c r="M26" s="116">
        <v>592</v>
      </c>
      <c r="N26" s="116">
        <v>13</v>
      </c>
      <c r="O26" s="116">
        <f t="shared" ref="O26:O32" si="4">SUM(C26:N26)</f>
        <v>7308</v>
      </c>
      <c r="P26" s="116"/>
      <c r="Q26" s="116">
        <v>3</v>
      </c>
      <c r="R26" s="116">
        <v>24</v>
      </c>
      <c r="S26" s="116">
        <v>21</v>
      </c>
      <c r="T26" s="116">
        <v>178</v>
      </c>
      <c r="U26" s="118">
        <v>137</v>
      </c>
      <c r="V26" s="116">
        <v>3</v>
      </c>
      <c r="W26" s="116">
        <f t="shared" ref="W26:W32" si="5">SUM(Q26:V26)</f>
        <v>366</v>
      </c>
      <c r="X26" s="116"/>
      <c r="Y26" s="116">
        <v>40</v>
      </c>
      <c r="Z26" s="116">
        <v>37</v>
      </c>
      <c r="AA26" s="116">
        <v>8</v>
      </c>
      <c r="AB26" s="116">
        <v>24</v>
      </c>
      <c r="AC26" s="116">
        <v>8</v>
      </c>
      <c r="AD26" s="116">
        <v>4</v>
      </c>
      <c r="AE26" s="116">
        <v>4</v>
      </c>
      <c r="AF26" s="116">
        <v>13</v>
      </c>
      <c r="AG26" s="116">
        <v>138</v>
      </c>
      <c r="AH26" s="116"/>
      <c r="AI26" s="116">
        <v>186</v>
      </c>
      <c r="AJ26" s="116">
        <v>28</v>
      </c>
      <c r="AK26" s="116">
        <v>4</v>
      </c>
      <c r="AL26" s="116">
        <v>13</v>
      </c>
      <c r="AM26" s="116">
        <v>152</v>
      </c>
      <c r="AN26" s="116">
        <v>26</v>
      </c>
      <c r="AO26" s="116">
        <f t="shared" ref="AO26:AO32" si="6">SUM(AI26:AN26)</f>
        <v>409</v>
      </c>
    </row>
    <row r="27" spans="1:41" s="107" customFormat="1" ht="12" customHeight="1" x14ac:dyDescent="0.2">
      <c r="A27" s="108"/>
      <c r="B27" s="105" t="s">
        <v>22</v>
      </c>
      <c r="C27" s="116">
        <v>1151</v>
      </c>
      <c r="D27" s="116">
        <v>27</v>
      </c>
      <c r="E27" s="116">
        <v>95</v>
      </c>
      <c r="F27" s="116">
        <v>145</v>
      </c>
      <c r="G27" s="118">
        <v>19</v>
      </c>
      <c r="H27" s="118">
        <v>6</v>
      </c>
      <c r="I27" s="116">
        <v>49</v>
      </c>
      <c r="J27" s="116">
        <v>6</v>
      </c>
      <c r="K27" s="116">
        <v>9</v>
      </c>
      <c r="L27" s="116">
        <v>9</v>
      </c>
      <c r="M27" s="116">
        <v>181</v>
      </c>
      <c r="N27" s="116">
        <v>4</v>
      </c>
      <c r="O27" s="116">
        <f t="shared" si="4"/>
        <v>1701</v>
      </c>
      <c r="P27" s="116"/>
      <c r="Q27" s="116">
        <v>2</v>
      </c>
      <c r="R27" s="116">
        <v>11</v>
      </c>
      <c r="S27" s="116">
        <v>16</v>
      </c>
      <c r="T27" s="116">
        <v>62</v>
      </c>
      <c r="U27" s="118">
        <v>51</v>
      </c>
      <c r="V27" s="116">
        <v>2</v>
      </c>
      <c r="W27" s="116">
        <f t="shared" si="5"/>
        <v>144</v>
      </c>
      <c r="X27" s="116"/>
      <c r="Y27" s="116">
        <v>5</v>
      </c>
      <c r="Z27" s="116">
        <v>8</v>
      </c>
      <c r="AA27" s="116">
        <v>3</v>
      </c>
      <c r="AB27" s="116">
        <v>7</v>
      </c>
      <c r="AC27" s="116">
        <v>1</v>
      </c>
      <c r="AD27" s="116">
        <v>0</v>
      </c>
      <c r="AE27" s="116">
        <v>5</v>
      </c>
      <c r="AF27" s="116">
        <v>2</v>
      </c>
      <c r="AG27" s="116">
        <v>31</v>
      </c>
      <c r="AH27" s="116"/>
      <c r="AI27" s="116">
        <v>25</v>
      </c>
      <c r="AJ27" s="116">
        <v>15</v>
      </c>
      <c r="AK27" s="116">
        <v>0</v>
      </c>
      <c r="AL27" s="116">
        <v>7</v>
      </c>
      <c r="AM27" s="116">
        <v>40</v>
      </c>
      <c r="AN27" s="116">
        <v>8</v>
      </c>
      <c r="AO27" s="116">
        <f t="shared" si="6"/>
        <v>95</v>
      </c>
    </row>
    <row r="28" spans="1:41" s="107" customFormat="1" ht="12" customHeight="1" x14ac:dyDescent="0.2">
      <c r="A28" s="108"/>
      <c r="B28" s="105" t="s">
        <v>23</v>
      </c>
      <c r="C28" s="116">
        <v>12490</v>
      </c>
      <c r="D28" s="116">
        <v>541</v>
      </c>
      <c r="E28" s="116">
        <v>454</v>
      </c>
      <c r="F28" s="116">
        <v>1373</v>
      </c>
      <c r="G28" s="116">
        <v>274</v>
      </c>
      <c r="H28" s="116">
        <v>26</v>
      </c>
      <c r="I28" s="116">
        <v>211</v>
      </c>
      <c r="J28" s="116">
        <v>200</v>
      </c>
      <c r="K28" s="116">
        <v>140</v>
      </c>
      <c r="L28" s="116">
        <v>171</v>
      </c>
      <c r="M28" s="116">
        <v>1637</v>
      </c>
      <c r="N28" s="116">
        <v>46</v>
      </c>
      <c r="O28" s="116">
        <f t="shared" si="4"/>
        <v>17563</v>
      </c>
      <c r="P28" s="116"/>
      <c r="Q28" s="116">
        <v>36</v>
      </c>
      <c r="R28" s="116">
        <v>133</v>
      </c>
      <c r="S28" s="116">
        <v>92</v>
      </c>
      <c r="T28" s="116">
        <v>911</v>
      </c>
      <c r="U28" s="116">
        <v>482</v>
      </c>
      <c r="V28" s="116">
        <v>9</v>
      </c>
      <c r="W28" s="116">
        <f t="shared" si="5"/>
        <v>1663</v>
      </c>
      <c r="X28" s="116"/>
      <c r="Y28" s="116">
        <v>117</v>
      </c>
      <c r="Z28" s="116">
        <v>97</v>
      </c>
      <c r="AA28" s="116">
        <v>13</v>
      </c>
      <c r="AB28" s="116">
        <v>90</v>
      </c>
      <c r="AC28" s="116">
        <v>17</v>
      </c>
      <c r="AD28" s="116">
        <v>7</v>
      </c>
      <c r="AE28" s="116">
        <v>19</v>
      </c>
      <c r="AF28" s="116">
        <v>18</v>
      </c>
      <c r="AG28" s="116">
        <v>378</v>
      </c>
      <c r="AH28" s="116"/>
      <c r="AI28" s="116">
        <v>443</v>
      </c>
      <c r="AJ28" s="116">
        <v>152</v>
      </c>
      <c r="AK28" s="116">
        <v>13</v>
      </c>
      <c r="AL28" s="116">
        <v>49</v>
      </c>
      <c r="AM28" s="116">
        <v>995</v>
      </c>
      <c r="AN28" s="116">
        <v>59</v>
      </c>
      <c r="AO28" s="116">
        <f t="shared" si="6"/>
        <v>1711</v>
      </c>
    </row>
    <row r="29" spans="1:41" s="107" customFormat="1" ht="12" customHeight="1" x14ac:dyDescent="0.2">
      <c r="A29" s="108"/>
      <c r="B29" s="105" t="s">
        <v>24</v>
      </c>
      <c r="C29" s="116">
        <v>10895</v>
      </c>
      <c r="D29" s="116">
        <v>334</v>
      </c>
      <c r="E29" s="116">
        <v>485</v>
      </c>
      <c r="F29" s="116">
        <v>1206</v>
      </c>
      <c r="G29" s="116">
        <v>266</v>
      </c>
      <c r="H29" s="116">
        <v>32</v>
      </c>
      <c r="I29" s="116">
        <v>236</v>
      </c>
      <c r="J29" s="116">
        <v>163</v>
      </c>
      <c r="K29" s="116">
        <v>78</v>
      </c>
      <c r="L29" s="116">
        <v>165</v>
      </c>
      <c r="M29" s="116">
        <v>1769</v>
      </c>
      <c r="N29" s="116">
        <v>26</v>
      </c>
      <c r="O29" s="116">
        <f t="shared" si="4"/>
        <v>15655</v>
      </c>
      <c r="P29" s="116"/>
      <c r="Q29" s="116">
        <v>44</v>
      </c>
      <c r="R29" s="116">
        <v>187</v>
      </c>
      <c r="S29" s="116">
        <v>89</v>
      </c>
      <c r="T29" s="116">
        <v>560</v>
      </c>
      <c r="U29" s="116">
        <v>435</v>
      </c>
      <c r="V29" s="116">
        <v>14</v>
      </c>
      <c r="W29" s="116">
        <f t="shared" si="5"/>
        <v>1329</v>
      </c>
      <c r="X29" s="116"/>
      <c r="Y29" s="116">
        <v>77</v>
      </c>
      <c r="Z29" s="116">
        <v>50</v>
      </c>
      <c r="AA29" s="116">
        <v>11</v>
      </c>
      <c r="AB29" s="116">
        <v>66</v>
      </c>
      <c r="AC29" s="116">
        <v>14</v>
      </c>
      <c r="AD29" s="116">
        <v>5</v>
      </c>
      <c r="AE29" s="116">
        <v>15</v>
      </c>
      <c r="AF29" s="116">
        <v>14</v>
      </c>
      <c r="AG29" s="116">
        <v>252</v>
      </c>
      <c r="AH29" s="116"/>
      <c r="AI29" s="116">
        <v>382</v>
      </c>
      <c r="AJ29" s="116">
        <v>79</v>
      </c>
      <c r="AK29" s="116">
        <v>12</v>
      </c>
      <c r="AL29" s="116">
        <v>51</v>
      </c>
      <c r="AM29" s="116">
        <v>658</v>
      </c>
      <c r="AN29" s="116">
        <v>67</v>
      </c>
      <c r="AO29" s="116">
        <f t="shared" si="6"/>
        <v>1249</v>
      </c>
    </row>
    <row r="30" spans="1:41" s="109" customFormat="1" ht="12" customHeight="1" x14ac:dyDescent="0.2">
      <c r="A30" s="108"/>
      <c r="B30" s="105" t="s">
        <v>25</v>
      </c>
      <c r="C30" s="116">
        <v>2354</v>
      </c>
      <c r="D30" s="116">
        <v>51</v>
      </c>
      <c r="E30" s="116">
        <v>129</v>
      </c>
      <c r="F30" s="116">
        <v>327</v>
      </c>
      <c r="G30" s="116">
        <v>53</v>
      </c>
      <c r="H30" s="116">
        <v>10</v>
      </c>
      <c r="I30" s="116">
        <v>56</v>
      </c>
      <c r="J30" s="116">
        <v>27</v>
      </c>
      <c r="K30" s="116">
        <v>8</v>
      </c>
      <c r="L30" s="116">
        <v>17</v>
      </c>
      <c r="M30" s="116">
        <v>333</v>
      </c>
      <c r="N30" s="116">
        <v>3</v>
      </c>
      <c r="O30" s="116">
        <f t="shared" si="4"/>
        <v>3368</v>
      </c>
      <c r="P30" s="119"/>
      <c r="Q30" s="116">
        <v>10</v>
      </c>
      <c r="R30" s="116">
        <v>7</v>
      </c>
      <c r="S30" s="116">
        <v>24</v>
      </c>
      <c r="T30" s="116">
        <v>116</v>
      </c>
      <c r="U30" s="116">
        <v>79</v>
      </c>
      <c r="V30" s="116">
        <v>2</v>
      </c>
      <c r="W30" s="116">
        <f t="shared" si="5"/>
        <v>238</v>
      </c>
      <c r="X30" s="119"/>
      <c r="Y30" s="116">
        <v>10</v>
      </c>
      <c r="Z30" s="116">
        <v>12</v>
      </c>
      <c r="AA30" s="116">
        <v>3</v>
      </c>
      <c r="AB30" s="116">
        <v>24</v>
      </c>
      <c r="AC30" s="116">
        <v>0</v>
      </c>
      <c r="AD30" s="116">
        <v>1</v>
      </c>
      <c r="AE30" s="116">
        <v>2</v>
      </c>
      <c r="AF30" s="116">
        <v>2</v>
      </c>
      <c r="AG30" s="116">
        <v>54</v>
      </c>
      <c r="AH30" s="119"/>
      <c r="AI30" s="116">
        <v>60</v>
      </c>
      <c r="AJ30" s="116">
        <v>9</v>
      </c>
      <c r="AK30" s="116">
        <v>0</v>
      </c>
      <c r="AL30" s="116">
        <v>13</v>
      </c>
      <c r="AM30" s="116">
        <v>57</v>
      </c>
      <c r="AN30" s="116">
        <v>8</v>
      </c>
      <c r="AO30" s="116">
        <f t="shared" si="6"/>
        <v>147</v>
      </c>
    </row>
    <row r="31" spans="1:41" s="107" customFormat="1" ht="12" customHeight="1" x14ac:dyDescent="0.2">
      <c r="A31" s="108"/>
      <c r="B31" s="105" t="s">
        <v>26</v>
      </c>
      <c r="C31" s="116">
        <v>5726</v>
      </c>
      <c r="D31" s="116">
        <v>325</v>
      </c>
      <c r="E31" s="116">
        <v>307</v>
      </c>
      <c r="F31" s="116">
        <v>844</v>
      </c>
      <c r="G31" s="116">
        <v>122</v>
      </c>
      <c r="H31" s="116">
        <v>8</v>
      </c>
      <c r="I31" s="116">
        <v>129</v>
      </c>
      <c r="J31" s="116">
        <v>94</v>
      </c>
      <c r="K31" s="116">
        <v>77</v>
      </c>
      <c r="L31" s="116">
        <v>76</v>
      </c>
      <c r="M31" s="116">
        <v>1092</v>
      </c>
      <c r="N31" s="116">
        <v>27</v>
      </c>
      <c r="O31" s="116">
        <f t="shared" si="4"/>
        <v>8827</v>
      </c>
      <c r="P31" s="116"/>
      <c r="Q31" s="116">
        <v>19</v>
      </c>
      <c r="R31" s="116">
        <v>85</v>
      </c>
      <c r="S31" s="116">
        <v>30</v>
      </c>
      <c r="T31" s="116">
        <v>251</v>
      </c>
      <c r="U31" s="116">
        <v>282</v>
      </c>
      <c r="V31" s="116">
        <v>4</v>
      </c>
      <c r="W31" s="116">
        <f t="shared" si="5"/>
        <v>671</v>
      </c>
      <c r="X31" s="116"/>
      <c r="Y31" s="116">
        <v>39</v>
      </c>
      <c r="Z31" s="116">
        <v>26</v>
      </c>
      <c r="AA31" s="116">
        <v>11</v>
      </c>
      <c r="AB31" s="116">
        <v>44</v>
      </c>
      <c r="AC31" s="116">
        <v>4</v>
      </c>
      <c r="AD31" s="116">
        <v>0</v>
      </c>
      <c r="AE31" s="116">
        <v>15</v>
      </c>
      <c r="AF31" s="116">
        <v>5</v>
      </c>
      <c r="AG31" s="116">
        <v>144</v>
      </c>
      <c r="AH31" s="116"/>
      <c r="AI31" s="116">
        <v>89</v>
      </c>
      <c r="AJ31" s="116">
        <v>40</v>
      </c>
      <c r="AK31" s="116">
        <v>3</v>
      </c>
      <c r="AL31" s="116">
        <v>17</v>
      </c>
      <c r="AM31" s="116">
        <v>199</v>
      </c>
      <c r="AN31" s="116">
        <v>20</v>
      </c>
      <c r="AO31" s="116">
        <f t="shared" si="6"/>
        <v>368</v>
      </c>
    </row>
    <row r="32" spans="1:41" s="109" customFormat="1" ht="12" customHeight="1" x14ac:dyDescent="0.2">
      <c r="A32" s="108" t="s">
        <v>27</v>
      </c>
      <c r="B32" s="110" t="s">
        <v>9</v>
      </c>
      <c r="C32" s="119">
        <v>38103</v>
      </c>
      <c r="D32" s="119">
        <v>1375</v>
      </c>
      <c r="E32" s="119">
        <v>1678</v>
      </c>
      <c r="F32" s="119">
        <v>4464</v>
      </c>
      <c r="G32" s="119">
        <v>808</v>
      </c>
      <c r="H32" s="119">
        <v>99</v>
      </c>
      <c r="I32" s="119">
        <v>777</v>
      </c>
      <c r="J32" s="119">
        <v>551</v>
      </c>
      <c r="K32" s="119">
        <v>350</v>
      </c>
      <c r="L32" s="119">
        <v>494</v>
      </c>
      <c r="M32" s="119">
        <v>5604</v>
      </c>
      <c r="N32" s="119">
        <v>119</v>
      </c>
      <c r="O32" s="119">
        <f t="shared" si="4"/>
        <v>54422</v>
      </c>
      <c r="P32" s="119"/>
      <c r="Q32" s="119">
        <v>114</v>
      </c>
      <c r="R32" s="119">
        <v>447</v>
      </c>
      <c r="S32" s="119">
        <v>272</v>
      </c>
      <c r="T32" s="119">
        <v>2078</v>
      </c>
      <c r="U32" s="119">
        <v>1466</v>
      </c>
      <c r="V32" s="119">
        <v>34</v>
      </c>
      <c r="W32" s="119">
        <f t="shared" si="5"/>
        <v>4411</v>
      </c>
      <c r="X32" s="119"/>
      <c r="Y32" s="119">
        <v>288</v>
      </c>
      <c r="Z32" s="119">
        <v>230</v>
      </c>
      <c r="AA32" s="119">
        <v>49</v>
      </c>
      <c r="AB32" s="119">
        <v>255</v>
      </c>
      <c r="AC32" s="119">
        <v>44</v>
      </c>
      <c r="AD32" s="119">
        <v>17</v>
      </c>
      <c r="AE32" s="119">
        <v>60</v>
      </c>
      <c r="AF32" s="119">
        <v>54</v>
      </c>
      <c r="AG32" s="119">
        <v>997</v>
      </c>
      <c r="AH32" s="119"/>
      <c r="AI32" s="119">
        <v>1185</v>
      </c>
      <c r="AJ32" s="119">
        <v>323</v>
      </c>
      <c r="AK32" s="119">
        <v>32</v>
      </c>
      <c r="AL32" s="119">
        <v>150</v>
      </c>
      <c r="AM32" s="119">
        <v>2101</v>
      </c>
      <c r="AN32" s="119">
        <v>188</v>
      </c>
      <c r="AO32" s="119">
        <f t="shared" si="6"/>
        <v>3979</v>
      </c>
    </row>
    <row r="33" spans="1:41" s="107" customFormat="1" ht="9" customHeight="1" x14ac:dyDescent="0.2">
      <c r="A33" s="108"/>
      <c r="B33" s="110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</row>
    <row r="34" spans="1:41" s="107" customFormat="1" ht="12" customHeight="1" x14ac:dyDescent="0.2">
      <c r="A34" s="108"/>
      <c r="B34" s="105" t="s">
        <v>28</v>
      </c>
      <c r="C34" s="116">
        <v>12668</v>
      </c>
      <c r="D34" s="116">
        <v>614</v>
      </c>
      <c r="E34" s="116">
        <v>597</v>
      </c>
      <c r="F34" s="116">
        <v>1657</v>
      </c>
      <c r="G34" s="116">
        <v>310</v>
      </c>
      <c r="H34" s="116">
        <v>49</v>
      </c>
      <c r="I34" s="116">
        <v>260</v>
      </c>
      <c r="J34" s="116">
        <v>296</v>
      </c>
      <c r="K34" s="116">
        <v>130</v>
      </c>
      <c r="L34" s="116">
        <v>254</v>
      </c>
      <c r="M34" s="116">
        <v>2031</v>
      </c>
      <c r="N34" s="116">
        <v>142</v>
      </c>
      <c r="O34" s="116">
        <f>SUM(C34:N34)</f>
        <v>19008</v>
      </c>
      <c r="P34" s="116"/>
      <c r="Q34" s="116">
        <v>30</v>
      </c>
      <c r="R34" s="116">
        <v>254</v>
      </c>
      <c r="S34" s="116">
        <v>135</v>
      </c>
      <c r="T34" s="116">
        <v>1050</v>
      </c>
      <c r="U34" s="116">
        <v>298</v>
      </c>
      <c r="V34" s="116">
        <v>18</v>
      </c>
      <c r="W34" s="116">
        <f t="shared" ref="W34:W36" si="7">SUM(Q34:V34)</f>
        <v>1785</v>
      </c>
      <c r="X34" s="116"/>
      <c r="Y34" s="116">
        <v>99</v>
      </c>
      <c r="Z34" s="116">
        <v>61</v>
      </c>
      <c r="AA34" s="116">
        <v>10</v>
      </c>
      <c r="AB34" s="116">
        <v>52</v>
      </c>
      <c r="AC34" s="116">
        <v>3</v>
      </c>
      <c r="AD34" s="116">
        <v>2</v>
      </c>
      <c r="AE34" s="116">
        <v>15</v>
      </c>
      <c r="AF34" s="116">
        <v>12</v>
      </c>
      <c r="AG34" s="116">
        <v>254</v>
      </c>
      <c r="AH34" s="116"/>
      <c r="AI34" s="116">
        <v>407</v>
      </c>
      <c r="AJ34" s="116">
        <v>86</v>
      </c>
      <c r="AK34" s="116">
        <v>27</v>
      </c>
      <c r="AL34" s="116">
        <v>51</v>
      </c>
      <c r="AM34" s="116">
        <v>742</v>
      </c>
      <c r="AN34" s="116">
        <v>60</v>
      </c>
      <c r="AO34" s="116">
        <f t="shared" ref="AO34:AO36" si="8">SUM(AI34:AN34)</f>
        <v>1373</v>
      </c>
    </row>
    <row r="35" spans="1:41" s="107" customFormat="1" ht="12" customHeight="1" x14ac:dyDescent="0.2">
      <c r="A35" s="108"/>
      <c r="B35" s="105" t="s">
        <v>29</v>
      </c>
      <c r="C35" s="116">
        <v>7157</v>
      </c>
      <c r="D35" s="116">
        <v>111</v>
      </c>
      <c r="E35" s="116">
        <v>289</v>
      </c>
      <c r="F35" s="116">
        <v>893</v>
      </c>
      <c r="G35" s="116">
        <v>200</v>
      </c>
      <c r="H35" s="116">
        <v>18</v>
      </c>
      <c r="I35" s="116">
        <v>106</v>
      </c>
      <c r="J35" s="116">
        <v>78</v>
      </c>
      <c r="K35" s="116">
        <v>50</v>
      </c>
      <c r="L35" s="116">
        <v>61</v>
      </c>
      <c r="M35" s="116">
        <v>752</v>
      </c>
      <c r="N35" s="116">
        <v>13</v>
      </c>
      <c r="O35" s="116">
        <f>SUM(C35:N35)</f>
        <v>9728</v>
      </c>
      <c r="P35" s="116"/>
      <c r="Q35" s="116">
        <v>29</v>
      </c>
      <c r="R35" s="116">
        <v>36</v>
      </c>
      <c r="S35" s="116">
        <v>67</v>
      </c>
      <c r="T35" s="116">
        <v>365</v>
      </c>
      <c r="U35" s="116">
        <v>489</v>
      </c>
      <c r="V35" s="116">
        <v>5</v>
      </c>
      <c r="W35" s="116">
        <f t="shared" si="7"/>
        <v>991</v>
      </c>
      <c r="X35" s="116"/>
      <c r="Y35" s="116">
        <v>42</v>
      </c>
      <c r="Z35" s="116">
        <v>40</v>
      </c>
      <c r="AA35" s="116">
        <v>6</v>
      </c>
      <c r="AB35" s="116">
        <v>24</v>
      </c>
      <c r="AC35" s="116">
        <v>4</v>
      </c>
      <c r="AD35" s="116">
        <v>2</v>
      </c>
      <c r="AE35" s="116">
        <v>3</v>
      </c>
      <c r="AF35" s="116">
        <v>9</v>
      </c>
      <c r="AG35" s="116">
        <v>130</v>
      </c>
      <c r="AH35" s="116"/>
      <c r="AI35" s="116">
        <v>143</v>
      </c>
      <c r="AJ35" s="116">
        <v>65</v>
      </c>
      <c r="AK35" s="116">
        <v>3</v>
      </c>
      <c r="AL35" s="116">
        <v>31</v>
      </c>
      <c r="AM35" s="116">
        <v>158</v>
      </c>
      <c r="AN35" s="116">
        <v>20</v>
      </c>
      <c r="AO35" s="116">
        <f t="shared" si="8"/>
        <v>420</v>
      </c>
    </row>
    <row r="36" spans="1:41" s="109" customFormat="1" ht="12" customHeight="1" x14ac:dyDescent="0.2">
      <c r="A36" s="108" t="s">
        <v>30</v>
      </c>
      <c r="B36" s="110" t="s">
        <v>9</v>
      </c>
      <c r="C36" s="119">
        <f>SUM(C34:C35)</f>
        <v>19825</v>
      </c>
      <c r="D36" s="119">
        <f>SUM(D34:D35)</f>
        <v>725</v>
      </c>
      <c r="E36" s="119">
        <f>SUM(E34:E35)</f>
        <v>886</v>
      </c>
      <c r="F36" s="119">
        <f>SUM(F34:F35)</f>
        <v>2550</v>
      </c>
      <c r="G36" s="119">
        <v>510</v>
      </c>
      <c r="H36" s="119">
        <v>67</v>
      </c>
      <c r="I36" s="119">
        <v>366</v>
      </c>
      <c r="J36" s="119">
        <v>374</v>
      </c>
      <c r="K36" s="119">
        <v>180</v>
      </c>
      <c r="L36" s="119">
        <v>315</v>
      </c>
      <c r="M36" s="119">
        <v>2783</v>
      </c>
      <c r="N36" s="119">
        <v>155</v>
      </c>
      <c r="O36" s="119">
        <f>SUM(C36:N36)</f>
        <v>28736</v>
      </c>
      <c r="P36" s="119"/>
      <c r="Q36" s="119">
        <v>59</v>
      </c>
      <c r="R36" s="119">
        <v>290</v>
      </c>
      <c r="S36" s="119">
        <v>202</v>
      </c>
      <c r="T36" s="119">
        <v>1415</v>
      </c>
      <c r="U36" s="119">
        <v>787</v>
      </c>
      <c r="V36" s="119">
        <v>23</v>
      </c>
      <c r="W36" s="119">
        <f t="shared" si="7"/>
        <v>2776</v>
      </c>
      <c r="X36" s="119"/>
      <c r="Y36" s="119">
        <v>141</v>
      </c>
      <c r="Z36" s="119">
        <v>101</v>
      </c>
      <c r="AA36" s="119">
        <v>16</v>
      </c>
      <c r="AB36" s="119">
        <v>76</v>
      </c>
      <c r="AC36" s="119">
        <v>7</v>
      </c>
      <c r="AD36" s="119">
        <v>4</v>
      </c>
      <c r="AE36" s="119">
        <v>18</v>
      </c>
      <c r="AF36" s="119">
        <v>21</v>
      </c>
      <c r="AG36" s="119">
        <v>384</v>
      </c>
      <c r="AH36" s="119"/>
      <c r="AI36" s="119">
        <v>550</v>
      </c>
      <c r="AJ36" s="119">
        <v>151</v>
      </c>
      <c r="AK36" s="119">
        <v>30</v>
      </c>
      <c r="AL36" s="119">
        <v>82</v>
      </c>
      <c r="AM36" s="119">
        <v>900</v>
      </c>
      <c r="AN36" s="119">
        <v>80</v>
      </c>
      <c r="AO36" s="119">
        <f t="shared" si="8"/>
        <v>1793</v>
      </c>
    </row>
    <row r="37" spans="1:41" s="107" customFormat="1" ht="9" customHeight="1" x14ac:dyDescent="0.2">
      <c r="A37" s="108"/>
      <c r="B37" s="110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</row>
    <row r="38" spans="1:41" s="109" customFormat="1" ht="12" customHeight="1" x14ac:dyDescent="0.2">
      <c r="A38" s="108" t="s">
        <v>31</v>
      </c>
      <c r="B38" s="110" t="s">
        <v>9</v>
      </c>
      <c r="C38" s="119">
        <f t="shared" ref="C38:N38" si="9">+C36+C33+C32+C24+C18+C10</f>
        <v>219011</v>
      </c>
      <c r="D38" s="119">
        <f t="shared" si="9"/>
        <v>6845</v>
      </c>
      <c r="E38" s="119">
        <f t="shared" si="9"/>
        <v>10475</v>
      </c>
      <c r="F38" s="119">
        <f t="shared" si="9"/>
        <v>23526</v>
      </c>
      <c r="G38" s="119">
        <f t="shared" si="9"/>
        <v>5276</v>
      </c>
      <c r="H38" s="119">
        <f t="shared" si="9"/>
        <v>980</v>
      </c>
      <c r="I38" s="119">
        <f t="shared" si="9"/>
        <v>5582</v>
      </c>
      <c r="J38" s="119">
        <f t="shared" si="9"/>
        <v>3351</v>
      </c>
      <c r="K38" s="119">
        <f t="shared" si="9"/>
        <v>3966</v>
      </c>
      <c r="L38" s="119">
        <f t="shared" si="9"/>
        <v>2754</v>
      </c>
      <c r="M38" s="119">
        <f t="shared" si="9"/>
        <v>23141</v>
      </c>
      <c r="N38" s="119">
        <f t="shared" si="9"/>
        <v>961</v>
      </c>
      <c r="O38" s="119">
        <f>SUM(C38:N38)</f>
        <v>305868</v>
      </c>
      <c r="P38" s="119"/>
      <c r="Q38" s="119">
        <v>420</v>
      </c>
      <c r="R38" s="119">
        <v>1344</v>
      </c>
      <c r="S38" s="119">
        <v>1205</v>
      </c>
      <c r="T38" s="119">
        <v>7334</v>
      </c>
      <c r="U38" s="119">
        <v>5252</v>
      </c>
      <c r="V38" s="119">
        <v>196</v>
      </c>
      <c r="W38" s="119">
        <f>SUM(Q38:V38)</f>
        <v>15751</v>
      </c>
      <c r="X38" s="119"/>
      <c r="Y38" s="119">
        <v>2228</v>
      </c>
      <c r="Z38" s="119">
        <v>2068</v>
      </c>
      <c r="AA38" s="119">
        <v>536</v>
      </c>
      <c r="AB38" s="119">
        <v>1784</v>
      </c>
      <c r="AC38" s="119">
        <v>338</v>
      </c>
      <c r="AD38" s="119">
        <v>248</v>
      </c>
      <c r="AE38" s="119">
        <v>246</v>
      </c>
      <c r="AF38" s="119">
        <v>465</v>
      </c>
      <c r="AG38" s="119">
        <v>7913</v>
      </c>
      <c r="AH38" s="119"/>
      <c r="AI38" s="119">
        <v>9616</v>
      </c>
      <c r="AJ38" s="119">
        <v>3736</v>
      </c>
      <c r="AK38" s="119">
        <v>313</v>
      </c>
      <c r="AL38" s="119">
        <v>920</v>
      </c>
      <c r="AM38" s="119">
        <v>14072</v>
      </c>
      <c r="AN38" s="119">
        <v>1385</v>
      </c>
      <c r="AO38" s="119">
        <f>SUM(AI38:AN38)</f>
        <v>30042</v>
      </c>
    </row>
    <row r="39" spans="1:41" s="109" customFormat="1" ht="9" customHeight="1" x14ac:dyDescent="0.2">
      <c r="A39" s="114"/>
      <c r="B39" s="115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</row>
    <row r="40" spans="1:41" s="64" customFormat="1" ht="9" customHeight="1" x14ac:dyDescent="0.2">
      <c r="A40" s="11"/>
      <c r="B40" s="15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</row>
    <row r="41" spans="1:41" s="64" customFormat="1" ht="9" customHeight="1" x14ac:dyDescent="0.2">
      <c r="A41" s="11"/>
      <c r="B41" s="15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</row>
    <row r="42" spans="1:41" x14ac:dyDescent="0.25">
      <c r="A42" s="41" t="s">
        <v>65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</row>
    <row r="43" spans="1:41" x14ac:dyDescent="0.25">
      <c r="A43" s="41" t="s">
        <v>66</v>
      </c>
      <c r="O43" s="75"/>
      <c r="W43" s="75"/>
      <c r="AG43" s="75"/>
      <c r="AO43" s="75"/>
    </row>
    <row r="44" spans="1:41" x14ac:dyDescent="0.25">
      <c r="A44" s="41" t="s">
        <v>67</v>
      </c>
      <c r="O44" s="75"/>
      <c r="W44" s="75"/>
      <c r="AG44" s="75"/>
      <c r="AO44" s="75"/>
    </row>
    <row r="45" spans="1:41" x14ac:dyDescent="0.25">
      <c r="F45" s="163"/>
      <c r="G45" s="163"/>
      <c r="H45" s="163"/>
      <c r="I45" s="163"/>
      <c r="J45" s="163"/>
      <c r="K45" s="163"/>
      <c r="L45" s="163"/>
      <c r="M45" s="163"/>
      <c r="N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  <c r="AC45" s="163"/>
      <c r="AD45" s="163"/>
      <c r="AE45" s="163"/>
      <c r="AF45" s="163"/>
      <c r="AG45" s="163"/>
      <c r="AH45" s="163"/>
      <c r="AI45" s="163"/>
      <c r="AJ45" s="163"/>
      <c r="AK45" s="163"/>
      <c r="AL45" s="163"/>
      <c r="AM45" s="163"/>
      <c r="AN45" s="163"/>
      <c r="AO45" s="163"/>
    </row>
  </sheetData>
  <mergeCells count="11">
    <mergeCell ref="AI2:AO2"/>
    <mergeCell ref="AI3:AO3"/>
    <mergeCell ref="A1:P1"/>
    <mergeCell ref="A2:A4"/>
    <mergeCell ref="B2:B4"/>
    <mergeCell ref="C2:O2"/>
    <mergeCell ref="C3:O3"/>
    <mergeCell ref="Q2:W2"/>
    <mergeCell ref="Q3:W3"/>
    <mergeCell ref="Y2:AG2"/>
    <mergeCell ref="Y3:A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8"/>
  <sheetViews>
    <sheetView zoomScale="120" zoomScaleNormal="120" workbookViewId="0">
      <selection sqref="A1:AL1"/>
    </sheetView>
  </sheetViews>
  <sheetFormatPr defaultColWidth="8.85546875" defaultRowHeight="15" x14ac:dyDescent="0.25"/>
  <cols>
    <col min="1" max="1" width="19.5703125" style="62" customWidth="1"/>
    <col min="2" max="2" width="27.7109375" style="62" customWidth="1"/>
    <col min="3" max="3" width="12.85546875" style="62" bestFit="1" customWidth="1"/>
    <col min="4" max="4" width="10.28515625" style="62" bestFit="1" customWidth="1"/>
    <col min="5" max="5" width="10.7109375" style="62" bestFit="1" customWidth="1"/>
    <col min="6" max="6" width="17" style="62" bestFit="1" customWidth="1"/>
    <col min="7" max="7" width="8.5703125" style="62" bestFit="1" customWidth="1"/>
    <col min="8" max="8" width="17.140625" style="62" bestFit="1" customWidth="1"/>
    <col min="9" max="9" width="15.42578125" style="62" bestFit="1" customWidth="1"/>
    <col min="10" max="10" width="13.42578125" style="62" bestFit="1" customWidth="1"/>
    <col min="11" max="11" width="13.5703125" style="62" bestFit="1" customWidth="1"/>
    <col min="12" max="12" width="8.5703125" style="62" bestFit="1" customWidth="1"/>
    <col min="13" max="13" width="17" style="62" bestFit="1" customWidth="1"/>
    <col min="14" max="14" width="10" style="62" bestFit="1" customWidth="1"/>
    <col min="15" max="15" width="11.85546875" style="62" bestFit="1" customWidth="1"/>
    <col min="16" max="16" width="1.7109375" style="62" customWidth="1"/>
    <col min="17" max="17" width="12.85546875" style="62" bestFit="1" customWidth="1"/>
    <col min="18" max="18" width="10.28515625" style="62" bestFit="1" customWidth="1"/>
    <col min="19" max="19" width="9.7109375" style="62" bestFit="1" customWidth="1"/>
    <col min="20" max="20" width="17" style="62" bestFit="1" customWidth="1"/>
    <col min="21" max="21" width="17.140625" style="62" bestFit="1" customWidth="1"/>
    <col min="22" max="22" width="8.85546875" style="62" bestFit="1" customWidth="1"/>
    <col min="23" max="23" width="11.7109375" style="62" bestFit="1" customWidth="1"/>
    <col min="24" max="24" width="1.85546875" style="62" customWidth="1"/>
    <col min="25" max="25" width="12.85546875" style="62" bestFit="1" customWidth="1"/>
    <col min="26" max="26" width="10.28515625" style="62" bestFit="1" customWidth="1"/>
    <col min="27" max="27" width="10.140625" style="62" bestFit="1" customWidth="1"/>
    <col min="28" max="28" width="17" style="62" bestFit="1" customWidth="1"/>
    <col min="29" max="29" width="13.42578125" style="62" bestFit="1" customWidth="1"/>
    <col min="30" max="30" width="13.5703125" style="62" bestFit="1" customWidth="1"/>
    <col min="31" max="31" width="8.5703125" style="62" bestFit="1" customWidth="1"/>
    <col min="32" max="32" width="10" style="62" bestFit="1" customWidth="1"/>
    <col min="33" max="33" width="11.42578125" style="62" bestFit="1" customWidth="1"/>
    <col min="34" max="34" width="1.85546875" style="62" customWidth="1"/>
    <col min="35" max="35" width="12.85546875" style="62" bestFit="1" customWidth="1"/>
    <col min="36" max="36" width="10.28515625" style="62" bestFit="1" customWidth="1"/>
    <col min="37" max="37" width="10" style="62" bestFit="1" customWidth="1"/>
    <col min="38" max="38" width="17" style="62" bestFit="1" customWidth="1"/>
    <col min="39" max="39" width="11.28515625" style="62" bestFit="1" customWidth="1"/>
    <col min="40" max="40" width="13.5703125" style="62" bestFit="1" customWidth="1"/>
    <col min="41" max="41" width="8.85546875" style="62"/>
    <col min="42" max="42" width="13.5703125" style="62" bestFit="1" customWidth="1"/>
    <col min="43" max="43" width="10" style="62" bestFit="1" customWidth="1"/>
    <col min="44" max="44" width="10.28515625" style="62" bestFit="1" customWidth="1"/>
    <col min="45" max="16384" width="8.85546875" style="62"/>
  </cols>
  <sheetData>
    <row r="1" spans="1:45" x14ac:dyDescent="0.25">
      <c r="A1" s="180" t="s">
        <v>90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</row>
    <row r="2" spans="1:45" s="41" customFormat="1" ht="31.5" customHeight="1" x14ac:dyDescent="0.2">
      <c r="A2" s="170" t="s">
        <v>1</v>
      </c>
      <c r="B2" s="170" t="s">
        <v>2</v>
      </c>
      <c r="C2" s="173" t="s">
        <v>50</v>
      </c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99"/>
      <c r="Q2" s="173" t="s">
        <v>34</v>
      </c>
      <c r="R2" s="173"/>
      <c r="S2" s="173"/>
      <c r="T2" s="173"/>
      <c r="U2" s="173"/>
      <c r="V2" s="173"/>
      <c r="W2" s="173"/>
      <c r="X2" s="99"/>
      <c r="Y2" s="173" t="s">
        <v>51</v>
      </c>
      <c r="Z2" s="173"/>
      <c r="AA2" s="173"/>
      <c r="AB2" s="173"/>
      <c r="AC2" s="173"/>
      <c r="AD2" s="173"/>
      <c r="AE2" s="173"/>
      <c r="AF2" s="173"/>
      <c r="AG2" s="173"/>
      <c r="AH2" s="99"/>
      <c r="AI2" s="173" t="s">
        <v>60</v>
      </c>
      <c r="AJ2" s="173"/>
      <c r="AK2" s="173"/>
      <c r="AL2" s="173"/>
      <c r="AM2" s="173"/>
      <c r="AN2" s="173"/>
      <c r="AO2" s="173"/>
      <c r="AP2" s="173"/>
      <c r="AQ2" s="173"/>
      <c r="AR2" s="173"/>
      <c r="AS2" s="181" t="s">
        <v>9</v>
      </c>
    </row>
    <row r="3" spans="1:45" s="49" customFormat="1" ht="20.100000000000001" customHeight="1" x14ac:dyDescent="0.25">
      <c r="A3" s="171"/>
      <c r="B3" s="171"/>
      <c r="C3" s="179" t="s">
        <v>37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01"/>
      <c r="Q3" s="179" t="s">
        <v>61</v>
      </c>
      <c r="R3" s="179"/>
      <c r="S3" s="179"/>
      <c r="T3" s="179"/>
      <c r="U3" s="179"/>
      <c r="V3" s="179"/>
      <c r="W3" s="179"/>
      <c r="X3" s="101"/>
      <c r="Y3" s="179" t="s">
        <v>63</v>
      </c>
      <c r="Z3" s="179"/>
      <c r="AA3" s="179"/>
      <c r="AB3" s="179"/>
      <c r="AC3" s="179"/>
      <c r="AD3" s="179"/>
      <c r="AE3" s="179"/>
      <c r="AF3" s="179"/>
      <c r="AG3" s="179"/>
      <c r="AH3" s="101"/>
      <c r="AI3" s="179" t="s">
        <v>64</v>
      </c>
      <c r="AJ3" s="179"/>
      <c r="AK3" s="179"/>
      <c r="AL3" s="179"/>
      <c r="AM3" s="179"/>
      <c r="AN3" s="179"/>
      <c r="AO3" s="179"/>
      <c r="AP3" s="179"/>
      <c r="AQ3" s="179"/>
      <c r="AR3" s="179"/>
      <c r="AS3" s="182"/>
    </row>
    <row r="4" spans="1:45" s="54" customFormat="1" ht="60" customHeight="1" x14ac:dyDescent="0.2">
      <c r="A4" s="172"/>
      <c r="B4" s="172"/>
      <c r="C4" s="50" t="s">
        <v>38</v>
      </c>
      <c r="D4" s="50" t="s">
        <v>39</v>
      </c>
      <c r="E4" s="50" t="s">
        <v>40</v>
      </c>
      <c r="F4" s="50" t="s">
        <v>41</v>
      </c>
      <c r="G4" s="50" t="s">
        <v>42</v>
      </c>
      <c r="H4" s="50" t="s">
        <v>43</v>
      </c>
      <c r="I4" s="50" t="s">
        <v>44</v>
      </c>
      <c r="J4" s="50" t="s">
        <v>45</v>
      </c>
      <c r="K4" s="50" t="s">
        <v>46</v>
      </c>
      <c r="L4" s="50" t="s">
        <v>47</v>
      </c>
      <c r="M4" s="50" t="s">
        <v>48</v>
      </c>
      <c r="N4" s="50" t="s">
        <v>49</v>
      </c>
      <c r="O4" s="82" t="s">
        <v>9</v>
      </c>
      <c r="P4" s="83"/>
      <c r="Q4" s="50" t="s">
        <v>38</v>
      </c>
      <c r="R4" s="50" t="s">
        <v>39</v>
      </c>
      <c r="S4" s="50" t="s">
        <v>40</v>
      </c>
      <c r="T4" s="50" t="s">
        <v>41</v>
      </c>
      <c r="U4" s="50" t="s">
        <v>43</v>
      </c>
      <c r="V4" s="50" t="s">
        <v>49</v>
      </c>
      <c r="W4" s="82" t="s">
        <v>9</v>
      </c>
      <c r="X4" s="83"/>
      <c r="Y4" s="50" t="s">
        <v>38</v>
      </c>
      <c r="Z4" s="50" t="s">
        <v>39</v>
      </c>
      <c r="AA4" s="50" t="s">
        <v>40</v>
      </c>
      <c r="AB4" s="50" t="s">
        <v>41</v>
      </c>
      <c r="AC4" s="50" t="s">
        <v>45</v>
      </c>
      <c r="AD4" s="50" t="s">
        <v>46</v>
      </c>
      <c r="AE4" s="50" t="s">
        <v>47</v>
      </c>
      <c r="AF4" s="50" t="s">
        <v>49</v>
      </c>
      <c r="AG4" s="82" t="s">
        <v>9</v>
      </c>
      <c r="AH4" s="83"/>
      <c r="AI4" s="50" t="s">
        <v>38</v>
      </c>
      <c r="AJ4" s="50" t="s">
        <v>39</v>
      </c>
      <c r="AK4" s="50" t="s">
        <v>40</v>
      </c>
      <c r="AL4" s="50" t="s">
        <v>41</v>
      </c>
      <c r="AM4" s="50" t="s">
        <v>43</v>
      </c>
      <c r="AN4" s="50" t="s">
        <v>46</v>
      </c>
      <c r="AO4" s="50" t="s">
        <v>47</v>
      </c>
      <c r="AP4" s="50" t="s">
        <v>48</v>
      </c>
      <c r="AQ4" s="50" t="s">
        <v>49</v>
      </c>
      <c r="AR4" s="82" t="s">
        <v>9</v>
      </c>
      <c r="AS4" s="183"/>
    </row>
    <row r="5" spans="1:45" s="41" customFormat="1" ht="9" customHeight="1" x14ac:dyDescent="0.2"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</row>
    <row r="6" spans="1:45" s="41" customFormat="1" ht="12" customHeight="1" x14ac:dyDescent="0.2">
      <c r="A6" s="8"/>
      <c r="B6" s="9" t="s">
        <v>5</v>
      </c>
      <c r="C6" s="116">
        <v>2510.0000000000005</v>
      </c>
      <c r="D6" s="116">
        <v>2726.0000000000014</v>
      </c>
      <c r="E6" s="116">
        <v>1675.0000000000002</v>
      </c>
      <c r="F6" s="116">
        <v>1842.0000000000014</v>
      </c>
      <c r="G6" s="116">
        <v>146</v>
      </c>
      <c r="H6" s="116">
        <v>49</v>
      </c>
      <c r="I6" s="116">
        <v>82</v>
      </c>
      <c r="J6" s="116">
        <v>64</v>
      </c>
      <c r="K6" s="116">
        <v>219.00000000000003</v>
      </c>
      <c r="L6" s="116">
        <v>74.999999999999986</v>
      </c>
      <c r="M6" s="116">
        <v>2343.9999999999986</v>
      </c>
      <c r="N6" s="116">
        <v>24</v>
      </c>
      <c r="O6" s="116">
        <f>SUM(C6:N6)</f>
        <v>11756.000000000002</v>
      </c>
      <c r="P6" s="116"/>
      <c r="Q6" s="118">
        <v>174</v>
      </c>
      <c r="R6" s="118">
        <v>557.99999999999989</v>
      </c>
      <c r="S6" s="116">
        <v>13014.000000000005</v>
      </c>
      <c r="T6" s="116">
        <v>25309.999999999989</v>
      </c>
      <c r="U6" s="116">
        <v>8249.9999999999964</v>
      </c>
      <c r="V6" s="116">
        <v>94</v>
      </c>
      <c r="W6" s="116">
        <v>47399.999999999985</v>
      </c>
      <c r="X6" s="116"/>
      <c r="Y6" s="116">
        <v>875</v>
      </c>
      <c r="Z6" s="116">
        <v>1149.0000000000002</v>
      </c>
      <c r="AA6" s="116">
        <v>988.00000000000023</v>
      </c>
      <c r="AB6" s="116">
        <v>1055.9999999999998</v>
      </c>
      <c r="AC6" s="116">
        <v>235.99999999999994</v>
      </c>
      <c r="AD6" s="116">
        <v>16</v>
      </c>
      <c r="AE6" s="116">
        <v>57</v>
      </c>
      <c r="AF6" s="116">
        <v>62</v>
      </c>
      <c r="AG6" s="116">
        <v>4439</v>
      </c>
      <c r="AH6" s="116"/>
      <c r="AI6" s="116">
        <v>994.99999999999966</v>
      </c>
      <c r="AJ6" s="116">
        <v>3885.9999999999986</v>
      </c>
      <c r="AK6" s="116">
        <v>3662.9999999999995</v>
      </c>
      <c r="AL6" s="116">
        <v>1007.9999999999997</v>
      </c>
      <c r="AM6" s="117">
        <v>89.000000000000014</v>
      </c>
      <c r="AN6" s="117">
        <v>22</v>
      </c>
      <c r="AO6" s="117">
        <v>824.00000000000045</v>
      </c>
      <c r="AP6" s="117">
        <v>8</v>
      </c>
      <c r="AQ6" s="117">
        <v>24</v>
      </c>
      <c r="AR6" s="117">
        <f>SUM(AI6:AQ6)</f>
        <v>10518.999999999998</v>
      </c>
      <c r="AS6" s="117">
        <f>+O6+W6+AG6+AR6</f>
        <v>74113.999999999985</v>
      </c>
    </row>
    <row r="7" spans="1:45" s="41" customFormat="1" ht="12" customHeight="1" x14ac:dyDescent="0.2">
      <c r="A7" s="11"/>
      <c r="B7" s="12" t="s">
        <v>80</v>
      </c>
      <c r="C7" s="116">
        <v>122</v>
      </c>
      <c r="D7" s="116">
        <v>22</v>
      </c>
      <c r="E7" s="116">
        <v>9</v>
      </c>
      <c r="F7" s="116">
        <v>8</v>
      </c>
      <c r="G7" s="116">
        <v>18</v>
      </c>
      <c r="H7" s="116">
        <v>11</v>
      </c>
      <c r="I7" s="116">
        <v>6</v>
      </c>
      <c r="J7" s="116">
        <v>4</v>
      </c>
      <c r="K7" s="116">
        <v>0</v>
      </c>
      <c r="L7" s="116">
        <v>3</v>
      </c>
      <c r="M7" s="118">
        <v>102.99999999999999</v>
      </c>
      <c r="N7" s="118">
        <v>16</v>
      </c>
      <c r="O7" s="116">
        <f>SUM(C7:N7)</f>
        <v>322</v>
      </c>
      <c r="P7" s="116"/>
      <c r="Q7" s="118">
        <v>3</v>
      </c>
      <c r="R7" s="118">
        <v>0</v>
      </c>
      <c r="S7" s="116">
        <v>152</v>
      </c>
      <c r="T7" s="116">
        <v>632</v>
      </c>
      <c r="U7" s="116">
        <v>143.99999999999997</v>
      </c>
      <c r="V7" s="116">
        <v>0</v>
      </c>
      <c r="W7" s="116">
        <v>931</v>
      </c>
      <c r="X7" s="116"/>
      <c r="Y7" s="116">
        <v>34</v>
      </c>
      <c r="Z7" s="116">
        <v>181</v>
      </c>
      <c r="AA7" s="116">
        <v>0</v>
      </c>
      <c r="AB7" s="116">
        <v>71</v>
      </c>
      <c r="AC7" s="116">
        <v>2</v>
      </c>
      <c r="AD7" s="118">
        <v>0</v>
      </c>
      <c r="AE7" s="116">
        <v>0</v>
      </c>
      <c r="AF7" s="118">
        <v>0</v>
      </c>
      <c r="AG7" s="118">
        <v>288</v>
      </c>
      <c r="AH7" s="116"/>
      <c r="AI7" s="116">
        <v>22</v>
      </c>
      <c r="AJ7" s="116">
        <v>185</v>
      </c>
      <c r="AK7" s="116">
        <v>1</v>
      </c>
      <c r="AL7" s="116">
        <v>4</v>
      </c>
      <c r="AM7" s="117">
        <v>0</v>
      </c>
      <c r="AN7" s="117">
        <v>0</v>
      </c>
      <c r="AO7" s="117">
        <v>17</v>
      </c>
      <c r="AP7" s="117">
        <v>3</v>
      </c>
      <c r="AQ7" s="117">
        <v>2</v>
      </c>
      <c r="AR7" s="117">
        <f>SUM(AI7:AQ7)</f>
        <v>234</v>
      </c>
      <c r="AS7" s="117">
        <f t="shared" ref="AS7:AS38" si="0">+O7+W7+AG7+AR7</f>
        <v>1775</v>
      </c>
    </row>
    <row r="8" spans="1:45" s="41" customFormat="1" ht="12" customHeight="1" x14ac:dyDescent="0.2">
      <c r="A8" s="11"/>
      <c r="B8" s="12" t="s">
        <v>6</v>
      </c>
      <c r="C8" s="116">
        <v>4344.0000000000009</v>
      </c>
      <c r="D8" s="116">
        <v>4318.0000000000009</v>
      </c>
      <c r="E8" s="116">
        <v>6714.0000000000027</v>
      </c>
      <c r="F8" s="116">
        <v>3650</v>
      </c>
      <c r="G8" s="116">
        <v>206.00000000000006</v>
      </c>
      <c r="H8" s="116">
        <v>290.99999999999994</v>
      </c>
      <c r="I8" s="116">
        <v>293</v>
      </c>
      <c r="J8" s="116">
        <v>179.00000000000006</v>
      </c>
      <c r="K8" s="116">
        <v>847.99999999999989</v>
      </c>
      <c r="L8" s="116">
        <v>136.99999999999997</v>
      </c>
      <c r="M8" s="116">
        <v>5579.0000000000018</v>
      </c>
      <c r="N8" s="116">
        <v>200.00000000000003</v>
      </c>
      <c r="O8" s="116">
        <f>SUM(C8:N8)</f>
        <v>26759.000000000007</v>
      </c>
      <c r="P8" s="116"/>
      <c r="Q8" s="116">
        <v>1095</v>
      </c>
      <c r="R8" s="116">
        <v>4602.9999999999991</v>
      </c>
      <c r="S8" s="116">
        <v>13134.999999999995</v>
      </c>
      <c r="T8" s="116">
        <v>48155.999999999927</v>
      </c>
      <c r="U8" s="116">
        <v>18624.000000000004</v>
      </c>
      <c r="V8" s="116">
        <v>383</v>
      </c>
      <c r="W8" s="116">
        <v>85995.999999999913</v>
      </c>
      <c r="X8" s="116"/>
      <c r="Y8" s="116">
        <v>1557.0000000000005</v>
      </c>
      <c r="Z8" s="116">
        <v>6577.9999999999973</v>
      </c>
      <c r="AA8" s="116">
        <v>26652.999999999996</v>
      </c>
      <c r="AB8" s="116">
        <v>11352</v>
      </c>
      <c r="AC8" s="116">
        <v>228</v>
      </c>
      <c r="AD8" s="116">
        <v>237</v>
      </c>
      <c r="AE8" s="116">
        <v>51</v>
      </c>
      <c r="AF8" s="116">
        <v>530</v>
      </c>
      <c r="AG8" s="118">
        <v>47185.999999999993</v>
      </c>
      <c r="AH8" s="116"/>
      <c r="AI8" s="116">
        <v>2534.9999999999982</v>
      </c>
      <c r="AJ8" s="118">
        <v>19173.000000000029</v>
      </c>
      <c r="AK8" s="116">
        <v>4245.0000000000009</v>
      </c>
      <c r="AL8" s="116">
        <v>2492.9999999999991</v>
      </c>
      <c r="AM8" s="117">
        <v>392.00000000000006</v>
      </c>
      <c r="AN8" s="117">
        <v>7</v>
      </c>
      <c r="AO8" s="117">
        <v>1214.0000000000005</v>
      </c>
      <c r="AP8" s="117">
        <v>20</v>
      </c>
      <c r="AQ8" s="117">
        <v>102</v>
      </c>
      <c r="AR8" s="117">
        <f>SUM(AI8:AQ8)</f>
        <v>30181.000000000029</v>
      </c>
      <c r="AS8" s="117">
        <f t="shared" si="0"/>
        <v>190121.99999999994</v>
      </c>
    </row>
    <row r="9" spans="1:45" s="64" customFormat="1" ht="12" customHeight="1" x14ac:dyDescent="0.2">
      <c r="A9" s="11"/>
      <c r="B9" s="12" t="s">
        <v>7</v>
      </c>
      <c r="C9" s="116">
        <v>981.99999999999966</v>
      </c>
      <c r="D9" s="116">
        <v>763.99999999999989</v>
      </c>
      <c r="E9" s="116">
        <v>1141.9999999999991</v>
      </c>
      <c r="F9" s="116">
        <v>522.00000000000011</v>
      </c>
      <c r="G9" s="116">
        <v>24.000000000000004</v>
      </c>
      <c r="H9" s="116">
        <v>25</v>
      </c>
      <c r="I9" s="116">
        <v>117.00000000000003</v>
      </c>
      <c r="J9" s="116">
        <v>28</v>
      </c>
      <c r="K9" s="116">
        <v>48</v>
      </c>
      <c r="L9" s="116">
        <v>11</v>
      </c>
      <c r="M9" s="118">
        <v>784.00000000000045</v>
      </c>
      <c r="N9" s="118">
        <v>5</v>
      </c>
      <c r="O9" s="116">
        <f>SUM(C9:N9)</f>
        <v>4451.9999999999991</v>
      </c>
      <c r="P9" s="119"/>
      <c r="Q9" s="116">
        <v>13</v>
      </c>
      <c r="R9" s="118">
        <v>346</v>
      </c>
      <c r="S9" s="116">
        <v>2771.0000000000005</v>
      </c>
      <c r="T9" s="116">
        <v>5020.9999999999991</v>
      </c>
      <c r="U9" s="116">
        <v>3658</v>
      </c>
      <c r="V9" s="116">
        <v>60</v>
      </c>
      <c r="W9" s="116">
        <v>11869</v>
      </c>
      <c r="X9" s="116"/>
      <c r="Y9" s="116">
        <v>161</v>
      </c>
      <c r="Z9" s="116">
        <v>679</v>
      </c>
      <c r="AA9" s="116">
        <v>701</v>
      </c>
      <c r="AB9" s="116">
        <v>613.99999999999989</v>
      </c>
      <c r="AC9" s="116">
        <v>16</v>
      </c>
      <c r="AD9" s="118">
        <v>1</v>
      </c>
      <c r="AE9" s="116">
        <v>7</v>
      </c>
      <c r="AF9" s="118">
        <v>0</v>
      </c>
      <c r="AG9" s="116">
        <v>2179</v>
      </c>
      <c r="AH9" s="116"/>
      <c r="AI9" s="116">
        <v>365.00000000000006</v>
      </c>
      <c r="AJ9" s="118">
        <v>1311.9999999999993</v>
      </c>
      <c r="AK9" s="116">
        <v>1754</v>
      </c>
      <c r="AL9" s="116">
        <v>166</v>
      </c>
      <c r="AM9" s="117">
        <v>44</v>
      </c>
      <c r="AN9" s="117">
        <v>0</v>
      </c>
      <c r="AO9" s="117">
        <v>298.00000000000011</v>
      </c>
      <c r="AP9" s="117">
        <v>6</v>
      </c>
      <c r="AQ9" s="117">
        <v>32</v>
      </c>
      <c r="AR9" s="117">
        <f>SUM(AI9:AQ9)</f>
        <v>3976.9999999999991</v>
      </c>
      <c r="AS9" s="117">
        <f t="shared" si="0"/>
        <v>22477</v>
      </c>
    </row>
    <row r="10" spans="1:45" s="64" customFormat="1" ht="12" customHeight="1" x14ac:dyDescent="0.2">
      <c r="A10" s="14" t="s">
        <v>8</v>
      </c>
      <c r="B10" s="15" t="s">
        <v>9</v>
      </c>
      <c r="C10" s="119">
        <v>7958.0000000000018</v>
      </c>
      <c r="D10" s="119">
        <v>7830.0000000000018</v>
      </c>
      <c r="E10" s="119">
        <v>9540.0000000000036</v>
      </c>
      <c r="F10" s="119">
        <v>6022.0000000000018</v>
      </c>
      <c r="G10" s="119">
        <v>394.00000000000006</v>
      </c>
      <c r="H10" s="119">
        <v>375.99999999999994</v>
      </c>
      <c r="I10" s="119">
        <v>498</v>
      </c>
      <c r="J10" s="119">
        <v>275.00000000000006</v>
      </c>
      <c r="K10" s="119">
        <v>1115</v>
      </c>
      <c r="L10" s="119">
        <v>225.99999999999994</v>
      </c>
      <c r="M10" s="119">
        <v>8810</v>
      </c>
      <c r="N10" s="119">
        <v>245.00000000000003</v>
      </c>
      <c r="O10" s="119">
        <f>SUM(C10:N10)</f>
        <v>43289.000000000007</v>
      </c>
      <c r="P10" s="119"/>
      <c r="Q10" s="119">
        <v>1285</v>
      </c>
      <c r="R10" s="119">
        <v>5506.9999999999991</v>
      </c>
      <c r="S10" s="119">
        <v>29072</v>
      </c>
      <c r="T10" s="119">
        <v>79118.999999999913</v>
      </c>
      <c r="U10" s="119">
        <v>30676</v>
      </c>
      <c r="V10" s="119">
        <v>537</v>
      </c>
      <c r="W10" s="119">
        <v>146195.99999999988</v>
      </c>
      <c r="X10" s="119"/>
      <c r="Y10" s="119">
        <v>2627.0000000000005</v>
      </c>
      <c r="Z10" s="119">
        <v>8586.9999999999964</v>
      </c>
      <c r="AA10" s="116">
        <v>28341.999999999996</v>
      </c>
      <c r="AB10" s="119">
        <v>13093</v>
      </c>
      <c r="AC10" s="119">
        <v>481.99999999999994</v>
      </c>
      <c r="AD10" s="119">
        <v>254</v>
      </c>
      <c r="AE10" s="119">
        <v>115</v>
      </c>
      <c r="AF10" s="119">
        <v>592</v>
      </c>
      <c r="AG10" s="119">
        <v>54091.999999999993</v>
      </c>
      <c r="AH10" s="119"/>
      <c r="AI10" s="119">
        <v>3916.9999999999977</v>
      </c>
      <c r="AJ10" s="119">
        <v>24556.000000000029</v>
      </c>
      <c r="AK10" s="119">
        <v>9663</v>
      </c>
      <c r="AL10" s="119">
        <v>3670.9999999999986</v>
      </c>
      <c r="AM10" s="122">
        <v>525</v>
      </c>
      <c r="AN10" s="122">
        <v>29</v>
      </c>
      <c r="AO10" s="122">
        <v>2353.0000000000009</v>
      </c>
      <c r="AP10" s="122">
        <v>37</v>
      </c>
      <c r="AQ10" s="122">
        <v>160</v>
      </c>
      <c r="AR10" s="122">
        <f>SUM(AI10:AQ10)</f>
        <v>44911.000000000029</v>
      </c>
      <c r="AS10" s="122">
        <f t="shared" si="0"/>
        <v>288487.99999999988</v>
      </c>
    </row>
    <row r="11" spans="1:45" s="41" customFormat="1" ht="9" customHeight="1" x14ac:dyDescent="0.2">
      <c r="A11" s="14"/>
      <c r="B11" s="15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7"/>
      <c r="AN11" s="117"/>
      <c r="AO11" s="117"/>
      <c r="AP11" s="117"/>
      <c r="AQ11" s="117"/>
      <c r="AR11" s="117"/>
      <c r="AS11" s="117"/>
    </row>
    <row r="12" spans="1:45" s="41" customFormat="1" ht="12" customHeight="1" x14ac:dyDescent="0.2">
      <c r="A12" s="11"/>
      <c r="B12" s="12" t="s">
        <v>10</v>
      </c>
      <c r="C12" s="116">
        <v>1812.0000000000009</v>
      </c>
      <c r="D12" s="116">
        <v>3274.0000000000014</v>
      </c>
      <c r="E12" s="116">
        <v>925.99999999999977</v>
      </c>
      <c r="F12" s="116">
        <v>2178</v>
      </c>
      <c r="G12" s="116">
        <v>51.000000000000007</v>
      </c>
      <c r="H12" s="116">
        <v>83</v>
      </c>
      <c r="I12" s="116">
        <v>146.99999999999997</v>
      </c>
      <c r="J12" s="116">
        <v>39</v>
      </c>
      <c r="K12" s="116">
        <v>78</v>
      </c>
      <c r="L12" s="116">
        <v>7</v>
      </c>
      <c r="M12" s="116">
        <v>1016</v>
      </c>
      <c r="N12" s="116">
        <v>219</v>
      </c>
      <c r="O12" s="116">
        <f t="shared" ref="O12:O18" si="1">SUM(C12:N12)</f>
        <v>9830.0000000000018</v>
      </c>
      <c r="P12" s="116"/>
      <c r="Q12" s="116">
        <v>14</v>
      </c>
      <c r="R12" s="116">
        <v>406</v>
      </c>
      <c r="S12" s="116">
        <v>681</v>
      </c>
      <c r="T12" s="116">
        <v>5232.0000000000009</v>
      </c>
      <c r="U12" s="116">
        <v>3717</v>
      </c>
      <c r="V12" s="116">
        <v>40</v>
      </c>
      <c r="W12" s="116">
        <v>10090.000000000002</v>
      </c>
      <c r="X12" s="116"/>
      <c r="Y12" s="116">
        <v>110</v>
      </c>
      <c r="Z12" s="116">
        <v>709</v>
      </c>
      <c r="AA12" s="116">
        <v>97</v>
      </c>
      <c r="AB12" s="116">
        <v>536</v>
      </c>
      <c r="AC12" s="116">
        <v>20</v>
      </c>
      <c r="AD12" s="116">
        <v>0</v>
      </c>
      <c r="AE12" s="116">
        <v>0</v>
      </c>
      <c r="AF12" s="116">
        <v>42</v>
      </c>
      <c r="AG12" s="118">
        <v>1531</v>
      </c>
      <c r="AH12" s="116"/>
      <c r="AI12" s="116">
        <v>153</v>
      </c>
      <c r="AJ12" s="118">
        <v>507</v>
      </c>
      <c r="AK12" s="116">
        <v>426</v>
      </c>
      <c r="AL12" s="116">
        <v>184</v>
      </c>
      <c r="AM12" s="117">
        <v>19</v>
      </c>
      <c r="AN12" s="117">
        <v>4</v>
      </c>
      <c r="AO12" s="117">
        <v>349</v>
      </c>
      <c r="AP12" s="117">
        <v>4</v>
      </c>
      <c r="AQ12" s="117">
        <v>25</v>
      </c>
      <c r="AR12" s="117">
        <v>1671</v>
      </c>
      <c r="AS12" s="117">
        <f t="shared" si="0"/>
        <v>23122.000000000004</v>
      </c>
    </row>
    <row r="13" spans="1:45" s="42" customFormat="1" ht="12" customHeight="1" x14ac:dyDescent="0.2">
      <c r="A13" s="18"/>
      <c r="B13" s="19" t="s">
        <v>79</v>
      </c>
      <c r="C13" s="120">
        <v>1232.0000000000005</v>
      </c>
      <c r="D13" s="120">
        <v>596</v>
      </c>
      <c r="E13" s="120">
        <v>617.99999999999989</v>
      </c>
      <c r="F13" s="120">
        <v>949.99999999999977</v>
      </c>
      <c r="G13" s="120">
        <v>46.000000000000007</v>
      </c>
      <c r="H13" s="120">
        <v>61.999999999999993</v>
      </c>
      <c r="I13" s="120">
        <v>82.999999999999986</v>
      </c>
      <c r="J13" s="120">
        <v>31</v>
      </c>
      <c r="K13" s="120">
        <v>19</v>
      </c>
      <c r="L13" s="120">
        <v>5</v>
      </c>
      <c r="M13" s="120">
        <v>536.99999999999989</v>
      </c>
      <c r="N13" s="120">
        <v>215</v>
      </c>
      <c r="O13" s="120">
        <f t="shared" si="1"/>
        <v>4394</v>
      </c>
      <c r="P13" s="120"/>
      <c r="Q13" s="120">
        <v>14</v>
      </c>
      <c r="R13" s="120">
        <v>244</v>
      </c>
      <c r="S13" s="123">
        <v>143</v>
      </c>
      <c r="T13" s="120">
        <v>1314</v>
      </c>
      <c r="U13" s="120">
        <v>1335.9999999999995</v>
      </c>
      <c r="V13" s="120">
        <v>18</v>
      </c>
      <c r="W13" s="120">
        <v>3068.9999999999995</v>
      </c>
      <c r="X13" s="123"/>
      <c r="Y13" s="120">
        <v>91</v>
      </c>
      <c r="Z13" s="120">
        <v>370</v>
      </c>
      <c r="AA13" s="120">
        <v>70</v>
      </c>
      <c r="AB13" s="120">
        <v>479.00000000000006</v>
      </c>
      <c r="AC13" s="123">
        <v>8</v>
      </c>
      <c r="AD13" s="123">
        <v>0</v>
      </c>
      <c r="AE13" s="123">
        <v>0</v>
      </c>
      <c r="AF13" s="120">
        <v>42</v>
      </c>
      <c r="AG13" s="123">
        <v>1060</v>
      </c>
      <c r="AH13" s="120"/>
      <c r="AI13" s="120">
        <v>84.000000000000028</v>
      </c>
      <c r="AJ13" s="123">
        <v>257</v>
      </c>
      <c r="AK13" s="120">
        <v>418</v>
      </c>
      <c r="AL13" s="120">
        <v>101</v>
      </c>
      <c r="AM13" s="124">
        <v>2</v>
      </c>
      <c r="AN13" s="124">
        <v>4</v>
      </c>
      <c r="AO13" s="124">
        <v>234</v>
      </c>
      <c r="AP13" s="124">
        <v>2</v>
      </c>
      <c r="AQ13" s="124">
        <v>12</v>
      </c>
      <c r="AR13" s="124">
        <v>1114</v>
      </c>
      <c r="AS13" s="117">
        <f t="shared" si="0"/>
        <v>9637</v>
      </c>
    </row>
    <row r="14" spans="1:45" s="42" customFormat="1" ht="12" customHeight="1" x14ac:dyDescent="0.2">
      <c r="A14" s="18"/>
      <c r="B14" s="21" t="s">
        <v>11</v>
      </c>
      <c r="C14" s="120">
        <v>580.00000000000034</v>
      </c>
      <c r="D14" s="120">
        <v>2678.0000000000014</v>
      </c>
      <c r="E14" s="120">
        <v>307.99999999999994</v>
      </c>
      <c r="F14" s="120">
        <v>1228</v>
      </c>
      <c r="G14" s="120">
        <v>5</v>
      </c>
      <c r="H14" s="120">
        <v>21</v>
      </c>
      <c r="I14" s="120">
        <v>63.999999999999993</v>
      </c>
      <c r="J14" s="120">
        <v>8</v>
      </c>
      <c r="K14" s="120">
        <v>59.000000000000007</v>
      </c>
      <c r="L14" s="120">
        <v>2</v>
      </c>
      <c r="M14" s="120">
        <v>479.00000000000011</v>
      </c>
      <c r="N14" s="120">
        <v>4</v>
      </c>
      <c r="O14" s="120">
        <f t="shared" si="1"/>
        <v>5436.0000000000018</v>
      </c>
      <c r="P14" s="120"/>
      <c r="Q14" s="120">
        <v>0</v>
      </c>
      <c r="R14" s="120">
        <v>162</v>
      </c>
      <c r="S14" s="120">
        <v>538</v>
      </c>
      <c r="T14" s="120">
        <v>3918.0000000000009</v>
      </c>
      <c r="U14" s="120">
        <v>2381.0000000000005</v>
      </c>
      <c r="V14" s="120">
        <v>22</v>
      </c>
      <c r="W14" s="120">
        <v>7021.0000000000018</v>
      </c>
      <c r="X14" s="120"/>
      <c r="Y14" s="120">
        <v>19</v>
      </c>
      <c r="Z14" s="120">
        <v>339</v>
      </c>
      <c r="AA14" s="120">
        <v>27</v>
      </c>
      <c r="AB14" s="120">
        <v>57</v>
      </c>
      <c r="AC14" s="120">
        <v>12</v>
      </c>
      <c r="AD14" s="120">
        <v>9</v>
      </c>
      <c r="AE14" s="120">
        <v>8</v>
      </c>
      <c r="AF14" s="123">
        <v>0</v>
      </c>
      <c r="AG14" s="123">
        <v>471</v>
      </c>
      <c r="AH14" s="120"/>
      <c r="AI14" s="120">
        <v>68.999999999999986</v>
      </c>
      <c r="AJ14" s="120">
        <v>250</v>
      </c>
      <c r="AK14" s="123">
        <v>8</v>
      </c>
      <c r="AL14" s="120">
        <v>83</v>
      </c>
      <c r="AM14" s="124">
        <v>17</v>
      </c>
      <c r="AN14" s="124">
        <v>0</v>
      </c>
      <c r="AO14" s="124">
        <v>114.99999999999999</v>
      </c>
      <c r="AP14" s="124">
        <v>2</v>
      </c>
      <c r="AQ14" s="124">
        <v>13</v>
      </c>
      <c r="AR14" s="124">
        <v>557</v>
      </c>
      <c r="AS14" s="117">
        <f t="shared" si="0"/>
        <v>13485.000000000004</v>
      </c>
    </row>
    <row r="15" spans="1:45" s="41" customFormat="1" ht="12" customHeight="1" x14ac:dyDescent="0.2">
      <c r="A15" s="11"/>
      <c r="B15" s="12" t="s">
        <v>12</v>
      </c>
      <c r="C15" s="116">
        <v>1992.9999999999995</v>
      </c>
      <c r="D15" s="116">
        <v>3098.0000000000009</v>
      </c>
      <c r="E15" s="116">
        <v>739</v>
      </c>
      <c r="F15" s="116">
        <v>1348.0000000000002</v>
      </c>
      <c r="G15" s="116">
        <v>94</v>
      </c>
      <c r="H15" s="116">
        <v>210.00000000000003</v>
      </c>
      <c r="I15" s="116">
        <v>104</v>
      </c>
      <c r="J15" s="116">
        <v>33</v>
      </c>
      <c r="K15" s="116">
        <v>107</v>
      </c>
      <c r="L15" s="116">
        <v>119.00000000000003</v>
      </c>
      <c r="M15" s="116">
        <v>3318.9999999999995</v>
      </c>
      <c r="N15" s="116">
        <v>46.999999999999993</v>
      </c>
      <c r="O15" s="116">
        <f t="shared" si="1"/>
        <v>11211</v>
      </c>
      <c r="P15" s="116"/>
      <c r="Q15" s="116">
        <v>743</v>
      </c>
      <c r="R15" s="116">
        <v>903.00000000000011</v>
      </c>
      <c r="S15" s="118">
        <v>5364.9999999999982</v>
      </c>
      <c r="T15" s="116">
        <v>21431.000000000007</v>
      </c>
      <c r="U15" s="116">
        <v>11469.999999999998</v>
      </c>
      <c r="V15" s="116">
        <v>101</v>
      </c>
      <c r="W15" s="116">
        <v>40013.000000000007</v>
      </c>
      <c r="X15" s="116"/>
      <c r="Y15" s="116">
        <v>487.00000000000011</v>
      </c>
      <c r="Z15" s="116">
        <v>1593.0000000000005</v>
      </c>
      <c r="AA15" s="116">
        <v>2305</v>
      </c>
      <c r="AB15" s="116">
        <v>5168</v>
      </c>
      <c r="AC15" s="116">
        <v>122</v>
      </c>
      <c r="AD15" s="116">
        <v>34</v>
      </c>
      <c r="AE15" s="116">
        <v>16</v>
      </c>
      <c r="AF15" s="116">
        <v>80</v>
      </c>
      <c r="AG15" s="116">
        <v>9805</v>
      </c>
      <c r="AH15" s="116"/>
      <c r="AI15" s="116">
        <v>1423.0000000000005</v>
      </c>
      <c r="AJ15" s="116">
        <v>11015.999999999998</v>
      </c>
      <c r="AK15" s="116">
        <v>4106</v>
      </c>
      <c r="AL15" s="116">
        <v>1329.9999999999998</v>
      </c>
      <c r="AM15" s="117">
        <v>83</v>
      </c>
      <c r="AN15" s="117">
        <v>77</v>
      </c>
      <c r="AO15" s="117">
        <v>869.99999999999989</v>
      </c>
      <c r="AP15" s="117">
        <v>14</v>
      </c>
      <c r="AQ15" s="117">
        <v>77</v>
      </c>
      <c r="AR15" s="117">
        <v>18996</v>
      </c>
      <c r="AS15" s="117">
        <f t="shared" si="0"/>
        <v>80025</v>
      </c>
    </row>
    <row r="16" spans="1:45" s="41" customFormat="1" ht="12" customHeight="1" x14ac:dyDescent="0.2">
      <c r="A16" s="11"/>
      <c r="B16" s="12" t="s">
        <v>13</v>
      </c>
      <c r="C16" s="116">
        <v>960.00000000000023</v>
      </c>
      <c r="D16" s="116">
        <v>713</v>
      </c>
      <c r="E16" s="116">
        <v>460</v>
      </c>
      <c r="F16" s="116">
        <v>842.99999999999977</v>
      </c>
      <c r="G16" s="116">
        <v>12</v>
      </c>
      <c r="H16" s="116">
        <v>70</v>
      </c>
      <c r="I16" s="116">
        <v>43.999999999999986</v>
      </c>
      <c r="J16" s="116">
        <v>5</v>
      </c>
      <c r="K16" s="116">
        <v>30</v>
      </c>
      <c r="L16" s="116">
        <v>11</v>
      </c>
      <c r="M16" s="116">
        <v>658.00000000000023</v>
      </c>
      <c r="N16" s="116">
        <v>0</v>
      </c>
      <c r="O16" s="116">
        <f t="shared" si="1"/>
        <v>3806</v>
      </c>
      <c r="P16" s="116"/>
      <c r="Q16" s="116">
        <v>42</v>
      </c>
      <c r="R16" s="116">
        <v>631</v>
      </c>
      <c r="S16" s="116">
        <v>866</v>
      </c>
      <c r="T16" s="116">
        <v>8993.0000000000055</v>
      </c>
      <c r="U16" s="116">
        <v>2676.9999999999986</v>
      </c>
      <c r="V16" s="116">
        <v>17</v>
      </c>
      <c r="W16" s="116">
        <v>13226.000000000004</v>
      </c>
      <c r="X16" s="116"/>
      <c r="Y16" s="116">
        <v>70</v>
      </c>
      <c r="Z16" s="116">
        <v>473.00000000000017</v>
      </c>
      <c r="AA16" s="116">
        <v>62</v>
      </c>
      <c r="AB16" s="116">
        <v>352</v>
      </c>
      <c r="AC16" s="118">
        <v>34</v>
      </c>
      <c r="AD16" s="118">
        <v>0</v>
      </c>
      <c r="AE16" s="118">
        <v>2</v>
      </c>
      <c r="AF16" s="116">
        <v>7</v>
      </c>
      <c r="AG16" s="118">
        <v>1000.0000000000002</v>
      </c>
      <c r="AH16" s="116"/>
      <c r="AI16" s="116">
        <v>112.99999999999999</v>
      </c>
      <c r="AJ16" s="116">
        <v>1429</v>
      </c>
      <c r="AK16" s="116">
        <v>86</v>
      </c>
      <c r="AL16" s="116">
        <v>409</v>
      </c>
      <c r="AM16" s="117">
        <v>4</v>
      </c>
      <c r="AN16" s="117">
        <v>0</v>
      </c>
      <c r="AO16" s="117">
        <v>161.99999999999997</v>
      </c>
      <c r="AP16" s="117">
        <v>10</v>
      </c>
      <c r="AQ16" s="117">
        <v>15</v>
      </c>
      <c r="AR16" s="117">
        <v>2228</v>
      </c>
      <c r="AS16" s="117">
        <f t="shared" si="0"/>
        <v>20260.000000000004</v>
      </c>
    </row>
    <row r="17" spans="1:45" s="41" customFormat="1" ht="12" customHeight="1" x14ac:dyDescent="0.2">
      <c r="A17" s="11"/>
      <c r="B17" s="12" t="s">
        <v>14</v>
      </c>
      <c r="C17" s="116">
        <v>2806.0000000000023</v>
      </c>
      <c r="D17" s="116">
        <v>1406.0000000000007</v>
      </c>
      <c r="E17" s="116">
        <v>1276.9999999999995</v>
      </c>
      <c r="F17" s="116">
        <v>1350.0000000000011</v>
      </c>
      <c r="G17" s="116">
        <v>187.00000000000003</v>
      </c>
      <c r="H17" s="116">
        <v>238.00000000000009</v>
      </c>
      <c r="I17" s="116">
        <v>185</v>
      </c>
      <c r="J17" s="116">
        <v>99.999999999999986</v>
      </c>
      <c r="K17" s="116">
        <v>135</v>
      </c>
      <c r="L17" s="116">
        <v>51.000000000000014</v>
      </c>
      <c r="M17" s="116">
        <v>4223.0000000000018</v>
      </c>
      <c r="N17" s="116">
        <v>152</v>
      </c>
      <c r="O17" s="116">
        <f t="shared" si="1"/>
        <v>12110.000000000004</v>
      </c>
      <c r="P17" s="116"/>
      <c r="Q17" s="116">
        <v>270</v>
      </c>
      <c r="R17" s="116">
        <v>1767.9999999999998</v>
      </c>
      <c r="S17" s="116">
        <v>14788.000000000004</v>
      </c>
      <c r="T17" s="116">
        <v>27898.000000000007</v>
      </c>
      <c r="U17" s="116">
        <v>10142.000000000002</v>
      </c>
      <c r="V17" s="116">
        <v>1070</v>
      </c>
      <c r="W17" s="116">
        <v>55936.000000000015</v>
      </c>
      <c r="X17" s="116"/>
      <c r="Y17" s="116">
        <v>847.99999999999943</v>
      </c>
      <c r="Z17" s="116">
        <v>1974.9999999999998</v>
      </c>
      <c r="AA17" s="116">
        <v>1221.0000000000002</v>
      </c>
      <c r="AB17" s="116">
        <v>1252.9999999999998</v>
      </c>
      <c r="AC17" s="116">
        <v>142</v>
      </c>
      <c r="AD17" s="116">
        <v>114</v>
      </c>
      <c r="AE17" s="116">
        <v>80</v>
      </c>
      <c r="AF17" s="116">
        <v>56</v>
      </c>
      <c r="AG17" s="116">
        <v>5688.9999999999991</v>
      </c>
      <c r="AH17" s="116"/>
      <c r="AI17" s="116">
        <v>1111.0000000000007</v>
      </c>
      <c r="AJ17" s="116">
        <v>4312.9999999999982</v>
      </c>
      <c r="AK17" s="116">
        <v>281</v>
      </c>
      <c r="AL17" s="116">
        <v>946</v>
      </c>
      <c r="AM17" s="117">
        <v>66</v>
      </c>
      <c r="AN17" s="117">
        <v>22</v>
      </c>
      <c r="AO17" s="117">
        <v>640</v>
      </c>
      <c r="AP17" s="117">
        <v>21</v>
      </c>
      <c r="AQ17" s="117">
        <v>21</v>
      </c>
      <c r="AR17" s="117">
        <v>7420.9999999999991</v>
      </c>
      <c r="AS17" s="117">
        <f t="shared" si="0"/>
        <v>81156.000000000015</v>
      </c>
    </row>
    <row r="18" spans="1:45" s="64" customFormat="1" ht="12" customHeight="1" x14ac:dyDescent="0.2">
      <c r="A18" s="11" t="s">
        <v>15</v>
      </c>
      <c r="B18" s="15" t="s">
        <v>9</v>
      </c>
      <c r="C18" s="119">
        <v>7571.0000000000036</v>
      </c>
      <c r="D18" s="119">
        <v>8491.0000000000018</v>
      </c>
      <c r="E18" s="119">
        <v>3401.9999999999995</v>
      </c>
      <c r="F18" s="119">
        <v>5719.0000000000009</v>
      </c>
      <c r="G18" s="119">
        <v>344</v>
      </c>
      <c r="H18" s="119">
        <v>601.00000000000011</v>
      </c>
      <c r="I18" s="119">
        <v>479.99999999999994</v>
      </c>
      <c r="J18" s="119">
        <v>177</v>
      </c>
      <c r="K18" s="119">
        <v>350</v>
      </c>
      <c r="L18" s="119">
        <v>188.00000000000006</v>
      </c>
      <c r="M18" s="119">
        <v>9216.0000000000018</v>
      </c>
      <c r="N18" s="119">
        <v>418</v>
      </c>
      <c r="O18" s="119">
        <f t="shared" si="1"/>
        <v>36957.000000000007</v>
      </c>
      <c r="P18" s="119"/>
      <c r="Q18" s="119">
        <v>1069</v>
      </c>
      <c r="R18" s="119">
        <v>3708</v>
      </c>
      <c r="S18" s="119">
        <v>21700</v>
      </c>
      <c r="T18" s="119">
        <v>63554.000000000022</v>
      </c>
      <c r="U18" s="119">
        <v>28006</v>
      </c>
      <c r="V18" s="119">
        <v>1228</v>
      </c>
      <c r="W18" s="119">
        <v>119265.00000000003</v>
      </c>
      <c r="X18" s="119"/>
      <c r="Y18" s="119">
        <v>1514.9999999999995</v>
      </c>
      <c r="Z18" s="119">
        <v>4750</v>
      </c>
      <c r="AA18" s="116">
        <v>3685</v>
      </c>
      <c r="AB18" s="119">
        <v>7309</v>
      </c>
      <c r="AC18" s="119">
        <v>318</v>
      </c>
      <c r="AD18" s="119">
        <v>157</v>
      </c>
      <c r="AE18" s="119">
        <v>106</v>
      </c>
      <c r="AF18" s="119">
        <v>185</v>
      </c>
      <c r="AG18" s="119">
        <v>18025</v>
      </c>
      <c r="AH18" s="119"/>
      <c r="AI18" s="119">
        <v>2800.0000000000009</v>
      </c>
      <c r="AJ18" s="119">
        <v>17264.999999999996</v>
      </c>
      <c r="AK18" s="119">
        <v>4899</v>
      </c>
      <c r="AL18" s="119">
        <v>2869</v>
      </c>
      <c r="AM18" s="122">
        <v>172</v>
      </c>
      <c r="AN18" s="122">
        <v>103</v>
      </c>
      <c r="AO18" s="122">
        <v>2021</v>
      </c>
      <c r="AP18" s="122">
        <v>49</v>
      </c>
      <c r="AQ18" s="122">
        <v>138</v>
      </c>
      <c r="AR18" s="122">
        <v>30316</v>
      </c>
      <c r="AS18" s="122">
        <f t="shared" si="0"/>
        <v>204563.00000000003</v>
      </c>
    </row>
    <row r="19" spans="1:45" s="41" customFormat="1" ht="9" customHeight="1" x14ac:dyDescent="0.2">
      <c r="A19" s="11"/>
      <c r="B19" s="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7"/>
      <c r="AN19" s="117"/>
      <c r="AO19" s="117"/>
      <c r="AP19" s="117"/>
      <c r="AQ19" s="117"/>
      <c r="AR19" s="117"/>
      <c r="AS19" s="117"/>
    </row>
    <row r="20" spans="1:45" s="41" customFormat="1" ht="12" customHeight="1" x14ac:dyDescent="0.2">
      <c r="A20" s="11"/>
      <c r="B20" s="12" t="s">
        <v>16</v>
      </c>
      <c r="C20" s="116">
        <v>3082.0000000000014</v>
      </c>
      <c r="D20" s="116">
        <v>698.99999999999989</v>
      </c>
      <c r="E20" s="116">
        <v>3007.0000000000027</v>
      </c>
      <c r="F20" s="116">
        <v>1501.0000000000007</v>
      </c>
      <c r="G20" s="116">
        <v>52</v>
      </c>
      <c r="H20" s="116">
        <v>127.00000000000001</v>
      </c>
      <c r="I20" s="116">
        <v>104</v>
      </c>
      <c r="J20" s="116">
        <v>208</v>
      </c>
      <c r="K20" s="116">
        <v>147</v>
      </c>
      <c r="L20" s="116">
        <v>46.999999999999993</v>
      </c>
      <c r="M20" s="116">
        <v>1833.0000000000009</v>
      </c>
      <c r="N20" s="116">
        <v>31</v>
      </c>
      <c r="O20" s="116">
        <f t="shared" ref="O20:O38" si="2">SUM(C20:N20)</f>
        <v>10838.000000000004</v>
      </c>
      <c r="P20" s="116"/>
      <c r="Q20" s="116">
        <v>151</v>
      </c>
      <c r="R20" s="116">
        <v>2114.9999999999995</v>
      </c>
      <c r="S20" s="116">
        <v>3329.9999999999995</v>
      </c>
      <c r="T20" s="116">
        <v>17262.000000000015</v>
      </c>
      <c r="U20" s="116">
        <v>7808.9999999999991</v>
      </c>
      <c r="V20" s="116">
        <v>95</v>
      </c>
      <c r="W20" s="116">
        <v>30762.000000000015</v>
      </c>
      <c r="X20" s="116"/>
      <c r="Y20" s="116">
        <v>703.00000000000011</v>
      </c>
      <c r="Z20" s="116">
        <v>584</v>
      </c>
      <c r="AA20" s="116">
        <v>1749</v>
      </c>
      <c r="AB20" s="116">
        <v>753</v>
      </c>
      <c r="AC20" s="116">
        <v>149</v>
      </c>
      <c r="AD20" s="116">
        <v>41</v>
      </c>
      <c r="AE20" s="116">
        <v>14</v>
      </c>
      <c r="AF20" s="118">
        <v>331</v>
      </c>
      <c r="AG20" s="118">
        <v>4324</v>
      </c>
      <c r="AH20" s="116"/>
      <c r="AI20" s="116">
        <v>1203.0000000000002</v>
      </c>
      <c r="AJ20" s="116">
        <v>1971.9999999999995</v>
      </c>
      <c r="AK20" s="116">
        <v>1502.9999999999998</v>
      </c>
      <c r="AL20" s="116">
        <v>667</v>
      </c>
      <c r="AM20" s="117">
        <v>37</v>
      </c>
      <c r="AN20" s="117">
        <v>4</v>
      </c>
      <c r="AO20" s="117">
        <v>446.00000000000006</v>
      </c>
      <c r="AP20" s="117">
        <v>2</v>
      </c>
      <c r="AQ20" s="117">
        <v>31</v>
      </c>
      <c r="AR20" s="117">
        <v>5865</v>
      </c>
      <c r="AS20" s="117">
        <f t="shared" si="0"/>
        <v>51789.000000000015</v>
      </c>
    </row>
    <row r="21" spans="1:45" s="64" customFormat="1" ht="12" customHeight="1" x14ac:dyDescent="0.2">
      <c r="A21" s="11"/>
      <c r="B21" s="8" t="s">
        <v>17</v>
      </c>
      <c r="C21" s="116">
        <v>374.99999999999966</v>
      </c>
      <c r="D21" s="116">
        <v>201.00000000000006</v>
      </c>
      <c r="E21" s="116">
        <v>277.00000000000006</v>
      </c>
      <c r="F21" s="116">
        <v>277.99999999999994</v>
      </c>
      <c r="G21" s="116">
        <v>13</v>
      </c>
      <c r="H21" s="116">
        <v>23</v>
      </c>
      <c r="I21" s="116">
        <v>49.999999999999993</v>
      </c>
      <c r="J21" s="116">
        <v>32</v>
      </c>
      <c r="K21" s="116">
        <v>14</v>
      </c>
      <c r="L21" s="116">
        <v>18</v>
      </c>
      <c r="M21" s="118">
        <v>417.99999999999983</v>
      </c>
      <c r="N21" s="118">
        <v>31</v>
      </c>
      <c r="O21" s="116">
        <f t="shared" si="2"/>
        <v>1729.9999999999995</v>
      </c>
      <c r="P21" s="119"/>
      <c r="Q21" s="116">
        <v>0</v>
      </c>
      <c r="R21" s="116">
        <v>237</v>
      </c>
      <c r="S21" s="116">
        <v>307</v>
      </c>
      <c r="T21" s="116">
        <v>5210.0000000000018</v>
      </c>
      <c r="U21" s="116">
        <v>2616</v>
      </c>
      <c r="V21" s="116">
        <v>22</v>
      </c>
      <c r="W21" s="116">
        <v>8392.0000000000018</v>
      </c>
      <c r="X21" s="116"/>
      <c r="Y21" s="116">
        <v>117</v>
      </c>
      <c r="Z21" s="116">
        <v>73</v>
      </c>
      <c r="AA21" s="116">
        <v>12</v>
      </c>
      <c r="AB21" s="116">
        <v>215.00000000000003</v>
      </c>
      <c r="AC21" s="116">
        <v>23</v>
      </c>
      <c r="AD21" s="116">
        <v>1</v>
      </c>
      <c r="AE21" s="116">
        <v>6</v>
      </c>
      <c r="AF21" s="118">
        <v>15</v>
      </c>
      <c r="AG21" s="118">
        <v>462</v>
      </c>
      <c r="AH21" s="116"/>
      <c r="AI21" s="116">
        <v>327</v>
      </c>
      <c r="AJ21" s="116">
        <v>343</v>
      </c>
      <c r="AK21" s="116">
        <v>183</v>
      </c>
      <c r="AL21" s="116">
        <v>147.00000000000003</v>
      </c>
      <c r="AM21" s="117">
        <v>33</v>
      </c>
      <c r="AN21" s="117">
        <v>0</v>
      </c>
      <c r="AO21" s="117">
        <v>223.99999999999994</v>
      </c>
      <c r="AP21" s="117">
        <v>2</v>
      </c>
      <c r="AQ21" s="117">
        <v>10</v>
      </c>
      <c r="AR21" s="117">
        <v>1269</v>
      </c>
      <c r="AS21" s="117">
        <f t="shared" si="0"/>
        <v>11853.000000000002</v>
      </c>
    </row>
    <row r="22" spans="1:45" s="41" customFormat="1" ht="12" customHeight="1" x14ac:dyDescent="0.2">
      <c r="A22" s="11"/>
      <c r="B22" s="8" t="s">
        <v>18</v>
      </c>
      <c r="C22" s="116">
        <v>524.00000000000023</v>
      </c>
      <c r="D22" s="116">
        <v>212.00000000000003</v>
      </c>
      <c r="E22" s="116">
        <v>1545</v>
      </c>
      <c r="F22" s="116">
        <v>597.00000000000023</v>
      </c>
      <c r="G22" s="116">
        <v>37</v>
      </c>
      <c r="H22" s="116">
        <v>24.999999999999996</v>
      </c>
      <c r="I22" s="116">
        <v>23.999999999999996</v>
      </c>
      <c r="J22" s="116">
        <v>19</v>
      </c>
      <c r="K22" s="116">
        <v>345</v>
      </c>
      <c r="L22" s="116">
        <v>16</v>
      </c>
      <c r="M22" s="118">
        <v>839.00000000000011</v>
      </c>
      <c r="N22" s="118">
        <v>0</v>
      </c>
      <c r="O22" s="116">
        <f t="shared" si="2"/>
        <v>4183</v>
      </c>
      <c r="P22" s="116"/>
      <c r="Q22" s="116">
        <v>55</v>
      </c>
      <c r="R22" s="116">
        <v>252</v>
      </c>
      <c r="S22" s="116">
        <v>1590.0000000000002</v>
      </c>
      <c r="T22" s="116">
        <v>8458.0000000000018</v>
      </c>
      <c r="U22" s="116">
        <v>2767.0000000000018</v>
      </c>
      <c r="V22" s="116">
        <v>0</v>
      </c>
      <c r="W22" s="116">
        <v>13122.000000000004</v>
      </c>
      <c r="X22" s="116"/>
      <c r="Y22" s="116">
        <v>77</v>
      </c>
      <c r="Z22" s="116">
        <v>85</v>
      </c>
      <c r="AA22" s="116">
        <v>113</v>
      </c>
      <c r="AB22" s="116">
        <v>638.99999999999977</v>
      </c>
      <c r="AC22" s="116">
        <v>36</v>
      </c>
      <c r="AD22" s="116">
        <v>2</v>
      </c>
      <c r="AE22" s="116">
        <v>32</v>
      </c>
      <c r="AF22" s="116">
        <v>11</v>
      </c>
      <c r="AG22" s="116">
        <v>994.99999999999977</v>
      </c>
      <c r="AH22" s="116"/>
      <c r="AI22" s="116">
        <v>223.00000000000003</v>
      </c>
      <c r="AJ22" s="116">
        <v>201</v>
      </c>
      <c r="AK22" s="116">
        <v>0</v>
      </c>
      <c r="AL22" s="116">
        <v>85</v>
      </c>
      <c r="AM22" s="117">
        <v>0</v>
      </c>
      <c r="AN22" s="117">
        <v>58</v>
      </c>
      <c r="AO22" s="117">
        <v>223.99999999999997</v>
      </c>
      <c r="AP22" s="117">
        <v>26</v>
      </c>
      <c r="AQ22" s="117">
        <v>19</v>
      </c>
      <c r="AR22" s="117">
        <v>836</v>
      </c>
      <c r="AS22" s="117">
        <f t="shared" si="0"/>
        <v>19136.000000000004</v>
      </c>
    </row>
    <row r="23" spans="1:45" s="41" customFormat="1" ht="12" customHeight="1" x14ac:dyDescent="0.2">
      <c r="A23" s="11"/>
      <c r="B23" s="8" t="s">
        <v>19</v>
      </c>
      <c r="C23" s="116">
        <v>5106.9999999999936</v>
      </c>
      <c r="D23" s="116">
        <v>2959.9999999999995</v>
      </c>
      <c r="E23" s="116">
        <v>2870</v>
      </c>
      <c r="F23" s="116">
        <v>4642.9999999999982</v>
      </c>
      <c r="G23" s="116">
        <v>399.00000000000017</v>
      </c>
      <c r="H23" s="116">
        <v>909.00000000000023</v>
      </c>
      <c r="I23" s="116">
        <v>1369</v>
      </c>
      <c r="J23" s="116">
        <v>99.000000000000014</v>
      </c>
      <c r="K23" s="116">
        <v>1119.9999999999998</v>
      </c>
      <c r="L23" s="116">
        <v>289.00000000000023</v>
      </c>
      <c r="M23" s="116">
        <v>7800.9999999999836</v>
      </c>
      <c r="N23" s="116">
        <v>345.99999999999994</v>
      </c>
      <c r="O23" s="116">
        <f t="shared" si="2"/>
        <v>27911.999999999978</v>
      </c>
      <c r="P23" s="116"/>
      <c r="Q23" s="116">
        <v>221.00000000000003</v>
      </c>
      <c r="R23" s="116">
        <v>836</v>
      </c>
      <c r="S23" s="116">
        <v>5041.0000000000018</v>
      </c>
      <c r="T23" s="116">
        <v>21075.000000000022</v>
      </c>
      <c r="U23" s="116">
        <v>9162.0000000000018</v>
      </c>
      <c r="V23" s="116">
        <v>131</v>
      </c>
      <c r="W23" s="116">
        <v>36466.000000000022</v>
      </c>
      <c r="X23" s="116"/>
      <c r="Y23" s="116">
        <v>544.00000000000011</v>
      </c>
      <c r="Z23" s="116">
        <v>2012.9999999999995</v>
      </c>
      <c r="AA23" s="116">
        <v>9598.9999999999982</v>
      </c>
      <c r="AB23" s="116">
        <v>318</v>
      </c>
      <c r="AC23" s="116">
        <v>157</v>
      </c>
      <c r="AD23" s="116">
        <v>33</v>
      </c>
      <c r="AE23" s="116">
        <v>63</v>
      </c>
      <c r="AF23" s="116">
        <v>192</v>
      </c>
      <c r="AG23" s="116">
        <v>12918.999999999998</v>
      </c>
      <c r="AH23" s="116"/>
      <c r="AI23" s="116">
        <v>1735.9999999999995</v>
      </c>
      <c r="AJ23" s="116">
        <v>12863</v>
      </c>
      <c r="AK23" s="116">
        <v>12060</v>
      </c>
      <c r="AL23" s="116">
        <v>4830</v>
      </c>
      <c r="AM23" s="117">
        <v>125</v>
      </c>
      <c r="AN23" s="117">
        <v>26</v>
      </c>
      <c r="AO23" s="117">
        <v>1267</v>
      </c>
      <c r="AP23" s="117">
        <v>44</v>
      </c>
      <c r="AQ23" s="117">
        <v>663</v>
      </c>
      <c r="AR23" s="117">
        <v>33614</v>
      </c>
      <c r="AS23" s="117">
        <f t="shared" si="0"/>
        <v>110911</v>
      </c>
    </row>
    <row r="24" spans="1:45" s="64" customFormat="1" ht="12" customHeight="1" x14ac:dyDescent="0.2">
      <c r="A24" s="11" t="s">
        <v>20</v>
      </c>
      <c r="B24" s="15" t="s">
        <v>9</v>
      </c>
      <c r="C24" s="119">
        <v>9087.9999999999945</v>
      </c>
      <c r="D24" s="119">
        <v>4071.9999999999995</v>
      </c>
      <c r="E24" s="119">
        <v>7699.0000000000027</v>
      </c>
      <c r="F24" s="119">
        <v>7018.9999999999991</v>
      </c>
      <c r="G24" s="119">
        <v>501.00000000000017</v>
      </c>
      <c r="H24" s="119">
        <v>1084.0000000000002</v>
      </c>
      <c r="I24" s="119">
        <v>1547</v>
      </c>
      <c r="J24" s="119">
        <v>358</v>
      </c>
      <c r="K24" s="119">
        <v>1625.9999999999998</v>
      </c>
      <c r="L24" s="119">
        <v>370.00000000000023</v>
      </c>
      <c r="M24" s="119">
        <v>10890.999999999985</v>
      </c>
      <c r="N24" s="119">
        <v>407.99999999999994</v>
      </c>
      <c r="O24" s="119">
        <f t="shared" si="2"/>
        <v>44662.999999999978</v>
      </c>
      <c r="P24" s="119"/>
      <c r="Q24" s="119">
        <v>427</v>
      </c>
      <c r="R24" s="119">
        <v>3439.9999999999995</v>
      </c>
      <c r="S24" s="119">
        <v>10268.000000000002</v>
      </c>
      <c r="T24" s="119">
        <v>52005.000000000036</v>
      </c>
      <c r="U24" s="119">
        <v>22354.000000000004</v>
      </c>
      <c r="V24" s="119">
        <v>248</v>
      </c>
      <c r="W24" s="119">
        <v>88742.000000000029</v>
      </c>
      <c r="X24" s="119"/>
      <c r="Y24" s="119">
        <v>1441.0000000000002</v>
      </c>
      <c r="Z24" s="119">
        <v>2754.9999999999995</v>
      </c>
      <c r="AA24" s="116">
        <v>11472.999999999998</v>
      </c>
      <c r="AB24" s="119">
        <v>1924.9999999999998</v>
      </c>
      <c r="AC24" s="119">
        <v>365</v>
      </c>
      <c r="AD24" s="119">
        <v>77</v>
      </c>
      <c r="AE24" s="119">
        <v>115</v>
      </c>
      <c r="AF24" s="119">
        <v>549</v>
      </c>
      <c r="AG24" s="119">
        <v>18700</v>
      </c>
      <c r="AH24" s="119"/>
      <c r="AI24" s="119">
        <v>3489</v>
      </c>
      <c r="AJ24" s="119">
        <v>15379</v>
      </c>
      <c r="AK24" s="119">
        <v>13746</v>
      </c>
      <c r="AL24" s="119">
        <v>5729</v>
      </c>
      <c r="AM24" s="122">
        <v>195</v>
      </c>
      <c r="AN24" s="122">
        <v>88</v>
      </c>
      <c r="AO24" s="122">
        <v>2161</v>
      </c>
      <c r="AP24" s="122">
        <v>74</v>
      </c>
      <c r="AQ24" s="122">
        <v>723</v>
      </c>
      <c r="AR24" s="122">
        <v>41584</v>
      </c>
      <c r="AS24" s="122">
        <f t="shared" si="0"/>
        <v>193689</v>
      </c>
    </row>
    <row r="25" spans="1:45" s="41" customFormat="1" ht="9" customHeight="1" x14ac:dyDescent="0.2">
      <c r="A25" s="11"/>
      <c r="B25" s="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7"/>
      <c r="AN25" s="117"/>
      <c r="AO25" s="117"/>
      <c r="AP25" s="117"/>
      <c r="AQ25" s="117"/>
      <c r="AR25" s="117"/>
      <c r="AS25" s="117"/>
    </row>
    <row r="26" spans="1:45" s="41" customFormat="1" ht="12" customHeight="1" x14ac:dyDescent="0.2">
      <c r="A26" s="11"/>
      <c r="B26" s="8" t="s">
        <v>21</v>
      </c>
      <c r="C26" s="116">
        <v>434.99999999999983</v>
      </c>
      <c r="D26" s="116">
        <v>91.999999999999986</v>
      </c>
      <c r="E26" s="116">
        <v>227.00000000000003</v>
      </c>
      <c r="F26" s="116">
        <v>424.00000000000006</v>
      </c>
      <c r="G26" s="118">
        <v>22</v>
      </c>
      <c r="H26" s="118">
        <v>54</v>
      </c>
      <c r="I26" s="116">
        <v>9</v>
      </c>
      <c r="J26" s="116">
        <v>0</v>
      </c>
      <c r="K26" s="116">
        <v>2</v>
      </c>
      <c r="L26" s="116">
        <v>5</v>
      </c>
      <c r="M26" s="116">
        <v>612.99999999999989</v>
      </c>
      <c r="N26" s="116">
        <v>6</v>
      </c>
      <c r="O26" s="116">
        <f t="shared" si="2"/>
        <v>1888.9999999999995</v>
      </c>
      <c r="P26" s="116"/>
      <c r="Q26" s="116">
        <v>4</v>
      </c>
      <c r="R26" s="116">
        <v>149</v>
      </c>
      <c r="S26" s="116">
        <v>1704.9999999999995</v>
      </c>
      <c r="T26" s="116">
        <v>3948.0000000000014</v>
      </c>
      <c r="U26" s="116">
        <v>1683</v>
      </c>
      <c r="V26" s="116">
        <v>80</v>
      </c>
      <c r="W26" s="116">
        <v>7569.0000000000009</v>
      </c>
      <c r="X26" s="118"/>
      <c r="Y26" s="118">
        <v>29</v>
      </c>
      <c r="Z26" s="116">
        <v>131.99999999999997</v>
      </c>
      <c r="AA26" s="116">
        <v>1035</v>
      </c>
      <c r="AB26" s="116">
        <v>105</v>
      </c>
      <c r="AC26" s="116">
        <v>16</v>
      </c>
      <c r="AD26" s="116">
        <v>5</v>
      </c>
      <c r="AE26" s="118">
        <v>2</v>
      </c>
      <c r="AF26" s="116">
        <v>11</v>
      </c>
      <c r="AG26" s="116">
        <v>1335</v>
      </c>
      <c r="AH26" s="116"/>
      <c r="AI26" s="116">
        <v>125.00000000000001</v>
      </c>
      <c r="AJ26" s="116">
        <v>337.99999999999994</v>
      </c>
      <c r="AK26" s="116">
        <v>74</v>
      </c>
      <c r="AL26" s="116">
        <v>46</v>
      </c>
      <c r="AM26" s="117">
        <v>34</v>
      </c>
      <c r="AN26" s="117">
        <v>0</v>
      </c>
      <c r="AO26" s="117">
        <v>201.99999999999991</v>
      </c>
      <c r="AP26" s="117">
        <v>0</v>
      </c>
      <c r="AQ26" s="117">
        <v>7</v>
      </c>
      <c r="AR26" s="117">
        <v>825.99999999999989</v>
      </c>
      <c r="AS26" s="117">
        <f t="shared" si="0"/>
        <v>11619</v>
      </c>
    </row>
    <row r="27" spans="1:45" s="41" customFormat="1" ht="12" customHeight="1" x14ac:dyDescent="0.2">
      <c r="A27" s="11"/>
      <c r="B27" s="8" t="s">
        <v>22</v>
      </c>
      <c r="C27" s="116">
        <v>80.999999999999986</v>
      </c>
      <c r="D27" s="116">
        <v>47.999999999999993</v>
      </c>
      <c r="E27" s="116">
        <v>13</v>
      </c>
      <c r="F27" s="116">
        <v>58</v>
      </c>
      <c r="G27" s="118">
        <v>0</v>
      </c>
      <c r="H27" s="118">
        <v>2</v>
      </c>
      <c r="I27" s="116">
        <v>42</v>
      </c>
      <c r="J27" s="116">
        <v>0</v>
      </c>
      <c r="K27" s="116">
        <v>20</v>
      </c>
      <c r="L27" s="116">
        <v>0</v>
      </c>
      <c r="M27" s="116">
        <v>141</v>
      </c>
      <c r="N27" s="116">
        <v>0</v>
      </c>
      <c r="O27" s="116">
        <f t="shared" si="2"/>
        <v>405</v>
      </c>
      <c r="P27" s="116"/>
      <c r="Q27" s="116">
        <v>10</v>
      </c>
      <c r="R27" s="116">
        <v>77</v>
      </c>
      <c r="S27" s="116">
        <v>662.99999999999989</v>
      </c>
      <c r="T27" s="116">
        <v>1250</v>
      </c>
      <c r="U27" s="116">
        <v>462.99999999999989</v>
      </c>
      <c r="V27" s="116">
        <v>123</v>
      </c>
      <c r="W27" s="116">
        <v>2586</v>
      </c>
      <c r="X27" s="118"/>
      <c r="Y27" s="118">
        <v>7</v>
      </c>
      <c r="Z27" s="116">
        <v>4</v>
      </c>
      <c r="AA27" s="118">
        <v>394</v>
      </c>
      <c r="AB27" s="116">
        <v>18</v>
      </c>
      <c r="AC27" s="116">
        <v>0</v>
      </c>
      <c r="AD27" s="116">
        <v>0</v>
      </c>
      <c r="AE27" s="118">
        <v>3</v>
      </c>
      <c r="AF27" s="116">
        <v>0</v>
      </c>
      <c r="AG27" s="116">
        <v>426</v>
      </c>
      <c r="AH27" s="118"/>
      <c r="AI27" s="116">
        <v>17</v>
      </c>
      <c r="AJ27" s="118">
        <v>63.000000000000007</v>
      </c>
      <c r="AK27" s="116">
        <v>0</v>
      </c>
      <c r="AL27" s="116">
        <v>50</v>
      </c>
      <c r="AM27" s="117">
        <v>52</v>
      </c>
      <c r="AN27" s="117">
        <v>0</v>
      </c>
      <c r="AO27" s="117">
        <v>24</v>
      </c>
      <c r="AP27" s="117">
        <v>0</v>
      </c>
      <c r="AQ27" s="117">
        <v>8</v>
      </c>
      <c r="AR27" s="117">
        <v>214</v>
      </c>
      <c r="AS27" s="117">
        <f t="shared" si="0"/>
        <v>3631</v>
      </c>
    </row>
    <row r="28" spans="1:45" s="41" customFormat="1" ht="12" customHeight="1" x14ac:dyDescent="0.2">
      <c r="A28" s="11"/>
      <c r="B28" s="8" t="s">
        <v>23</v>
      </c>
      <c r="C28" s="116">
        <v>1508.0000000000011</v>
      </c>
      <c r="D28" s="116">
        <v>2060.9999999999982</v>
      </c>
      <c r="E28" s="116">
        <v>855.99999999999989</v>
      </c>
      <c r="F28" s="116">
        <v>763.99999999999989</v>
      </c>
      <c r="G28" s="116">
        <v>54.000000000000007</v>
      </c>
      <c r="H28" s="116">
        <v>82</v>
      </c>
      <c r="I28" s="116">
        <v>44.999999999999986</v>
      </c>
      <c r="J28" s="116">
        <v>11</v>
      </c>
      <c r="K28" s="116">
        <v>27.999999999999996</v>
      </c>
      <c r="L28" s="116">
        <v>46.000000000000014</v>
      </c>
      <c r="M28" s="116">
        <v>1740.0000000000009</v>
      </c>
      <c r="N28" s="116">
        <v>35</v>
      </c>
      <c r="O28" s="116">
        <f t="shared" si="2"/>
        <v>7230</v>
      </c>
      <c r="P28" s="116"/>
      <c r="Q28" s="116">
        <v>112.00000000000003</v>
      </c>
      <c r="R28" s="116">
        <v>1447.0000000000005</v>
      </c>
      <c r="S28" s="116">
        <v>1367.0000000000002</v>
      </c>
      <c r="T28" s="116">
        <v>13059.000000000002</v>
      </c>
      <c r="U28" s="116">
        <v>3480.0000000000023</v>
      </c>
      <c r="V28" s="116">
        <v>54</v>
      </c>
      <c r="W28" s="116">
        <v>19519.000000000007</v>
      </c>
      <c r="X28" s="116"/>
      <c r="Y28" s="116">
        <v>209.99999999999991</v>
      </c>
      <c r="Z28" s="116">
        <v>518</v>
      </c>
      <c r="AA28" s="116">
        <v>706</v>
      </c>
      <c r="AB28" s="116">
        <v>318.99999999999989</v>
      </c>
      <c r="AC28" s="116">
        <v>20</v>
      </c>
      <c r="AD28" s="116">
        <v>1</v>
      </c>
      <c r="AE28" s="116">
        <v>18</v>
      </c>
      <c r="AF28" s="116">
        <v>130</v>
      </c>
      <c r="AG28" s="116">
        <v>1922</v>
      </c>
      <c r="AH28" s="116"/>
      <c r="AI28" s="116">
        <v>449</v>
      </c>
      <c r="AJ28" s="116">
        <v>2378.0000000000009</v>
      </c>
      <c r="AK28" s="116">
        <v>1109</v>
      </c>
      <c r="AL28" s="116">
        <v>272.99999999999994</v>
      </c>
      <c r="AM28" s="117">
        <v>82</v>
      </c>
      <c r="AN28" s="117">
        <v>0</v>
      </c>
      <c r="AO28" s="117">
        <v>556.99999999999989</v>
      </c>
      <c r="AP28" s="117">
        <v>2</v>
      </c>
      <c r="AQ28" s="117">
        <v>62</v>
      </c>
      <c r="AR28" s="117">
        <v>4912.0000000000009</v>
      </c>
      <c r="AS28" s="117">
        <f t="shared" si="0"/>
        <v>33583.000000000007</v>
      </c>
    </row>
    <row r="29" spans="1:45" s="41" customFormat="1" ht="12" customHeight="1" x14ac:dyDescent="0.2">
      <c r="A29" s="11"/>
      <c r="B29" s="8" t="s">
        <v>24</v>
      </c>
      <c r="C29" s="116">
        <v>1236.9999999999995</v>
      </c>
      <c r="D29" s="116">
        <v>1085</v>
      </c>
      <c r="E29" s="116">
        <v>949.99999999999966</v>
      </c>
      <c r="F29" s="116">
        <v>760</v>
      </c>
      <c r="G29" s="116">
        <v>247.00000000000003</v>
      </c>
      <c r="H29" s="116">
        <v>149.00000000000003</v>
      </c>
      <c r="I29" s="116">
        <v>140</v>
      </c>
      <c r="J29" s="116">
        <v>9</v>
      </c>
      <c r="K29" s="116">
        <v>40</v>
      </c>
      <c r="L29" s="116">
        <v>32</v>
      </c>
      <c r="M29" s="116">
        <v>1929.9999999999982</v>
      </c>
      <c r="N29" s="116">
        <v>20</v>
      </c>
      <c r="O29" s="116">
        <f t="shared" si="2"/>
        <v>6598.9999999999973</v>
      </c>
      <c r="P29" s="116"/>
      <c r="Q29" s="116">
        <v>207</v>
      </c>
      <c r="R29" s="116">
        <v>1511.0000000000002</v>
      </c>
      <c r="S29" s="116">
        <v>2558.0000000000005</v>
      </c>
      <c r="T29" s="116">
        <v>14791.000000000002</v>
      </c>
      <c r="U29" s="116">
        <v>2916.9999999999973</v>
      </c>
      <c r="V29" s="116">
        <v>126</v>
      </c>
      <c r="W29" s="116">
        <v>22110</v>
      </c>
      <c r="X29" s="116"/>
      <c r="Y29" s="116">
        <v>81</v>
      </c>
      <c r="Z29" s="116">
        <v>278.99999999999994</v>
      </c>
      <c r="AA29" s="116">
        <v>4014.9999999999995</v>
      </c>
      <c r="AB29" s="116">
        <v>402</v>
      </c>
      <c r="AC29" s="116">
        <v>31</v>
      </c>
      <c r="AD29" s="116">
        <v>14</v>
      </c>
      <c r="AE29" s="118">
        <v>118</v>
      </c>
      <c r="AF29" s="118">
        <v>21</v>
      </c>
      <c r="AG29" s="116">
        <v>4960.9999999999991</v>
      </c>
      <c r="AH29" s="118"/>
      <c r="AI29" s="116">
        <v>394</v>
      </c>
      <c r="AJ29" s="118">
        <v>734.99999999999989</v>
      </c>
      <c r="AK29" s="116">
        <v>2220</v>
      </c>
      <c r="AL29" s="116">
        <v>334.99999999999994</v>
      </c>
      <c r="AM29" s="117">
        <v>2</v>
      </c>
      <c r="AN29" s="117">
        <v>0</v>
      </c>
      <c r="AO29" s="117">
        <v>368.00000000000011</v>
      </c>
      <c r="AP29" s="117">
        <v>16</v>
      </c>
      <c r="AQ29" s="117">
        <v>71</v>
      </c>
      <c r="AR29" s="117">
        <v>4141</v>
      </c>
      <c r="AS29" s="117">
        <f t="shared" si="0"/>
        <v>37810.999999999993</v>
      </c>
    </row>
    <row r="30" spans="1:45" s="64" customFormat="1" ht="12" customHeight="1" x14ac:dyDescent="0.2">
      <c r="A30" s="11"/>
      <c r="B30" s="8" t="s">
        <v>25</v>
      </c>
      <c r="C30" s="116">
        <v>165</v>
      </c>
      <c r="D30" s="116">
        <v>239</v>
      </c>
      <c r="E30" s="116">
        <v>280.99999999999994</v>
      </c>
      <c r="F30" s="116">
        <v>167</v>
      </c>
      <c r="G30" s="116">
        <v>7</v>
      </c>
      <c r="H30" s="116">
        <v>8</v>
      </c>
      <c r="I30" s="116">
        <v>31</v>
      </c>
      <c r="J30" s="116">
        <v>1</v>
      </c>
      <c r="K30" s="116">
        <v>8</v>
      </c>
      <c r="L30" s="116">
        <v>1</v>
      </c>
      <c r="M30" s="116">
        <v>349.00000000000006</v>
      </c>
      <c r="N30" s="116">
        <v>2</v>
      </c>
      <c r="O30" s="116">
        <f t="shared" si="2"/>
        <v>1259</v>
      </c>
      <c r="P30" s="119"/>
      <c r="Q30" s="116">
        <v>65</v>
      </c>
      <c r="R30" s="116">
        <v>29</v>
      </c>
      <c r="S30" s="116">
        <v>1843.0000000000005</v>
      </c>
      <c r="T30" s="116">
        <v>2032.9999999999995</v>
      </c>
      <c r="U30" s="116">
        <v>424.00000000000011</v>
      </c>
      <c r="V30" s="119">
        <v>46</v>
      </c>
      <c r="W30" s="116">
        <v>4440</v>
      </c>
      <c r="X30" s="116"/>
      <c r="Y30" s="116">
        <v>35</v>
      </c>
      <c r="Z30" s="116">
        <v>5</v>
      </c>
      <c r="AA30" s="116">
        <v>0</v>
      </c>
      <c r="AB30" s="116">
        <v>83</v>
      </c>
      <c r="AC30" s="118">
        <v>0</v>
      </c>
      <c r="AD30" s="116">
        <v>0</v>
      </c>
      <c r="AE30" s="118">
        <v>1</v>
      </c>
      <c r="AF30" s="118">
        <v>4</v>
      </c>
      <c r="AG30" s="116">
        <v>128</v>
      </c>
      <c r="AH30" s="116"/>
      <c r="AI30" s="116">
        <v>57.000000000000014</v>
      </c>
      <c r="AJ30" s="116">
        <v>21</v>
      </c>
      <c r="AK30" s="116">
        <v>0</v>
      </c>
      <c r="AL30" s="116">
        <v>39</v>
      </c>
      <c r="AM30" s="117">
        <v>15</v>
      </c>
      <c r="AN30" s="117">
        <v>0</v>
      </c>
      <c r="AO30" s="117">
        <v>27</v>
      </c>
      <c r="AP30" s="117">
        <v>0</v>
      </c>
      <c r="AQ30" s="117">
        <v>1</v>
      </c>
      <c r="AR30" s="117">
        <v>160</v>
      </c>
      <c r="AS30" s="117">
        <f t="shared" si="0"/>
        <v>5987</v>
      </c>
    </row>
    <row r="31" spans="1:45" s="41" customFormat="1" ht="12" customHeight="1" x14ac:dyDescent="0.2">
      <c r="A31" s="11"/>
      <c r="B31" s="8" t="s">
        <v>26</v>
      </c>
      <c r="C31" s="116">
        <v>482</v>
      </c>
      <c r="D31" s="116">
        <v>932.00000000000011</v>
      </c>
      <c r="E31" s="116">
        <v>907.99999999999989</v>
      </c>
      <c r="F31" s="116">
        <v>594.00000000000011</v>
      </c>
      <c r="G31" s="116">
        <v>8</v>
      </c>
      <c r="H31" s="116">
        <v>36</v>
      </c>
      <c r="I31" s="116">
        <v>32</v>
      </c>
      <c r="J31" s="116">
        <v>0</v>
      </c>
      <c r="K31" s="116">
        <v>22</v>
      </c>
      <c r="L31" s="116">
        <v>25</v>
      </c>
      <c r="M31" s="116">
        <v>1048</v>
      </c>
      <c r="N31" s="116">
        <v>22</v>
      </c>
      <c r="O31" s="116">
        <f t="shared" si="2"/>
        <v>4109</v>
      </c>
      <c r="P31" s="116"/>
      <c r="Q31" s="116">
        <v>50</v>
      </c>
      <c r="R31" s="116">
        <v>686.00000000000011</v>
      </c>
      <c r="S31" s="116">
        <v>447.00000000000006</v>
      </c>
      <c r="T31" s="116">
        <v>2424.9999999999982</v>
      </c>
      <c r="U31" s="116">
        <v>1637.0000000000007</v>
      </c>
      <c r="V31" s="116">
        <v>40</v>
      </c>
      <c r="W31" s="116">
        <v>5284.9999999999991</v>
      </c>
      <c r="X31" s="116"/>
      <c r="Y31" s="116">
        <v>6</v>
      </c>
      <c r="Z31" s="116">
        <v>99</v>
      </c>
      <c r="AA31" s="116">
        <v>499</v>
      </c>
      <c r="AB31" s="116">
        <v>347</v>
      </c>
      <c r="AC31" s="118">
        <v>17</v>
      </c>
      <c r="AD31" s="116">
        <v>0</v>
      </c>
      <c r="AE31" s="116">
        <v>19</v>
      </c>
      <c r="AF31" s="116">
        <v>11</v>
      </c>
      <c r="AG31" s="116">
        <v>998</v>
      </c>
      <c r="AH31" s="116"/>
      <c r="AI31" s="116">
        <v>54.000000000000014</v>
      </c>
      <c r="AJ31" s="116">
        <v>351.99999999999994</v>
      </c>
      <c r="AK31" s="116">
        <v>1</v>
      </c>
      <c r="AL31" s="116">
        <v>107.99999999999999</v>
      </c>
      <c r="AM31" s="117">
        <v>14</v>
      </c>
      <c r="AN31" s="117">
        <v>0</v>
      </c>
      <c r="AO31" s="117">
        <v>169.99999999999994</v>
      </c>
      <c r="AP31" s="117">
        <v>1</v>
      </c>
      <c r="AQ31" s="117">
        <v>6</v>
      </c>
      <c r="AR31" s="117">
        <v>705.99999999999977</v>
      </c>
      <c r="AS31" s="117">
        <f t="shared" si="0"/>
        <v>11098</v>
      </c>
    </row>
    <row r="32" spans="1:45" s="64" customFormat="1" ht="12" customHeight="1" x14ac:dyDescent="0.2">
      <c r="A32" s="11" t="s">
        <v>27</v>
      </c>
      <c r="B32" s="15" t="s">
        <v>9</v>
      </c>
      <c r="C32" s="119">
        <v>3908.0000000000005</v>
      </c>
      <c r="D32" s="119">
        <v>4456.9999999999982</v>
      </c>
      <c r="E32" s="119">
        <v>3234.9999999999995</v>
      </c>
      <c r="F32" s="119">
        <v>2767</v>
      </c>
      <c r="G32" s="119">
        <v>338</v>
      </c>
      <c r="H32" s="119">
        <v>331</v>
      </c>
      <c r="I32" s="119">
        <v>299</v>
      </c>
      <c r="J32" s="119">
        <v>21</v>
      </c>
      <c r="K32" s="119">
        <v>120</v>
      </c>
      <c r="L32" s="119">
        <v>109.00000000000001</v>
      </c>
      <c r="M32" s="119">
        <v>5820.9999999999991</v>
      </c>
      <c r="N32" s="119">
        <v>85</v>
      </c>
      <c r="O32" s="119">
        <f t="shared" si="2"/>
        <v>21490.999999999996</v>
      </c>
      <c r="P32" s="119"/>
      <c r="Q32" s="119">
        <v>448</v>
      </c>
      <c r="R32" s="119">
        <v>3899.0000000000009</v>
      </c>
      <c r="S32" s="119">
        <v>8583</v>
      </c>
      <c r="T32" s="119">
        <v>37506.000000000007</v>
      </c>
      <c r="U32" s="119">
        <v>10604</v>
      </c>
      <c r="V32" s="119">
        <v>469</v>
      </c>
      <c r="W32" s="119">
        <v>61509.000000000007</v>
      </c>
      <c r="X32" s="119"/>
      <c r="Y32" s="119">
        <v>367.99999999999989</v>
      </c>
      <c r="Z32" s="119">
        <v>1037</v>
      </c>
      <c r="AA32" s="116">
        <v>6649</v>
      </c>
      <c r="AB32" s="119">
        <v>1274</v>
      </c>
      <c r="AC32" s="119">
        <v>84</v>
      </c>
      <c r="AD32" s="119">
        <v>20</v>
      </c>
      <c r="AE32" s="119">
        <v>161</v>
      </c>
      <c r="AF32" s="119">
        <v>177</v>
      </c>
      <c r="AG32" s="119">
        <v>9770</v>
      </c>
      <c r="AH32" s="119"/>
      <c r="AI32" s="119">
        <v>1096</v>
      </c>
      <c r="AJ32" s="119">
        <v>3887.0000000000009</v>
      </c>
      <c r="AK32" s="119">
        <v>3404</v>
      </c>
      <c r="AL32" s="119">
        <v>850.99999999999989</v>
      </c>
      <c r="AM32" s="122">
        <v>199</v>
      </c>
      <c r="AN32" s="122">
        <v>0</v>
      </c>
      <c r="AO32" s="122">
        <v>1348</v>
      </c>
      <c r="AP32" s="122">
        <v>19</v>
      </c>
      <c r="AQ32" s="122">
        <v>155</v>
      </c>
      <c r="AR32" s="122">
        <v>10959</v>
      </c>
      <c r="AS32" s="122">
        <f t="shared" si="0"/>
        <v>103729</v>
      </c>
    </row>
    <row r="33" spans="1:45" s="41" customFormat="1" ht="9" customHeight="1" x14ac:dyDescent="0.2">
      <c r="A33" s="11"/>
      <c r="B33" s="15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7"/>
      <c r="AN33" s="117"/>
      <c r="AO33" s="117"/>
      <c r="AP33" s="117"/>
      <c r="AQ33" s="117"/>
      <c r="AR33" s="117"/>
      <c r="AS33" s="117"/>
    </row>
    <row r="34" spans="1:45" s="41" customFormat="1" ht="12" customHeight="1" x14ac:dyDescent="0.2">
      <c r="A34" s="11"/>
      <c r="B34" s="8" t="s">
        <v>28</v>
      </c>
      <c r="C34" s="116">
        <v>1741.0000000000002</v>
      </c>
      <c r="D34" s="116">
        <v>2426.0000000000009</v>
      </c>
      <c r="E34" s="116">
        <v>3415.9999999999986</v>
      </c>
      <c r="F34" s="116">
        <v>2846.9999999999986</v>
      </c>
      <c r="G34" s="116">
        <v>73</v>
      </c>
      <c r="H34" s="116">
        <v>173</v>
      </c>
      <c r="I34" s="116">
        <v>132</v>
      </c>
      <c r="J34" s="116">
        <v>36</v>
      </c>
      <c r="K34" s="116">
        <v>23</v>
      </c>
      <c r="L34" s="116">
        <v>56.999999999999993</v>
      </c>
      <c r="M34" s="116">
        <v>2417</v>
      </c>
      <c r="N34" s="116">
        <v>96</v>
      </c>
      <c r="O34" s="116">
        <f t="shared" si="2"/>
        <v>13436.999999999998</v>
      </c>
      <c r="P34" s="116"/>
      <c r="Q34" s="116">
        <v>165.99999999999997</v>
      </c>
      <c r="R34" s="116">
        <v>2099.9999999999977</v>
      </c>
      <c r="S34" s="116">
        <v>2260</v>
      </c>
      <c r="T34" s="116">
        <v>14527.000000000022</v>
      </c>
      <c r="U34" s="116">
        <v>1983.0000000000011</v>
      </c>
      <c r="V34" s="116">
        <v>64</v>
      </c>
      <c r="W34" s="116">
        <v>21100.000000000022</v>
      </c>
      <c r="X34" s="116"/>
      <c r="Y34" s="116">
        <v>139.99999999999994</v>
      </c>
      <c r="Z34" s="116">
        <v>234.99999999999997</v>
      </c>
      <c r="AA34" s="116">
        <v>1768.0000000000002</v>
      </c>
      <c r="AB34" s="116">
        <v>309</v>
      </c>
      <c r="AC34" s="116">
        <v>7</v>
      </c>
      <c r="AD34" s="116">
        <v>9</v>
      </c>
      <c r="AE34" s="116">
        <v>7</v>
      </c>
      <c r="AF34" s="118">
        <v>8</v>
      </c>
      <c r="AG34" s="116">
        <v>2483</v>
      </c>
      <c r="AH34" s="116"/>
      <c r="AI34" s="116">
        <v>379.00000000000017</v>
      </c>
      <c r="AJ34" s="118">
        <v>1572.9999999999998</v>
      </c>
      <c r="AK34" s="116">
        <v>477.00000000000006</v>
      </c>
      <c r="AL34" s="116">
        <v>722.99999999999989</v>
      </c>
      <c r="AM34" s="117">
        <v>20</v>
      </c>
      <c r="AN34" s="117">
        <v>0</v>
      </c>
      <c r="AO34" s="117">
        <v>608.99999999999989</v>
      </c>
      <c r="AP34" s="117">
        <v>4</v>
      </c>
      <c r="AQ34" s="117">
        <v>49</v>
      </c>
      <c r="AR34" s="117">
        <v>3834</v>
      </c>
      <c r="AS34" s="117">
        <f t="shared" si="0"/>
        <v>40854.000000000022</v>
      </c>
    </row>
    <row r="35" spans="1:45" s="41" customFormat="1" ht="12" customHeight="1" x14ac:dyDescent="0.2">
      <c r="A35" s="11"/>
      <c r="B35" s="8" t="s">
        <v>29</v>
      </c>
      <c r="C35" s="116">
        <v>765</v>
      </c>
      <c r="D35" s="116">
        <v>278</v>
      </c>
      <c r="E35" s="116">
        <v>1227</v>
      </c>
      <c r="F35" s="116">
        <v>657.00000000000023</v>
      </c>
      <c r="G35" s="116">
        <v>58.999999999999993</v>
      </c>
      <c r="H35" s="116">
        <v>188</v>
      </c>
      <c r="I35" s="116">
        <v>35</v>
      </c>
      <c r="J35" s="116">
        <v>18</v>
      </c>
      <c r="K35" s="116">
        <v>23</v>
      </c>
      <c r="L35" s="116">
        <v>17</v>
      </c>
      <c r="M35" s="116">
        <v>1051.9999999999995</v>
      </c>
      <c r="N35" s="116">
        <v>6</v>
      </c>
      <c r="O35" s="116">
        <f t="shared" si="2"/>
        <v>4325</v>
      </c>
      <c r="P35" s="116"/>
      <c r="Q35" s="116">
        <v>190.00000000000003</v>
      </c>
      <c r="R35" s="116">
        <v>424.00000000000006</v>
      </c>
      <c r="S35" s="116">
        <v>1414.0000000000002</v>
      </c>
      <c r="T35" s="116">
        <v>9222.0000000000036</v>
      </c>
      <c r="U35" s="116">
        <v>3771</v>
      </c>
      <c r="V35" s="116">
        <v>10</v>
      </c>
      <c r="W35" s="116">
        <v>15031.000000000004</v>
      </c>
      <c r="X35" s="116"/>
      <c r="Y35" s="116">
        <v>145.99999999999997</v>
      </c>
      <c r="Z35" s="116">
        <v>227.00000000000006</v>
      </c>
      <c r="AA35" s="116">
        <v>360</v>
      </c>
      <c r="AB35" s="116">
        <v>76</v>
      </c>
      <c r="AC35" s="116">
        <v>14</v>
      </c>
      <c r="AD35" s="116">
        <v>1</v>
      </c>
      <c r="AE35" s="116">
        <v>11</v>
      </c>
      <c r="AF35" s="118">
        <v>4</v>
      </c>
      <c r="AG35" s="116">
        <v>839</v>
      </c>
      <c r="AH35" s="116"/>
      <c r="AI35" s="116">
        <v>95</v>
      </c>
      <c r="AJ35" s="118">
        <v>810.99999999999966</v>
      </c>
      <c r="AK35" s="116">
        <v>117</v>
      </c>
      <c r="AL35" s="116">
        <v>687</v>
      </c>
      <c r="AM35" s="117">
        <v>49</v>
      </c>
      <c r="AN35" s="117">
        <v>0</v>
      </c>
      <c r="AO35" s="117">
        <v>187.99999999999994</v>
      </c>
      <c r="AP35" s="117">
        <v>4</v>
      </c>
      <c r="AQ35" s="117">
        <v>7</v>
      </c>
      <c r="AR35" s="117">
        <v>1957.9999999999995</v>
      </c>
      <c r="AS35" s="117">
        <f t="shared" si="0"/>
        <v>22153.000000000004</v>
      </c>
    </row>
    <row r="36" spans="1:45" s="64" customFormat="1" ht="12" customHeight="1" x14ac:dyDescent="0.2">
      <c r="A36" s="11" t="s">
        <v>30</v>
      </c>
      <c r="B36" s="15" t="s">
        <v>9</v>
      </c>
      <c r="C36" s="119">
        <v>2506</v>
      </c>
      <c r="D36" s="119">
        <v>2704.0000000000009</v>
      </c>
      <c r="E36" s="119">
        <v>4642.9999999999982</v>
      </c>
      <c r="F36" s="119">
        <v>3503.9999999999991</v>
      </c>
      <c r="G36" s="119">
        <v>132</v>
      </c>
      <c r="H36" s="119">
        <v>361</v>
      </c>
      <c r="I36" s="119">
        <v>167</v>
      </c>
      <c r="J36" s="119">
        <v>54</v>
      </c>
      <c r="K36" s="119">
        <v>46</v>
      </c>
      <c r="L36" s="119">
        <v>74</v>
      </c>
      <c r="M36" s="119">
        <v>3468.9999999999995</v>
      </c>
      <c r="N36" s="119">
        <v>102</v>
      </c>
      <c r="O36" s="119">
        <f t="shared" si="2"/>
        <v>17762</v>
      </c>
      <c r="P36" s="119"/>
      <c r="Q36" s="119">
        <v>356</v>
      </c>
      <c r="R36" s="119">
        <v>2523.9999999999977</v>
      </c>
      <c r="S36" s="119">
        <v>3674</v>
      </c>
      <c r="T36" s="119">
        <v>23749.000000000025</v>
      </c>
      <c r="U36" s="119">
        <v>5754.0000000000009</v>
      </c>
      <c r="V36" s="119">
        <v>74</v>
      </c>
      <c r="W36" s="119">
        <v>36131.000000000029</v>
      </c>
      <c r="X36" s="119"/>
      <c r="Y36" s="119">
        <v>285.99999999999989</v>
      </c>
      <c r="Z36" s="119">
        <v>462</v>
      </c>
      <c r="AA36" s="119">
        <v>2128</v>
      </c>
      <c r="AB36" s="119">
        <v>385</v>
      </c>
      <c r="AC36" s="119">
        <v>21</v>
      </c>
      <c r="AD36" s="119">
        <v>10</v>
      </c>
      <c r="AE36" s="119">
        <v>18</v>
      </c>
      <c r="AF36" s="119">
        <v>12</v>
      </c>
      <c r="AG36" s="119">
        <v>3322</v>
      </c>
      <c r="AH36" s="119"/>
      <c r="AI36" s="119">
        <v>474.00000000000017</v>
      </c>
      <c r="AJ36" s="119">
        <v>2383.9999999999995</v>
      </c>
      <c r="AK36" s="119">
        <v>594</v>
      </c>
      <c r="AL36" s="119">
        <v>1410</v>
      </c>
      <c r="AM36" s="122">
        <v>69</v>
      </c>
      <c r="AN36" s="117">
        <v>0</v>
      </c>
      <c r="AO36" s="122">
        <v>796.99999999999977</v>
      </c>
      <c r="AP36" s="122">
        <v>8</v>
      </c>
      <c r="AQ36" s="122">
        <v>56</v>
      </c>
      <c r="AR36" s="122">
        <v>5792</v>
      </c>
      <c r="AS36" s="122">
        <f t="shared" si="0"/>
        <v>63007.000000000029</v>
      </c>
    </row>
    <row r="37" spans="1:45" s="41" customFormat="1" ht="9" customHeight="1" x14ac:dyDescent="0.2">
      <c r="A37" s="11"/>
      <c r="B37" s="15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7"/>
      <c r="AN37" s="117"/>
      <c r="AO37" s="117"/>
      <c r="AP37" s="117"/>
      <c r="AQ37" s="117"/>
      <c r="AR37" s="117"/>
      <c r="AS37" s="117"/>
    </row>
    <row r="38" spans="1:45" s="64" customFormat="1" ht="12" customHeight="1" x14ac:dyDescent="0.2">
      <c r="A38" s="11" t="s">
        <v>31</v>
      </c>
      <c r="B38" s="15" t="s">
        <v>9</v>
      </c>
      <c r="C38" s="119">
        <v>31031</v>
      </c>
      <c r="D38" s="119">
        <v>27554</v>
      </c>
      <c r="E38" s="119">
        <v>28519.000000000007</v>
      </c>
      <c r="F38" s="119">
        <v>25031.000000000004</v>
      </c>
      <c r="G38" s="119">
        <v>1709.0000000000002</v>
      </c>
      <c r="H38" s="119">
        <v>2753</v>
      </c>
      <c r="I38" s="119">
        <v>2991</v>
      </c>
      <c r="J38" s="119">
        <v>885</v>
      </c>
      <c r="K38" s="119">
        <v>3257</v>
      </c>
      <c r="L38" s="119">
        <v>967.00000000000023</v>
      </c>
      <c r="M38" s="119">
        <v>38206.999999999985</v>
      </c>
      <c r="N38" s="119">
        <v>1258</v>
      </c>
      <c r="O38" s="119">
        <f t="shared" si="2"/>
        <v>164162</v>
      </c>
      <c r="P38" s="119"/>
      <c r="Q38" s="119">
        <v>3585</v>
      </c>
      <c r="R38" s="119">
        <v>19077.999999999996</v>
      </c>
      <c r="S38" s="119">
        <v>73297</v>
      </c>
      <c r="T38" s="119">
        <v>255933</v>
      </c>
      <c r="U38" s="119">
        <v>97394</v>
      </c>
      <c r="V38" s="119">
        <v>2556</v>
      </c>
      <c r="W38" s="119">
        <v>451842.99999999988</v>
      </c>
      <c r="X38" s="119"/>
      <c r="Y38" s="119">
        <v>6237</v>
      </c>
      <c r="Z38" s="119">
        <v>17590.999999999996</v>
      </c>
      <c r="AA38" s="119">
        <v>52276.999999999993</v>
      </c>
      <c r="AB38" s="119">
        <v>23986</v>
      </c>
      <c r="AC38" s="119">
        <v>1270</v>
      </c>
      <c r="AD38" s="119">
        <v>518</v>
      </c>
      <c r="AE38" s="119">
        <v>515</v>
      </c>
      <c r="AF38" s="119">
        <v>1515</v>
      </c>
      <c r="AG38" s="119">
        <v>103909</v>
      </c>
      <c r="AH38" s="119"/>
      <c r="AI38" s="119">
        <v>11775.999999999998</v>
      </c>
      <c r="AJ38" s="119">
        <v>63471.000000000029</v>
      </c>
      <c r="AK38" s="119">
        <v>32306</v>
      </c>
      <c r="AL38" s="119">
        <v>14529.999999999998</v>
      </c>
      <c r="AM38" s="122">
        <v>1160</v>
      </c>
      <c r="AN38" s="122">
        <v>220</v>
      </c>
      <c r="AO38" s="122">
        <v>8680</v>
      </c>
      <c r="AP38" s="122">
        <v>187</v>
      </c>
      <c r="AQ38" s="122">
        <v>1232</v>
      </c>
      <c r="AR38" s="122">
        <v>133562.00000000003</v>
      </c>
      <c r="AS38" s="122">
        <f t="shared" si="0"/>
        <v>853475.99999999988</v>
      </c>
    </row>
    <row r="39" spans="1:45" s="64" customFormat="1" ht="9" customHeight="1" x14ac:dyDescent="0.2">
      <c r="A39" s="57"/>
      <c r="B39" s="33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</row>
    <row r="40" spans="1:45" s="64" customFormat="1" ht="9" customHeight="1" x14ac:dyDescent="0.2">
      <c r="A40" s="11"/>
      <c r="B40" s="15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</row>
    <row r="41" spans="1:45" s="64" customFormat="1" ht="9" customHeight="1" x14ac:dyDescent="0.2">
      <c r="A41" s="11"/>
      <c r="B41" s="15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</row>
    <row r="42" spans="1:45" x14ac:dyDescent="0.25">
      <c r="A42" s="49" t="s">
        <v>68</v>
      </c>
    </row>
    <row r="43" spans="1:45" x14ac:dyDescent="0.25">
      <c r="A43" s="41" t="s">
        <v>69</v>
      </c>
    </row>
    <row r="44" spans="1:45" x14ac:dyDescent="0.25">
      <c r="A44" s="41" t="s">
        <v>70</v>
      </c>
    </row>
    <row r="48" spans="1:45" x14ac:dyDescent="0.25">
      <c r="T48" s="125"/>
    </row>
  </sheetData>
  <mergeCells count="12">
    <mergeCell ref="AS2:AS4"/>
    <mergeCell ref="Y3:AG3"/>
    <mergeCell ref="AI3:AR3"/>
    <mergeCell ref="A1:AL1"/>
    <mergeCell ref="A2:A4"/>
    <mergeCell ref="B2:B4"/>
    <mergeCell ref="C2:O2"/>
    <mergeCell ref="C3:O3"/>
    <mergeCell ref="Q2:W2"/>
    <mergeCell ref="Y2:AG2"/>
    <mergeCell ref="AI2:AR2"/>
    <mergeCell ref="Q3:W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2"/>
  <sheetViews>
    <sheetView zoomScale="115" zoomScaleNormal="115" workbookViewId="0">
      <selection sqref="A1:BV1"/>
    </sheetView>
  </sheetViews>
  <sheetFormatPr defaultColWidth="8.85546875" defaultRowHeight="12" x14ac:dyDescent="0.25"/>
  <cols>
    <col min="1" max="1" width="13.28515625" style="49" bestFit="1" customWidth="1"/>
    <col min="2" max="2" width="27.5703125" style="49" bestFit="1" customWidth="1"/>
    <col min="3" max="3" width="15.140625" style="71" bestFit="1" customWidth="1"/>
    <col min="4" max="4" width="11.7109375" style="71" customWidth="1"/>
    <col min="5" max="5" width="12" style="71" bestFit="1" customWidth="1"/>
    <col min="6" max="6" width="15.7109375" style="71" customWidth="1"/>
    <col min="7" max="7" width="11.7109375" style="72" customWidth="1"/>
    <col min="8" max="8" width="1.7109375" style="49" customWidth="1"/>
    <col min="9" max="9" width="15.140625" style="71" bestFit="1" customWidth="1"/>
    <col min="10" max="10" width="11.7109375" style="71" customWidth="1"/>
    <col min="11" max="11" width="12" style="71" bestFit="1" customWidth="1"/>
    <col min="12" max="12" width="15.7109375" style="71" customWidth="1"/>
    <col min="13" max="13" width="11.7109375" style="72" customWidth="1"/>
    <col min="14" max="14" width="1.7109375" style="49" customWidth="1"/>
    <col min="15" max="15" width="15.140625" style="71" bestFit="1" customWidth="1"/>
    <col min="16" max="16" width="11.7109375" style="71" customWidth="1"/>
    <col min="17" max="17" width="12" style="71" bestFit="1" customWidth="1"/>
    <col min="18" max="18" width="15.7109375" style="71" customWidth="1"/>
    <col min="19" max="19" width="11.7109375" style="72" customWidth="1"/>
    <col min="20" max="20" width="1.7109375" style="49" customWidth="1"/>
    <col min="21" max="21" width="15.140625" style="49" bestFit="1" customWidth="1"/>
    <col min="22" max="22" width="11.7109375" style="49" customWidth="1"/>
    <col min="23" max="23" width="12" style="49" bestFit="1" customWidth="1"/>
    <col min="24" max="24" width="15.7109375" style="49" customWidth="1"/>
    <col min="25" max="25" width="11.7109375" style="72" customWidth="1"/>
    <col min="26" max="26" width="1.7109375" style="49" customWidth="1"/>
    <col min="27" max="30" width="11.7109375" style="71" customWidth="1"/>
    <col min="31" max="31" width="11.7109375" style="72" customWidth="1"/>
    <col min="32" max="32" width="1.7109375" style="49" customWidth="1"/>
    <col min="33" max="36" width="11.7109375" style="71" customWidth="1"/>
    <col min="37" max="37" width="11.7109375" style="72" customWidth="1"/>
    <col min="38" max="38" width="1.7109375" style="49" customWidth="1"/>
    <col min="39" max="42" width="11.7109375" style="71" customWidth="1"/>
    <col min="43" max="43" width="11.7109375" style="72" customWidth="1"/>
    <col min="44" max="44" width="1.7109375" style="49" customWidth="1"/>
    <col min="45" max="48" width="11.7109375" style="71" customWidth="1"/>
    <col min="49" max="49" width="11.7109375" style="72" customWidth="1"/>
    <col min="50" max="50" width="1.7109375" style="49" customWidth="1"/>
    <col min="51" max="54" width="11.7109375" style="71" customWidth="1"/>
    <col min="55" max="55" width="11.7109375" style="72" customWidth="1"/>
    <col min="56" max="56" width="1.7109375" style="49" customWidth="1"/>
    <col min="57" max="60" width="11.7109375" style="71" customWidth="1"/>
    <col min="61" max="61" width="11.7109375" style="72" customWidth="1"/>
    <col min="62" max="62" width="1.7109375" style="49" customWidth="1"/>
    <col min="63" max="66" width="11.7109375" style="71" customWidth="1"/>
    <col min="67" max="67" width="11.7109375" style="72" customWidth="1"/>
    <col min="68" max="68" width="1.7109375" style="49" customWidth="1"/>
    <col min="69" max="72" width="11.7109375" style="71" customWidth="1"/>
    <col min="73" max="74" width="11.7109375" style="72" customWidth="1"/>
    <col min="75" max="16384" width="8.85546875" style="49"/>
  </cols>
  <sheetData>
    <row r="1" spans="1:87" s="52" customFormat="1" ht="24" customHeight="1" x14ac:dyDescent="0.25">
      <c r="A1" s="184" t="s">
        <v>93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4"/>
      <c r="AM1" s="184"/>
      <c r="AN1" s="184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</row>
    <row r="2" spans="1:87" s="41" customFormat="1" ht="24.95" customHeight="1" x14ac:dyDescent="0.2">
      <c r="A2" s="170" t="s">
        <v>1</v>
      </c>
      <c r="B2" s="170" t="s">
        <v>2</v>
      </c>
      <c r="C2" s="181" t="s">
        <v>38</v>
      </c>
      <c r="D2" s="181"/>
      <c r="E2" s="181"/>
      <c r="F2" s="181"/>
      <c r="G2" s="181"/>
      <c r="H2" s="100"/>
      <c r="I2" s="181" t="s">
        <v>39</v>
      </c>
      <c r="J2" s="181"/>
      <c r="K2" s="181"/>
      <c r="L2" s="181"/>
      <c r="M2" s="181"/>
      <c r="N2" s="100"/>
      <c r="O2" s="181" t="s">
        <v>40</v>
      </c>
      <c r="P2" s="181"/>
      <c r="Q2" s="181"/>
      <c r="R2" s="181"/>
      <c r="S2" s="181"/>
      <c r="T2" s="100"/>
      <c r="U2" s="181" t="s">
        <v>41</v>
      </c>
      <c r="V2" s="181"/>
      <c r="W2" s="181"/>
      <c r="X2" s="181"/>
      <c r="Y2" s="181"/>
      <c r="Z2" s="100"/>
      <c r="AA2" s="181" t="s">
        <v>42</v>
      </c>
      <c r="AB2" s="181"/>
      <c r="AC2" s="181"/>
      <c r="AD2" s="181"/>
      <c r="AE2" s="181"/>
      <c r="AF2" s="100"/>
      <c r="AG2" s="181" t="s">
        <v>43</v>
      </c>
      <c r="AH2" s="181"/>
      <c r="AI2" s="181"/>
      <c r="AJ2" s="181"/>
      <c r="AK2" s="181"/>
      <c r="AL2" s="100"/>
      <c r="AM2" s="181" t="s">
        <v>44</v>
      </c>
      <c r="AN2" s="181"/>
      <c r="AO2" s="181"/>
      <c r="AP2" s="181"/>
      <c r="AQ2" s="181"/>
      <c r="AR2" s="100"/>
      <c r="AS2" s="181" t="s">
        <v>45</v>
      </c>
      <c r="AT2" s="181"/>
      <c r="AU2" s="181"/>
      <c r="AV2" s="181"/>
      <c r="AW2" s="181"/>
      <c r="AX2" s="100"/>
      <c r="AY2" s="181" t="s">
        <v>46</v>
      </c>
      <c r="AZ2" s="181"/>
      <c r="BA2" s="181"/>
      <c r="BB2" s="181"/>
      <c r="BC2" s="181"/>
      <c r="BD2" s="100"/>
      <c r="BE2" s="181" t="s">
        <v>47</v>
      </c>
      <c r="BF2" s="181"/>
      <c r="BG2" s="181"/>
      <c r="BH2" s="181"/>
      <c r="BI2" s="181"/>
      <c r="BJ2" s="100"/>
      <c r="BK2" s="181" t="s">
        <v>48</v>
      </c>
      <c r="BL2" s="181"/>
      <c r="BM2" s="181"/>
      <c r="BN2" s="181"/>
      <c r="BO2" s="181"/>
      <c r="BP2" s="100"/>
      <c r="BQ2" s="181" t="s">
        <v>49</v>
      </c>
      <c r="BR2" s="181"/>
      <c r="BS2" s="181"/>
      <c r="BT2" s="181"/>
      <c r="BU2" s="181"/>
      <c r="BV2" s="181" t="s">
        <v>9</v>
      </c>
    </row>
    <row r="3" spans="1:87" ht="20.100000000000001" customHeight="1" x14ac:dyDescent="0.25">
      <c r="A3" s="171"/>
      <c r="B3" s="171"/>
      <c r="C3" s="179" t="s">
        <v>52</v>
      </c>
      <c r="D3" s="179"/>
      <c r="E3" s="179"/>
      <c r="F3" s="179"/>
      <c r="G3" s="179"/>
      <c r="H3" s="101"/>
      <c r="I3" s="179" t="s">
        <v>52</v>
      </c>
      <c r="J3" s="179"/>
      <c r="K3" s="179"/>
      <c r="L3" s="179"/>
      <c r="M3" s="179"/>
      <c r="N3" s="101"/>
      <c r="O3" s="179" t="s">
        <v>52</v>
      </c>
      <c r="P3" s="179"/>
      <c r="Q3" s="179"/>
      <c r="R3" s="179"/>
      <c r="S3" s="179"/>
      <c r="T3" s="101"/>
      <c r="U3" s="179" t="s">
        <v>52</v>
      </c>
      <c r="V3" s="179"/>
      <c r="W3" s="179"/>
      <c r="X3" s="179"/>
      <c r="Y3" s="179"/>
      <c r="Z3" s="101"/>
      <c r="AA3" s="179" t="s">
        <v>52</v>
      </c>
      <c r="AB3" s="179"/>
      <c r="AC3" s="179"/>
      <c r="AD3" s="179"/>
      <c r="AE3" s="179"/>
      <c r="AF3" s="101"/>
      <c r="AG3" s="179" t="s">
        <v>52</v>
      </c>
      <c r="AH3" s="179"/>
      <c r="AI3" s="179"/>
      <c r="AJ3" s="179"/>
      <c r="AK3" s="179"/>
      <c r="AL3" s="101"/>
      <c r="AM3" s="179" t="s">
        <v>52</v>
      </c>
      <c r="AN3" s="179"/>
      <c r="AO3" s="179"/>
      <c r="AP3" s="179"/>
      <c r="AQ3" s="179"/>
      <c r="AR3" s="101"/>
      <c r="AS3" s="179" t="s">
        <v>52</v>
      </c>
      <c r="AT3" s="179"/>
      <c r="AU3" s="179"/>
      <c r="AV3" s="179"/>
      <c r="AW3" s="179"/>
      <c r="AX3" s="101"/>
      <c r="AY3" s="179" t="s">
        <v>52</v>
      </c>
      <c r="AZ3" s="179"/>
      <c r="BA3" s="179"/>
      <c r="BB3" s="179"/>
      <c r="BC3" s="179"/>
      <c r="BD3" s="101"/>
      <c r="BE3" s="179" t="s">
        <v>52</v>
      </c>
      <c r="BF3" s="179"/>
      <c r="BG3" s="179"/>
      <c r="BH3" s="179"/>
      <c r="BI3" s="179"/>
      <c r="BJ3" s="101"/>
      <c r="BK3" s="179" t="s">
        <v>52</v>
      </c>
      <c r="BL3" s="179"/>
      <c r="BM3" s="179"/>
      <c r="BN3" s="179"/>
      <c r="BO3" s="179"/>
      <c r="BP3" s="101"/>
      <c r="BQ3" s="179" t="s">
        <v>52</v>
      </c>
      <c r="BR3" s="179"/>
      <c r="BS3" s="179"/>
      <c r="BT3" s="179"/>
      <c r="BU3" s="179"/>
      <c r="BV3" s="182"/>
    </row>
    <row r="4" spans="1:87" s="53" customFormat="1" ht="45" customHeight="1" x14ac:dyDescent="0.25">
      <c r="A4" s="172"/>
      <c r="B4" s="172"/>
      <c r="C4" s="50" t="s">
        <v>53</v>
      </c>
      <c r="D4" s="50" t="s">
        <v>54</v>
      </c>
      <c r="E4" s="50" t="s">
        <v>55</v>
      </c>
      <c r="F4" s="50" t="s">
        <v>62</v>
      </c>
      <c r="G4" s="51" t="s">
        <v>9</v>
      </c>
      <c r="H4" s="50"/>
      <c r="I4" s="50" t="s">
        <v>53</v>
      </c>
      <c r="J4" s="50" t="s">
        <v>54</v>
      </c>
      <c r="K4" s="50" t="s">
        <v>55</v>
      </c>
      <c r="L4" s="50" t="s">
        <v>62</v>
      </c>
      <c r="M4" s="51" t="s">
        <v>9</v>
      </c>
      <c r="N4" s="50"/>
      <c r="O4" s="50" t="s">
        <v>53</v>
      </c>
      <c r="P4" s="50" t="s">
        <v>54</v>
      </c>
      <c r="Q4" s="50" t="s">
        <v>55</v>
      </c>
      <c r="R4" s="50" t="s">
        <v>62</v>
      </c>
      <c r="S4" s="51" t="s">
        <v>9</v>
      </c>
      <c r="T4" s="50"/>
      <c r="U4" s="50" t="s">
        <v>53</v>
      </c>
      <c r="V4" s="50" t="s">
        <v>54</v>
      </c>
      <c r="W4" s="50" t="s">
        <v>55</v>
      </c>
      <c r="X4" s="50" t="s">
        <v>62</v>
      </c>
      <c r="Y4" s="51" t="s">
        <v>9</v>
      </c>
      <c r="Z4" s="50"/>
      <c r="AA4" s="50" t="s">
        <v>53</v>
      </c>
      <c r="AB4" s="50" t="s">
        <v>54</v>
      </c>
      <c r="AC4" s="50" t="s">
        <v>55</v>
      </c>
      <c r="AD4" s="50" t="s">
        <v>62</v>
      </c>
      <c r="AE4" s="51" t="s">
        <v>9</v>
      </c>
      <c r="AF4" s="50"/>
      <c r="AG4" s="50" t="s">
        <v>53</v>
      </c>
      <c r="AH4" s="50" t="s">
        <v>54</v>
      </c>
      <c r="AI4" s="50" t="s">
        <v>55</v>
      </c>
      <c r="AJ4" s="50" t="s">
        <v>62</v>
      </c>
      <c r="AK4" s="51" t="s">
        <v>9</v>
      </c>
      <c r="AL4" s="50"/>
      <c r="AM4" s="50" t="s">
        <v>53</v>
      </c>
      <c r="AN4" s="50" t="s">
        <v>54</v>
      </c>
      <c r="AO4" s="50" t="s">
        <v>55</v>
      </c>
      <c r="AP4" s="50" t="s">
        <v>62</v>
      </c>
      <c r="AQ4" s="51" t="s">
        <v>9</v>
      </c>
      <c r="AR4" s="50"/>
      <c r="AS4" s="50" t="s">
        <v>53</v>
      </c>
      <c r="AT4" s="50" t="s">
        <v>54</v>
      </c>
      <c r="AU4" s="50" t="s">
        <v>55</v>
      </c>
      <c r="AV4" s="50" t="s">
        <v>62</v>
      </c>
      <c r="AW4" s="51" t="s">
        <v>9</v>
      </c>
      <c r="AX4" s="50"/>
      <c r="AY4" s="50" t="s">
        <v>53</v>
      </c>
      <c r="AZ4" s="50" t="s">
        <v>54</v>
      </c>
      <c r="BA4" s="50" t="s">
        <v>55</v>
      </c>
      <c r="BB4" s="50" t="s">
        <v>62</v>
      </c>
      <c r="BC4" s="51" t="s">
        <v>9</v>
      </c>
      <c r="BD4" s="50"/>
      <c r="BE4" s="50" t="s">
        <v>53</v>
      </c>
      <c r="BF4" s="50" t="s">
        <v>54</v>
      </c>
      <c r="BG4" s="50" t="s">
        <v>55</v>
      </c>
      <c r="BH4" s="50" t="s">
        <v>62</v>
      </c>
      <c r="BI4" s="51" t="s">
        <v>9</v>
      </c>
      <c r="BJ4" s="50"/>
      <c r="BK4" s="50" t="s">
        <v>53</v>
      </c>
      <c r="BL4" s="50" t="s">
        <v>54</v>
      </c>
      <c r="BM4" s="50" t="s">
        <v>55</v>
      </c>
      <c r="BN4" s="50" t="s">
        <v>62</v>
      </c>
      <c r="BO4" s="51" t="s">
        <v>9</v>
      </c>
      <c r="BP4" s="50"/>
      <c r="BQ4" s="50" t="s">
        <v>53</v>
      </c>
      <c r="BR4" s="50" t="s">
        <v>54</v>
      </c>
      <c r="BS4" s="50" t="s">
        <v>55</v>
      </c>
      <c r="BT4" s="50" t="s">
        <v>62</v>
      </c>
      <c r="BU4" s="51" t="s">
        <v>9</v>
      </c>
      <c r="BV4" s="183"/>
    </row>
    <row r="5" spans="1:87" ht="9" customHeight="1" x14ac:dyDescent="0.25">
      <c r="A5" s="98"/>
      <c r="B5" s="98"/>
      <c r="C5" s="35"/>
      <c r="D5" s="35"/>
      <c r="E5" s="35"/>
      <c r="F5" s="35"/>
      <c r="G5" s="36"/>
      <c r="H5" s="35"/>
      <c r="I5" s="35"/>
      <c r="J5" s="35"/>
      <c r="K5" s="35"/>
      <c r="L5" s="35"/>
      <c r="M5" s="36"/>
      <c r="N5" s="35"/>
      <c r="O5" s="35"/>
      <c r="P5" s="35"/>
      <c r="Q5" s="35"/>
      <c r="R5" s="35"/>
      <c r="S5" s="36"/>
      <c r="T5" s="35"/>
      <c r="U5" s="35"/>
      <c r="V5" s="35"/>
      <c r="W5" s="35"/>
      <c r="X5" s="35"/>
      <c r="Y5" s="36"/>
      <c r="Z5" s="35"/>
      <c r="AA5" s="35"/>
      <c r="AB5" s="35"/>
      <c r="AC5" s="35"/>
      <c r="AD5" s="35"/>
      <c r="AE5" s="36"/>
      <c r="AF5" s="35"/>
      <c r="AG5" s="35"/>
      <c r="AH5" s="35"/>
      <c r="AI5" s="35"/>
      <c r="AJ5" s="35"/>
      <c r="AK5" s="36"/>
      <c r="AL5" s="35"/>
      <c r="AM5" s="35"/>
      <c r="AN5" s="35"/>
      <c r="AO5" s="35"/>
      <c r="AP5" s="35"/>
      <c r="AQ5" s="36"/>
      <c r="AR5" s="35"/>
      <c r="AS5" s="35"/>
      <c r="AT5" s="35"/>
      <c r="AU5" s="35"/>
      <c r="AV5" s="35"/>
      <c r="AW5" s="36"/>
      <c r="AX5" s="35"/>
      <c r="AY5" s="35"/>
      <c r="AZ5" s="35"/>
      <c r="BA5" s="35"/>
      <c r="BB5" s="35"/>
      <c r="BC5" s="36"/>
      <c r="BD5" s="35"/>
      <c r="BE5" s="35"/>
      <c r="BF5" s="35"/>
      <c r="BG5" s="35"/>
      <c r="BH5" s="35"/>
      <c r="BI5" s="36"/>
      <c r="BJ5" s="35"/>
      <c r="BK5" s="35"/>
      <c r="BL5" s="35"/>
      <c r="BM5" s="35"/>
      <c r="BN5" s="35"/>
      <c r="BO5" s="36"/>
      <c r="BP5" s="35"/>
      <c r="BQ5" s="35"/>
      <c r="BR5" s="35"/>
      <c r="BS5" s="35"/>
      <c r="BT5" s="35"/>
      <c r="BU5" s="36"/>
      <c r="BV5" s="56"/>
    </row>
    <row r="6" spans="1:87" s="39" customFormat="1" ht="12" customHeight="1" x14ac:dyDescent="0.2">
      <c r="A6" s="8"/>
      <c r="B6" s="9" t="s">
        <v>5</v>
      </c>
      <c r="C6" s="134">
        <v>18448</v>
      </c>
      <c r="D6" s="134">
        <v>729</v>
      </c>
      <c r="E6" s="134">
        <v>349</v>
      </c>
      <c r="F6" s="134">
        <v>98</v>
      </c>
      <c r="G6" s="134">
        <f>SUM(C6:F6)</f>
        <v>19624</v>
      </c>
      <c r="H6" s="134"/>
      <c r="I6" s="134">
        <v>456</v>
      </c>
      <c r="J6" s="134">
        <v>118</v>
      </c>
      <c r="K6" s="134">
        <v>272</v>
      </c>
      <c r="L6" s="134">
        <v>194</v>
      </c>
      <c r="M6" s="134">
        <v>1040</v>
      </c>
      <c r="N6" s="134"/>
      <c r="O6" s="134">
        <v>761</v>
      </c>
      <c r="P6" s="134">
        <v>93</v>
      </c>
      <c r="Q6" s="134">
        <v>102</v>
      </c>
      <c r="R6" s="134">
        <v>143</v>
      </c>
      <c r="S6" s="134">
        <v>1099</v>
      </c>
      <c r="T6" s="134"/>
      <c r="U6" s="134">
        <v>2319</v>
      </c>
      <c r="V6" s="134">
        <v>168</v>
      </c>
      <c r="W6" s="134">
        <v>188</v>
      </c>
      <c r="X6" s="134">
        <v>324</v>
      </c>
      <c r="Y6" s="134">
        <f>SUM(U6:X6)</f>
        <v>2999</v>
      </c>
      <c r="Z6" s="134"/>
      <c r="AA6" s="134">
        <v>383</v>
      </c>
      <c r="AB6" s="134">
        <v>29</v>
      </c>
      <c r="AC6" s="134">
        <v>20</v>
      </c>
      <c r="AD6" s="134">
        <v>3</v>
      </c>
      <c r="AE6" s="134">
        <v>435</v>
      </c>
      <c r="AF6" s="134"/>
      <c r="AG6" s="134">
        <v>114</v>
      </c>
      <c r="AH6" s="134">
        <v>38</v>
      </c>
      <c r="AI6" s="134">
        <v>80</v>
      </c>
      <c r="AJ6" s="134">
        <v>138</v>
      </c>
      <c r="AK6" s="134">
        <v>370</v>
      </c>
      <c r="AL6" s="134"/>
      <c r="AM6" s="134">
        <v>413</v>
      </c>
      <c r="AN6" s="134">
        <v>21</v>
      </c>
      <c r="AO6" s="134">
        <v>6</v>
      </c>
      <c r="AP6" s="134">
        <v>1</v>
      </c>
      <c r="AQ6" s="134">
        <v>441</v>
      </c>
      <c r="AR6" s="134"/>
      <c r="AS6" s="134">
        <v>306</v>
      </c>
      <c r="AT6" s="134">
        <v>17</v>
      </c>
      <c r="AU6" s="134">
        <v>11</v>
      </c>
      <c r="AV6" s="134">
        <v>6</v>
      </c>
      <c r="AW6" s="134">
        <v>340</v>
      </c>
      <c r="AX6" s="134"/>
      <c r="AY6" s="134">
        <v>358</v>
      </c>
      <c r="AZ6" s="134">
        <v>23</v>
      </c>
      <c r="BA6" s="134">
        <v>13</v>
      </c>
      <c r="BB6" s="134">
        <v>10</v>
      </c>
      <c r="BC6" s="134">
        <v>404</v>
      </c>
      <c r="BD6" s="134"/>
      <c r="BE6" s="134">
        <v>1511</v>
      </c>
      <c r="BF6" s="134">
        <v>122</v>
      </c>
      <c r="BG6" s="134">
        <v>34</v>
      </c>
      <c r="BH6" s="134">
        <v>18</v>
      </c>
      <c r="BI6" s="134">
        <v>1685</v>
      </c>
      <c r="BJ6" s="134"/>
      <c r="BK6" s="134">
        <v>1131</v>
      </c>
      <c r="BL6" s="134">
        <v>198</v>
      </c>
      <c r="BM6" s="134">
        <v>101</v>
      </c>
      <c r="BN6" s="134">
        <v>64</v>
      </c>
      <c r="BO6" s="134">
        <v>1494</v>
      </c>
      <c r="BP6" s="134"/>
      <c r="BQ6" s="134">
        <v>135</v>
      </c>
      <c r="BR6" s="134">
        <v>10</v>
      </c>
      <c r="BS6" s="134">
        <v>11</v>
      </c>
      <c r="BT6" s="134">
        <v>3</v>
      </c>
      <c r="BU6" s="134">
        <v>159</v>
      </c>
      <c r="BV6" s="134">
        <f>+G6+M6+S6+BU6+BO6+BI6+BC6+AK6+AW6+AE6+Y6+AQ6</f>
        <v>30090</v>
      </c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</row>
    <row r="7" spans="1:87" s="45" customFormat="1" ht="12" customHeight="1" x14ac:dyDescent="0.2">
      <c r="A7" s="11"/>
      <c r="B7" s="12" t="s">
        <v>80</v>
      </c>
      <c r="C7" s="134">
        <v>904</v>
      </c>
      <c r="D7" s="134">
        <v>29</v>
      </c>
      <c r="E7" s="134">
        <v>16</v>
      </c>
      <c r="F7" s="134">
        <v>2</v>
      </c>
      <c r="G7" s="134">
        <f>SUM(C7:F7)</f>
        <v>951</v>
      </c>
      <c r="H7" s="134"/>
      <c r="I7" s="134">
        <v>12</v>
      </c>
      <c r="J7" s="134">
        <v>6</v>
      </c>
      <c r="K7" s="134">
        <v>1</v>
      </c>
      <c r="L7" s="134">
        <v>11</v>
      </c>
      <c r="M7" s="134">
        <v>30</v>
      </c>
      <c r="N7" s="134"/>
      <c r="O7" s="134">
        <v>48</v>
      </c>
      <c r="P7" s="134">
        <v>5</v>
      </c>
      <c r="Q7" s="134">
        <v>1</v>
      </c>
      <c r="R7" s="134">
        <v>5</v>
      </c>
      <c r="S7" s="134">
        <v>59</v>
      </c>
      <c r="T7" s="134"/>
      <c r="U7" s="134">
        <v>64</v>
      </c>
      <c r="V7" s="134">
        <v>4</v>
      </c>
      <c r="W7" s="134">
        <v>6</v>
      </c>
      <c r="X7" s="134">
        <v>12</v>
      </c>
      <c r="Y7" s="134">
        <f t="shared" ref="Y7:Y10" si="0">SUM(U7:X7)</f>
        <v>86</v>
      </c>
      <c r="Z7" s="134"/>
      <c r="AA7" s="134">
        <v>11</v>
      </c>
      <c r="AB7" s="134">
        <v>2</v>
      </c>
      <c r="AC7" s="134">
        <v>1</v>
      </c>
      <c r="AD7" s="134">
        <v>1</v>
      </c>
      <c r="AE7" s="134">
        <v>15</v>
      </c>
      <c r="AF7" s="134"/>
      <c r="AG7" s="134">
        <v>2</v>
      </c>
      <c r="AH7" s="134">
        <v>1</v>
      </c>
      <c r="AI7" s="134">
        <v>5</v>
      </c>
      <c r="AJ7" s="134">
        <v>6</v>
      </c>
      <c r="AK7" s="134">
        <v>14</v>
      </c>
      <c r="AL7" s="134"/>
      <c r="AM7" s="134">
        <v>29</v>
      </c>
      <c r="AN7" s="134">
        <v>5</v>
      </c>
      <c r="AO7" s="134">
        <v>0</v>
      </c>
      <c r="AP7" s="134">
        <v>0</v>
      </c>
      <c r="AQ7" s="134">
        <v>34</v>
      </c>
      <c r="AR7" s="137"/>
      <c r="AS7" s="134">
        <v>5</v>
      </c>
      <c r="AT7" s="134">
        <v>1</v>
      </c>
      <c r="AU7" s="134">
        <v>1</v>
      </c>
      <c r="AV7" s="134">
        <v>0</v>
      </c>
      <c r="AW7" s="134">
        <v>7</v>
      </c>
      <c r="AX7" s="134"/>
      <c r="AY7" s="134">
        <v>12</v>
      </c>
      <c r="AZ7" s="134">
        <v>0</v>
      </c>
      <c r="BA7" s="134">
        <v>0</v>
      </c>
      <c r="BB7" s="134">
        <v>0</v>
      </c>
      <c r="BC7" s="134">
        <v>12</v>
      </c>
      <c r="BD7" s="134"/>
      <c r="BE7" s="134">
        <v>72</v>
      </c>
      <c r="BF7" s="134">
        <v>0</v>
      </c>
      <c r="BG7" s="134">
        <v>2</v>
      </c>
      <c r="BH7" s="134">
        <v>1</v>
      </c>
      <c r="BI7" s="134">
        <v>75</v>
      </c>
      <c r="BJ7" s="134"/>
      <c r="BK7" s="134">
        <v>82</v>
      </c>
      <c r="BL7" s="134">
        <v>19</v>
      </c>
      <c r="BM7" s="134">
        <v>6</v>
      </c>
      <c r="BN7" s="137">
        <v>3</v>
      </c>
      <c r="BO7" s="134">
        <v>110</v>
      </c>
      <c r="BP7" s="134"/>
      <c r="BQ7" s="134">
        <v>12</v>
      </c>
      <c r="BR7" s="134">
        <v>3</v>
      </c>
      <c r="BS7" s="134">
        <v>1</v>
      </c>
      <c r="BT7" s="134">
        <v>1</v>
      </c>
      <c r="BU7" s="137">
        <v>17</v>
      </c>
      <c r="BV7" s="134">
        <f t="shared" ref="BV7:BV36" si="1">+G7+M7+S7+BU7+BO7+BI7+BC7+AK7+AW7+AE7+Y7+AQ7</f>
        <v>1410</v>
      </c>
      <c r="BX7" s="40"/>
      <c r="BY7" s="40"/>
      <c r="BZ7" s="44"/>
      <c r="CA7" s="40"/>
      <c r="CB7" s="40"/>
      <c r="CC7" s="40"/>
      <c r="CD7" s="40"/>
      <c r="CE7" s="40"/>
      <c r="CF7" s="40"/>
      <c r="CG7" s="40"/>
      <c r="CH7" s="40"/>
      <c r="CI7" s="65"/>
    </row>
    <row r="8" spans="1:87" s="39" customFormat="1" ht="12" customHeight="1" x14ac:dyDescent="0.2">
      <c r="A8" s="11"/>
      <c r="B8" s="12" t="s">
        <v>6</v>
      </c>
      <c r="C8" s="134">
        <v>34490</v>
      </c>
      <c r="D8" s="134">
        <v>1370</v>
      </c>
      <c r="E8" s="134">
        <v>653</v>
      </c>
      <c r="F8" s="134">
        <v>190</v>
      </c>
      <c r="G8" s="134">
        <f>SUM(C8:F8)</f>
        <v>36703</v>
      </c>
      <c r="H8" s="134"/>
      <c r="I8" s="134">
        <v>1074</v>
      </c>
      <c r="J8" s="134">
        <v>241</v>
      </c>
      <c r="K8" s="134">
        <v>732</v>
      </c>
      <c r="L8" s="134">
        <v>792</v>
      </c>
      <c r="M8" s="134">
        <v>2839</v>
      </c>
      <c r="N8" s="134"/>
      <c r="O8" s="134">
        <v>1613</v>
      </c>
      <c r="P8" s="134">
        <v>143</v>
      </c>
      <c r="Q8" s="134">
        <v>188</v>
      </c>
      <c r="R8" s="134">
        <v>434</v>
      </c>
      <c r="S8" s="134">
        <v>2378</v>
      </c>
      <c r="T8" s="134"/>
      <c r="U8" s="134">
        <v>3639</v>
      </c>
      <c r="V8" s="134">
        <v>448</v>
      </c>
      <c r="W8" s="134">
        <v>485</v>
      </c>
      <c r="X8" s="134">
        <v>743</v>
      </c>
      <c r="Y8" s="134">
        <f t="shared" si="0"/>
        <v>5315</v>
      </c>
      <c r="Z8" s="134"/>
      <c r="AA8" s="134">
        <v>821</v>
      </c>
      <c r="AB8" s="134">
        <v>34</v>
      </c>
      <c r="AC8" s="134">
        <v>24</v>
      </c>
      <c r="AD8" s="134">
        <v>3</v>
      </c>
      <c r="AE8" s="134">
        <v>882</v>
      </c>
      <c r="AF8" s="134"/>
      <c r="AG8" s="134">
        <v>360</v>
      </c>
      <c r="AH8" s="134">
        <v>88</v>
      </c>
      <c r="AI8" s="134">
        <v>213</v>
      </c>
      <c r="AJ8" s="134">
        <v>363</v>
      </c>
      <c r="AK8" s="134">
        <v>1024</v>
      </c>
      <c r="AL8" s="134"/>
      <c r="AM8" s="134">
        <v>1015</v>
      </c>
      <c r="AN8" s="134">
        <v>44</v>
      </c>
      <c r="AO8" s="134">
        <v>13</v>
      </c>
      <c r="AP8" s="134">
        <v>7</v>
      </c>
      <c r="AQ8" s="134">
        <v>1079</v>
      </c>
      <c r="AR8" s="134"/>
      <c r="AS8" s="134">
        <v>735</v>
      </c>
      <c r="AT8" s="134">
        <v>30</v>
      </c>
      <c r="AU8" s="134">
        <v>10</v>
      </c>
      <c r="AV8" s="134">
        <v>8</v>
      </c>
      <c r="AW8" s="134">
        <v>783</v>
      </c>
      <c r="AX8" s="134"/>
      <c r="AY8" s="134">
        <v>977</v>
      </c>
      <c r="AZ8" s="134">
        <v>70</v>
      </c>
      <c r="BA8" s="134">
        <v>45</v>
      </c>
      <c r="BB8" s="134">
        <v>22</v>
      </c>
      <c r="BC8" s="134">
        <v>1114</v>
      </c>
      <c r="BD8" s="134"/>
      <c r="BE8" s="134">
        <v>2013</v>
      </c>
      <c r="BF8" s="134">
        <v>359</v>
      </c>
      <c r="BG8" s="134">
        <v>102</v>
      </c>
      <c r="BH8" s="134">
        <v>20</v>
      </c>
      <c r="BI8" s="134">
        <v>2494</v>
      </c>
      <c r="BJ8" s="134"/>
      <c r="BK8" s="134">
        <v>2024</v>
      </c>
      <c r="BL8" s="134">
        <v>425</v>
      </c>
      <c r="BM8" s="134">
        <v>268</v>
      </c>
      <c r="BN8" s="134">
        <v>116</v>
      </c>
      <c r="BO8" s="134">
        <v>2833</v>
      </c>
      <c r="BP8" s="134"/>
      <c r="BQ8" s="134">
        <v>181</v>
      </c>
      <c r="BR8" s="134">
        <v>36</v>
      </c>
      <c r="BS8" s="134">
        <v>27</v>
      </c>
      <c r="BT8" s="134">
        <v>22</v>
      </c>
      <c r="BU8" s="134">
        <v>266</v>
      </c>
      <c r="BV8" s="134">
        <f t="shared" si="1"/>
        <v>57710</v>
      </c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</row>
    <row r="9" spans="1:87" s="39" customFormat="1" ht="12" customHeight="1" x14ac:dyDescent="0.2">
      <c r="A9" s="11"/>
      <c r="B9" s="12" t="s">
        <v>7</v>
      </c>
      <c r="C9" s="134">
        <v>6507</v>
      </c>
      <c r="D9" s="134">
        <v>293</v>
      </c>
      <c r="E9" s="134">
        <v>123</v>
      </c>
      <c r="F9" s="134">
        <v>35</v>
      </c>
      <c r="G9" s="134">
        <f>SUM(C9:F9)</f>
        <v>6958</v>
      </c>
      <c r="H9" s="134"/>
      <c r="I9" s="134">
        <v>177</v>
      </c>
      <c r="J9" s="134">
        <v>51</v>
      </c>
      <c r="K9" s="134">
        <v>84</v>
      </c>
      <c r="L9" s="134">
        <v>76</v>
      </c>
      <c r="M9" s="134">
        <v>388</v>
      </c>
      <c r="N9" s="134"/>
      <c r="O9" s="134">
        <v>241</v>
      </c>
      <c r="P9" s="134">
        <v>43</v>
      </c>
      <c r="Q9" s="134">
        <v>60</v>
      </c>
      <c r="R9" s="134">
        <v>85</v>
      </c>
      <c r="S9" s="134">
        <v>429</v>
      </c>
      <c r="T9" s="134"/>
      <c r="U9" s="134">
        <v>526</v>
      </c>
      <c r="V9" s="134">
        <v>68</v>
      </c>
      <c r="W9" s="134">
        <v>68</v>
      </c>
      <c r="X9" s="134">
        <v>105</v>
      </c>
      <c r="Y9" s="134">
        <f t="shared" si="0"/>
        <v>767</v>
      </c>
      <c r="Z9" s="134"/>
      <c r="AA9" s="134">
        <v>141</v>
      </c>
      <c r="AB9" s="134">
        <v>4</v>
      </c>
      <c r="AC9" s="134">
        <v>5</v>
      </c>
      <c r="AD9" s="134">
        <v>0</v>
      </c>
      <c r="AE9" s="134">
        <v>150</v>
      </c>
      <c r="AF9" s="134"/>
      <c r="AG9" s="134">
        <v>54</v>
      </c>
      <c r="AH9" s="134">
        <v>24</v>
      </c>
      <c r="AI9" s="134">
        <v>54</v>
      </c>
      <c r="AJ9" s="134">
        <v>69</v>
      </c>
      <c r="AK9" s="134">
        <v>201</v>
      </c>
      <c r="AL9" s="134"/>
      <c r="AM9" s="134">
        <v>210</v>
      </c>
      <c r="AN9" s="134">
        <v>15</v>
      </c>
      <c r="AO9" s="134">
        <v>12</v>
      </c>
      <c r="AP9" s="134">
        <v>4</v>
      </c>
      <c r="AQ9" s="134">
        <v>241</v>
      </c>
      <c r="AR9" s="134"/>
      <c r="AS9" s="134">
        <v>140</v>
      </c>
      <c r="AT9" s="134">
        <v>7</v>
      </c>
      <c r="AU9" s="134">
        <v>6</v>
      </c>
      <c r="AV9" s="134">
        <v>0</v>
      </c>
      <c r="AW9" s="134">
        <v>153</v>
      </c>
      <c r="AX9" s="134"/>
      <c r="AY9" s="134">
        <v>108</v>
      </c>
      <c r="AZ9" s="134">
        <v>8</v>
      </c>
      <c r="BA9" s="134">
        <v>2</v>
      </c>
      <c r="BB9" s="134">
        <v>3</v>
      </c>
      <c r="BC9" s="134">
        <v>121</v>
      </c>
      <c r="BD9" s="134"/>
      <c r="BE9" s="134">
        <v>869</v>
      </c>
      <c r="BF9" s="134">
        <v>65</v>
      </c>
      <c r="BG9" s="134">
        <v>25</v>
      </c>
      <c r="BH9" s="134">
        <v>5</v>
      </c>
      <c r="BI9" s="134">
        <v>964</v>
      </c>
      <c r="BJ9" s="134"/>
      <c r="BK9" s="134">
        <v>563</v>
      </c>
      <c r="BL9" s="134">
        <v>102</v>
      </c>
      <c r="BM9" s="134">
        <v>62</v>
      </c>
      <c r="BN9" s="134">
        <v>18</v>
      </c>
      <c r="BO9" s="134">
        <v>745</v>
      </c>
      <c r="BP9" s="134"/>
      <c r="BQ9" s="134">
        <v>39</v>
      </c>
      <c r="BR9" s="134">
        <v>2</v>
      </c>
      <c r="BS9" s="134">
        <v>3</v>
      </c>
      <c r="BT9" s="134">
        <v>4</v>
      </c>
      <c r="BU9" s="134">
        <v>48</v>
      </c>
      <c r="BV9" s="134">
        <f t="shared" si="1"/>
        <v>11165</v>
      </c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</row>
    <row r="10" spans="1:87" s="46" customFormat="1" ht="12" customHeight="1" x14ac:dyDescent="0.2">
      <c r="A10" s="14" t="s">
        <v>8</v>
      </c>
      <c r="B10" s="15" t="s">
        <v>9</v>
      </c>
      <c r="C10" s="136">
        <f>SUM(C6:C9)</f>
        <v>60349</v>
      </c>
      <c r="D10" s="136">
        <f>SUM(D6:D9)</f>
        <v>2421</v>
      </c>
      <c r="E10" s="136">
        <f>SUM(E6:E9)</f>
        <v>1141</v>
      </c>
      <c r="F10" s="136">
        <f>SUM(F6:F9)</f>
        <v>325</v>
      </c>
      <c r="G10" s="136">
        <f>SUM(G6:G9)</f>
        <v>64236</v>
      </c>
      <c r="H10" s="136"/>
      <c r="I10" s="136">
        <f>SUM(I6:I9)</f>
        <v>1719</v>
      </c>
      <c r="J10" s="136">
        <f>SUM(J6:J9)</f>
        <v>416</v>
      </c>
      <c r="K10" s="136">
        <f>SUM(K6:K9)</f>
        <v>1089</v>
      </c>
      <c r="L10" s="136">
        <f>SUM(L6:L9)</f>
        <v>1073</v>
      </c>
      <c r="M10" s="136">
        <f>SUM(M6:M9)</f>
        <v>4297</v>
      </c>
      <c r="N10" s="136"/>
      <c r="O10" s="136">
        <f>SUM(O6:O9)</f>
        <v>2663</v>
      </c>
      <c r="P10" s="136">
        <f>SUM(P6:P9)</f>
        <v>284</v>
      </c>
      <c r="Q10" s="136">
        <f>SUM(Q6:Q9)</f>
        <v>351</v>
      </c>
      <c r="R10" s="136">
        <f>SUM(R6:R9)</f>
        <v>667</v>
      </c>
      <c r="S10" s="136">
        <f>SUM(S6:S9)</f>
        <v>3965</v>
      </c>
      <c r="T10" s="136"/>
      <c r="U10" s="136">
        <f>SUM(U6:U9)</f>
        <v>6548</v>
      </c>
      <c r="V10" s="136">
        <f>SUM(V6:V9)</f>
        <v>688</v>
      </c>
      <c r="W10" s="136">
        <f>SUM(W6:W9)</f>
        <v>747</v>
      </c>
      <c r="X10" s="136">
        <f>SUM(X6:X9)</f>
        <v>1184</v>
      </c>
      <c r="Y10" s="136">
        <f>SUM(Y6:Y9)</f>
        <v>9167</v>
      </c>
      <c r="Z10" s="136"/>
      <c r="AA10" s="136">
        <f>SUM(AA6:AA9)</f>
        <v>1356</v>
      </c>
      <c r="AB10" s="136">
        <f>SUM(AB6:AB9)</f>
        <v>69</v>
      </c>
      <c r="AC10" s="136">
        <f>SUM(AC6:AC9)</f>
        <v>50</v>
      </c>
      <c r="AD10" s="136">
        <f>SUM(AD6:AD9)</f>
        <v>7</v>
      </c>
      <c r="AE10" s="136">
        <f>SUM(AE6:AE9)</f>
        <v>1482</v>
      </c>
      <c r="AF10" s="136"/>
      <c r="AG10" s="136">
        <f>SUM(AG6:AG9)</f>
        <v>530</v>
      </c>
      <c r="AH10" s="136">
        <f>SUM(AH6:AH9)</f>
        <v>151</v>
      </c>
      <c r="AI10" s="136">
        <f>SUM(AI6:AI9)</f>
        <v>352</v>
      </c>
      <c r="AJ10" s="136">
        <f>SUM(AJ6:AJ9)</f>
        <v>576</v>
      </c>
      <c r="AK10" s="136">
        <f>SUM(AK6:AK9)</f>
        <v>1609</v>
      </c>
      <c r="AL10" s="136"/>
      <c r="AM10" s="136">
        <f>SUM(AM6:AM9)</f>
        <v>1667</v>
      </c>
      <c r="AN10" s="136">
        <f>SUM(AN6:AN9)</f>
        <v>85</v>
      </c>
      <c r="AO10" s="136">
        <f>SUM(AO6:AO9)</f>
        <v>31</v>
      </c>
      <c r="AP10" s="136">
        <f>SUM(AP6:AP9)</f>
        <v>12</v>
      </c>
      <c r="AQ10" s="136">
        <f>SUM(AQ6:AQ9)</f>
        <v>1795</v>
      </c>
      <c r="AR10" s="136"/>
      <c r="AS10" s="136">
        <f>SUM(AS6:AS9)</f>
        <v>1186</v>
      </c>
      <c r="AT10" s="136">
        <f>SUM(AT6:AT9)</f>
        <v>55</v>
      </c>
      <c r="AU10" s="136">
        <f>SUM(AU6:AU9)</f>
        <v>28</v>
      </c>
      <c r="AV10" s="136">
        <f>SUM(AV6:AV9)</f>
        <v>14</v>
      </c>
      <c r="AW10" s="136">
        <f>SUM(AW6:AW9)</f>
        <v>1283</v>
      </c>
      <c r="AX10" s="136"/>
      <c r="AY10" s="136">
        <f>SUM(AY6:AY9)</f>
        <v>1455</v>
      </c>
      <c r="AZ10" s="136">
        <f>SUM(AZ6:AZ9)</f>
        <v>101</v>
      </c>
      <c r="BA10" s="136">
        <f>SUM(BA6:BA9)</f>
        <v>60</v>
      </c>
      <c r="BB10" s="136">
        <f>SUM(BB6:BB9)</f>
        <v>35</v>
      </c>
      <c r="BC10" s="136">
        <f>SUM(BC6:BC9)</f>
        <v>1651</v>
      </c>
      <c r="BD10" s="136"/>
      <c r="BE10" s="136">
        <f>SUM(BE6:BE9)</f>
        <v>4465</v>
      </c>
      <c r="BF10" s="136">
        <f>SUM(BF6:BF9)</f>
        <v>546</v>
      </c>
      <c r="BG10" s="136">
        <f>SUM(BG6:BG9)</f>
        <v>163</v>
      </c>
      <c r="BH10" s="136">
        <f>SUM(BH6:BH9)</f>
        <v>44</v>
      </c>
      <c r="BI10" s="136">
        <f>SUM(BI6:BI9)</f>
        <v>5218</v>
      </c>
      <c r="BJ10" s="136"/>
      <c r="BK10" s="136">
        <f>SUM(BK6:BK9)</f>
        <v>3800</v>
      </c>
      <c r="BL10" s="136">
        <f>SUM(BL6:BL9)</f>
        <v>744</v>
      </c>
      <c r="BM10" s="136">
        <f>SUM(BM6:BM9)</f>
        <v>437</v>
      </c>
      <c r="BN10" s="136">
        <f>SUM(BN6:BN9)</f>
        <v>201</v>
      </c>
      <c r="BO10" s="136">
        <f>SUM(BO6:BO9)</f>
        <v>5182</v>
      </c>
      <c r="BP10" s="136"/>
      <c r="BQ10" s="136">
        <f>SUM(BQ6:BQ9)</f>
        <v>367</v>
      </c>
      <c r="BR10" s="136">
        <f>SUM(BR6:BR9)</f>
        <v>51</v>
      </c>
      <c r="BS10" s="136">
        <f>SUM(BS6:BS9)</f>
        <v>42</v>
      </c>
      <c r="BT10" s="136">
        <f>SUM(BT6:BT9)</f>
        <v>30</v>
      </c>
      <c r="BU10" s="136">
        <f>SUM(BU6:BU9)</f>
        <v>490</v>
      </c>
      <c r="BV10" s="136">
        <f>SUM(BV6:BV9)</f>
        <v>100375</v>
      </c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</row>
    <row r="11" spans="1:87" s="46" customFormat="1" ht="9" customHeight="1" x14ac:dyDescent="0.2">
      <c r="A11" s="14"/>
      <c r="B11" s="15"/>
      <c r="C11" s="136"/>
      <c r="D11" s="136"/>
      <c r="E11" s="136"/>
      <c r="F11" s="136"/>
      <c r="G11" s="134"/>
      <c r="H11" s="136"/>
      <c r="I11" s="136"/>
      <c r="J11" s="136"/>
      <c r="K11" s="136"/>
      <c r="L11" s="136"/>
      <c r="M11" s="134"/>
      <c r="N11" s="136"/>
      <c r="O11" s="136"/>
      <c r="P11" s="136"/>
      <c r="Q11" s="136"/>
      <c r="R11" s="136"/>
      <c r="S11" s="134"/>
      <c r="T11" s="136"/>
      <c r="U11" s="136"/>
      <c r="V11" s="136"/>
      <c r="W11" s="136"/>
      <c r="X11" s="136"/>
      <c r="Y11" s="134"/>
      <c r="Z11" s="134"/>
      <c r="AA11" s="136"/>
      <c r="AB11" s="136"/>
      <c r="AC11" s="136"/>
      <c r="AD11" s="136"/>
      <c r="AE11" s="136"/>
      <c r="AF11" s="134"/>
      <c r="AG11" s="136"/>
      <c r="AH11" s="136"/>
      <c r="AI11" s="136"/>
      <c r="AJ11" s="136"/>
      <c r="AK11" s="136"/>
      <c r="AL11" s="136"/>
      <c r="AM11" s="134"/>
      <c r="AN11" s="136"/>
      <c r="AO11" s="136"/>
      <c r="AP11" s="136"/>
      <c r="AQ11" s="136"/>
      <c r="AR11" s="136"/>
      <c r="AS11" s="134"/>
      <c r="AT11" s="136"/>
      <c r="AU11" s="136"/>
      <c r="AV11" s="136"/>
      <c r="AW11" s="136"/>
      <c r="AX11" s="136"/>
      <c r="AY11" s="136"/>
      <c r="AZ11" s="134"/>
      <c r="BA11" s="136"/>
      <c r="BB11" s="136"/>
      <c r="BC11" s="136"/>
      <c r="BD11" s="136"/>
      <c r="BE11" s="134"/>
      <c r="BF11" s="136"/>
      <c r="BG11" s="136"/>
      <c r="BH11" s="136"/>
      <c r="BI11" s="136"/>
      <c r="BJ11" s="136"/>
      <c r="BK11" s="134"/>
      <c r="BL11" s="136"/>
      <c r="BM11" s="136"/>
      <c r="BN11" s="136"/>
      <c r="BO11" s="136"/>
      <c r="BP11" s="136"/>
      <c r="BQ11" s="134"/>
      <c r="BR11" s="136"/>
      <c r="BS11" s="136"/>
      <c r="BT11" s="136"/>
      <c r="BU11" s="136"/>
      <c r="BV11" s="134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</row>
    <row r="12" spans="1:87" s="39" customFormat="1" ht="12" customHeight="1" x14ac:dyDescent="0.2">
      <c r="A12" s="11"/>
      <c r="B12" s="12" t="s">
        <v>10</v>
      </c>
      <c r="C12" s="134">
        <v>7396</v>
      </c>
      <c r="D12" s="134">
        <v>294</v>
      </c>
      <c r="E12" s="134">
        <v>165</v>
      </c>
      <c r="F12" s="134">
        <v>55</v>
      </c>
      <c r="G12" s="134">
        <v>7910</v>
      </c>
      <c r="H12" s="134"/>
      <c r="I12" s="134">
        <v>123</v>
      </c>
      <c r="J12" s="134">
        <v>25</v>
      </c>
      <c r="K12" s="134">
        <v>61</v>
      </c>
      <c r="L12" s="134">
        <v>150</v>
      </c>
      <c r="M12" s="134">
        <v>359</v>
      </c>
      <c r="N12" s="134"/>
      <c r="O12" s="134">
        <v>158</v>
      </c>
      <c r="P12" s="134">
        <v>15</v>
      </c>
      <c r="Q12" s="134">
        <v>15</v>
      </c>
      <c r="R12" s="134">
        <v>30</v>
      </c>
      <c r="S12" s="134">
        <v>218</v>
      </c>
      <c r="T12" s="134"/>
      <c r="U12" s="134">
        <v>895</v>
      </c>
      <c r="V12" s="134">
        <v>52</v>
      </c>
      <c r="W12" s="134">
        <v>75</v>
      </c>
      <c r="X12" s="134">
        <v>114</v>
      </c>
      <c r="Y12" s="134">
        <f t="shared" ref="Y12:Y18" si="2">SUM(U12:X12)</f>
        <v>1136</v>
      </c>
      <c r="Z12" s="134"/>
      <c r="AA12" s="134">
        <v>268</v>
      </c>
      <c r="AB12" s="134">
        <v>29</v>
      </c>
      <c r="AC12" s="134">
        <v>4</v>
      </c>
      <c r="AD12" s="134">
        <v>0</v>
      </c>
      <c r="AE12" s="134">
        <v>301</v>
      </c>
      <c r="AF12" s="134"/>
      <c r="AG12" s="134">
        <v>56</v>
      </c>
      <c r="AH12" s="134">
        <v>29</v>
      </c>
      <c r="AI12" s="134">
        <v>38</v>
      </c>
      <c r="AJ12" s="134">
        <v>55</v>
      </c>
      <c r="AK12" s="134">
        <v>178</v>
      </c>
      <c r="AL12" s="134"/>
      <c r="AM12" s="134">
        <v>88</v>
      </c>
      <c r="AN12" s="134">
        <v>18</v>
      </c>
      <c r="AO12" s="134">
        <v>11</v>
      </c>
      <c r="AP12" s="134">
        <v>2</v>
      </c>
      <c r="AQ12" s="134">
        <v>119</v>
      </c>
      <c r="AR12" s="134"/>
      <c r="AS12" s="134">
        <v>55</v>
      </c>
      <c r="AT12" s="134">
        <v>4</v>
      </c>
      <c r="AU12" s="134">
        <v>3</v>
      </c>
      <c r="AV12" s="134">
        <v>2</v>
      </c>
      <c r="AW12" s="134">
        <v>64</v>
      </c>
      <c r="AX12" s="134"/>
      <c r="AY12" s="134">
        <v>232</v>
      </c>
      <c r="AZ12" s="134">
        <v>16</v>
      </c>
      <c r="BA12" s="134">
        <v>8</v>
      </c>
      <c r="BB12" s="134">
        <v>3</v>
      </c>
      <c r="BC12" s="134">
        <v>259</v>
      </c>
      <c r="BD12" s="134"/>
      <c r="BE12" s="134">
        <v>592</v>
      </c>
      <c r="BF12" s="134">
        <v>45</v>
      </c>
      <c r="BG12" s="134">
        <v>13</v>
      </c>
      <c r="BH12" s="134">
        <v>10</v>
      </c>
      <c r="BI12" s="134">
        <v>660</v>
      </c>
      <c r="BJ12" s="134"/>
      <c r="BK12" s="134">
        <v>582</v>
      </c>
      <c r="BL12" s="134">
        <v>61</v>
      </c>
      <c r="BM12" s="134">
        <v>34</v>
      </c>
      <c r="BN12" s="134">
        <v>19</v>
      </c>
      <c r="BO12" s="134">
        <v>696</v>
      </c>
      <c r="BP12" s="134"/>
      <c r="BQ12" s="134">
        <v>139</v>
      </c>
      <c r="BR12" s="134">
        <v>8</v>
      </c>
      <c r="BS12" s="134">
        <v>10</v>
      </c>
      <c r="BT12" s="134">
        <v>6</v>
      </c>
      <c r="BU12" s="134">
        <v>163</v>
      </c>
      <c r="BV12" s="134">
        <f t="shared" si="1"/>
        <v>12063</v>
      </c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</row>
    <row r="13" spans="1:87" s="45" customFormat="1" ht="12" customHeight="1" x14ac:dyDescent="0.2">
      <c r="A13" s="37"/>
      <c r="B13" s="19" t="s">
        <v>79</v>
      </c>
      <c r="C13" s="137">
        <v>3134</v>
      </c>
      <c r="D13" s="137">
        <v>167</v>
      </c>
      <c r="E13" s="137">
        <v>106</v>
      </c>
      <c r="F13" s="137">
        <v>42</v>
      </c>
      <c r="G13" s="137">
        <v>3449</v>
      </c>
      <c r="H13" s="137"/>
      <c r="I13" s="137">
        <v>58</v>
      </c>
      <c r="J13" s="137">
        <v>18</v>
      </c>
      <c r="K13" s="137">
        <v>13</v>
      </c>
      <c r="L13" s="137">
        <v>24</v>
      </c>
      <c r="M13" s="137">
        <v>113</v>
      </c>
      <c r="N13" s="137"/>
      <c r="O13" s="137">
        <v>38</v>
      </c>
      <c r="P13" s="137">
        <v>7</v>
      </c>
      <c r="Q13" s="137">
        <v>4</v>
      </c>
      <c r="R13" s="137">
        <v>16</v>
      </c>
      <c r="S13" s="137">
        <v>65</v>
      </c>
      <c r="T13" s="137"/>
      <c r="U13" s="137">
        <v>474</v>
      </c>
      <c r="V13" s="137">
        <v>37</v>
      </c>
      <c r="W13" s="137">
        <v>39</v>
      </c>
      <c r="X13" s="137">
        <v>51</v>
      </c>
      <c r="Y13" s="137">
        <f t="shared" si="2"/>
        <v>601</v>
      </c>
      <c r="Z13" s="137"/>
      <c r="AA13" s="137">
        <v>227</v>
      </c>
      <c r="AB13" s="137">
        <v>27</v>
      </c>
      <c r="AC13" s="137">
        <v>3</v>
      </c>
      <c r="AD13" s="137">
        <v>0</v>
      </c>
      <c r="AE13" s="137">
        <v>257</v>
      </c>
      <c r="AF13" s="137"/>
      <c r="AG13" s="137">
        <v>29</v>
      </c>
      <c r="AH13" s="137">
        <v>24</v>
      </c>
      <c r="AI13" s="137">
        <v>28</v>
      </c>
      <c r="AJ13" s="137">
        <v>29</v>
      </c>
      <c r="AK13" s="137">
        <v>110</v>
      </c>
      <c r="AL13" s="137"/>
      <c r="AM13" s="137">
        <v>29</v>
      </c>
      <c r="AN13" s="137">
        <v>7</v>
      </c>
      <c r="AO13" s="137">
        <v>9</v>
      </c>
      <c r="AP13" s="137">
        <v>1</v>
      </c>
      <c r="AQ13" s="137">
        <v>46</v>
      </c>
      <c r="AR13" s="137"/>
      <c r="AS13" s="137">
        <v>25</v>
      </c>
      <c r="AT13" s="137">
        <v>2</v>
      </c>
      <c r="AU13" s="137">
        <v>2</v>
      </c>
      <c r="AV13" s="137">
        <v>1</v>
      </c>
      <c r="AW13" s="137">
        <v>30</v>
      </c>
      <c r="AX13" s="137"/>
      <c r="AY13" s="137">
        <v>68</v>
      </c>
      <c r="AZ13" s="137">
        <v>3</v>
      </c>
      <c r="BA13" s="137">
        <v>4</v>
      </c>
      <c r="BB13" s="137">
        <v>1</v>
      </c>
      <c r="BC13" s="137">
        <v>76</v>
      </c>
      <c r="BD13" s="137"/>
      <c r="BE13" s="137">
        <v>221</v>
      </c>
      <c r="BF13" s="137">
        <v>34</v>
      </c>
      <c r="BG13" s="137">
        <v>6</v>
      </c>
      <c r="BH13" s="137">
        <v>6</v>
      </c>
      <c r="BI13" s="137">
        <v>267</v>
      </c>
      <c r="BJ13" s="137"/>
      <c r="BK13" s="137">
        <v>411</v>
      </c>
      <c r="BL13" s="137">
        <v>27</v>
      </c>
      <c r="BM13" s="137">
        <v>17</v>
      </c>
      <c r="BN13" s="137">
        <v>10</v>
      </c>
      <c r="BO13" s="137">
        <v>465</v>
      </c>
      <c r="BP13" s="137"/>
      <c r="BQ13" s="137">
        <v>110</v>
      </c>
      <c r="BR13" s="137">
        <v>7</v>
      </c>
      <c r="BS13" s="137">
        <v>5</v>
      </c>
      <c r="BT13" s="137">
        <v>6</v>
      </c>
      <c r="BU13" s="137">
        <v>128</v>
      </c>
      <c r="BV13" s="137">
        <f t="shared" si="1"/>
        <v>5607</v>
      </c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</row>
    <row r="14" spans="1:87" s="45" customFormat="1" ht="12" customHeight="1" x14ac:dyDescent="0.2">
      <c r="A14" s="37"/>
      <c r="B14" s="21" t="s">
        <v>11</v>
      </c>
      <c r="C14" s="137">
        <v>4262</v>
      </c>
      <c r="D14" s="137">
        <v>127</v>
      </c>
      <c r="E14" s="137">
        <v>59</v>
      </c>
      <c r="F14" s="137">
        <v>13</v>
      </c>
      <c r="G14" s="137">
        <v>4461</v>
      </c>
      <c r="H14" s="137"/>
      <c r="I14" s="137">
        <v>65</v>
      </c>
      <c r="J14" s="137">
        <v>7</v>
      </c>
      <c r="K14" s="137">
        <v>48</v>
      </c>
      <c r="L14" s="137">
        <v>126</v>
      </c>
      <c r="M14" s="137">
        <v>246</v>
      </c>
      <c r="N14" s="137"/>
      <c r="O14" s="137">
        <v>120</v>
      </c>
      <c r="P14" s="137">
        <v>8</v>
      </c>
      <c r="Q14" s="137">
        <v>11</v>
      </c>
      <c r="R14" s="137">
        <v>14</v>
      </c>
      <c r="S14" s="137">
        <v>153</v>
      </c>
      <c r="T14" s="137"/>
      <c r="U14" s="137">
        <v>421</v>
      </c>
      <c r="V14" s="137">
        <v>15</v>
      </c>
      <c r="W14" s="137">
        <v>36</v>
      </c>
      <c r="X14" s="137">
        <v>63</v>
      </c>
      <c r="Y14" s="137">
        <f t="shared" si="2"/>
        <v>535</v>
      </c>
      <c r="Z14" s="137"/>
      <c r="AA14" s="137">
        <v>41</v>
      </c>
      <c r="AB14" s="137">
        <v>2</v>
      </c>
      <c r="AC14" s="137">
        <v>1</v>
      </c>
      <c r="AD14" s="137">
        <v>0</v>
      </c>
      <c r="AE14" s="137">
        <v>44</v>
      </c>
      <c r="AF14" s="137"/>
      <c r="AG14" s="137">
        <v>27</v>
      </c>
      <c r="AH14" s="137">
        <v>5</v>
      </c>
      <c r="AI14" s="137">
        <v>10</v>
      </c>
      <c r="AJ14" s="137">
        <v>26</v>
      </c>
      <c r="AK14" s="137">
        <v>68</v>
      </c>
      <c r="AL14" s="137"/>
      <c r="AM14" s="137">
        <v>59</v>
      </c>
      <c r="AN14" s="137">
        <v>11</v>
      </c>
      <c r="AO14" s="137">
        <v>2</v>
      </c>
      <c r="AP14" s="137">
        <v>1</v>
      </c>
      <c r="AQ14" s="137">
        <v>73</v>
      </c>
      <c r="AR14" s="137"/>
      <c r="AS14" s="137">
        <v>30</v>
      </c>
      <c r="AT14" s="137">
        <v>2</v>
      </c>
      <c r="AU14" s="137">
        <v>1</v>
      </c>
      <c r="AV14" s="137">
        <v>1</v>
      </c>
      <c r="AW14" s="137">
        <v>34</v>
      </c>
      <c r="AX14" s="137"/>
      <c r="AY14" s="137">
        <v>164</v>
      </c>
      <c r="AZ14" s="137">
        <v>13</v>
      </c>
      <c r="BA14" s="137">
        <v>4</v>
      </c>
      <c r="BB14" s="137">
        <v>2</v>
      </c>
      <c r="BC14" s="137">
        <v>183</v>
      </c>
      <c r="BD14" s="137"/>
      <c r="BE14" s="137">
        <v>371</v>
      </c>
      <c r="BF14" s="137">
        <v>11</v>
      </c>
      <c r="BG14" s="137">
        <v>7</v>
      </c>
      <c r="BH14" s="137">
        <v>4</v>
      </c>
      <c r="BI14" s="137">
        <v>393</v>
      </c>
      <c r="BJ14" s="137"/>
      <c r="BK14" s="137">
        <v>171</v>
      </c>
      <c r="BL14" s="137">
        <v>34</v>
      </c>
      <c r="BM14" s="137">
        <v>17</v>
      </c>
      <c r="BN14" s="137">
        <v>9</v>
      </c>
      <c r="BO14" s="137">
        <v>231</v>
      </c>
      <c r="BP14" s="137"/>
      <c r="BQ14" s="137">
        <v>29</v>
      </c>
      <c r="BR14" s="137">
        <v>1</v>
      </c>
      <c r="BS14" s="137">
        <v>5</v>
      </c>
      <c r="BT14" s="137">
        <v>0</v>
      </c>
      <c r="BU14" s="137">
        <v>35</v>
      </c>
      <c r="BV14" s="137">
        <f t="shared" si="1"/>
        <v>6456</v>
      </c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</row>
    <row r="15" spans="1:87" s="39" customFormat="1" ht="12" customHeight="1" x14ac:dyDescent="0.2">
      <c r="A15" s="8"/>
      <c r="B15" s="12" t="s">
        <v>12</v>
      </c>
      <c r="C15" s="134">
        <v>20051</v>
      </c>
      <c r="D15" s="134">
        <v>679</v>
      </c>
      <c r="E15" s="134">
        <v>304</v>
      </c>
      <c r="F15" s="134">
        <v>80</v>
      </c>
      <c r="G15" s="134">
        <v>21114</v>
      </c>
      <c r="H15" s="134"/>
      <c r="I15" s="134">
        <v>451</v>
      </c>
      <c r="J15" s="134">
        <v>78</v>
      </c>
      <c r="K15" s="134">
        <v>541</v>
      </c>
      <c r="L15" s="134">
        <v>490</v>
      </c>
      <c r="M15" s="134">
        <v>1560</v>
      </c>
      <c r="N15" s="134"/>
      <c r="O15" s="134">
        <v>968</v>
      </c>
      <c r="P15" s="134">
        <v>73</v>
      </c>
      <c r="Q15" s="134">
        <v>51</v>
      </c>
      <c r="R15" s="134">
        <v>98</v>
      </c>
      <c r="S15" s="134">
        <v>1190</v>
      </c>
      <c r="T15" s="134"/>
      <c r="U15" s="134">
        <v>1740</v>
      </c>
      <c r="V15" s="134">
        <v>150</v>
      </c>
      <c r="W15" s="134">
        <v>206</v>
      </c>
      <c r="X15" s="134">
        <v>302</v>
      </c>
      <c r="Y15" s="134">
        <f t="shared" si="2"/>
        <v>2398</v>
      </c>
      <c r="Z15" s="134"/>
      <c r="AA15" s="134">
        <v>363</v>
      </c>
      <c r="AB15" s="134">
        <v>30</v>
      </c>
      <c r="AC15" s="134">
        <v>12</v>
      </c>
      <c r="AD15" s="134">
        <v>2</v>
      </c>
      <c r="AE15" s="134">
        <v>407</v>
      </c>
      <c r="AF15" s="134"/>
      <c r="AG15" s="134">
        <v>102</v>
      </c>
      <c r="AH15" s="134">
        <v>37</v>
      </c>
      <c r="AI15" s="134">
        <v>71</v>
      </c>
      <c r="AJ15" s="134">
        <v>187</v>
      </c>
      <c r="AK15" s="134">
        <v>397</v>
      </c>
      <c r="AL15" s="134"/>
      <c r="AM15" s="134">
        <v>408</v>
      </c>
      <c r="AN15" s="134">
        <v>33</v>
      </c>
      <c r="AO15" s="134">
        <v>6</v>
      </c>
      <c r="AP15" s="134">
        <v>2</v>
      </c>
      <c r="AQ15" s="134">
        <v>449</v>
      </c>
      <c r="AR15" s="134"/>
      <c r="AS15" s="134">
        <v>285</v>
      </c>
      <c r="AT15" s="134">
        <v>17</v>
      </c>
      <c r="AU15" s="134">
        <v>3</v>
      </c>
      <c r="AV15" s="134">
        <v>5</v>
      </c>
      <c r="AW15" s="134">
        <v>310</v>
      </c>
      <c r="AX15" s="134"/>
      <c r="AY15" s="134">
        <v>353</v>
      </c>
      <c r="AZ15" s="134">
        <v>22</v>
      </c>
      <c r="BA15" s="134">
        <v>14</v>
      </c>
      <c r="BB15" s="134">
        <v>5</v>
      </c>
      <c r="BC15" s="134">
        <v>394</v>
      </c>
      <c r="BD15" s="134"/>
      <c r="BE15" s="134">
        <v>1005</v>
      </c>
      <c r="BF15" s="134">
        <v>96</v>
      </c>
      <c r="BG15" s="134">
        <v>59</v>
      </c>
      <c r="BH15" s="134">
        <v>29</v>
      </c>
      <c r="BI15" s="134">
        <v>1189</v>
      </c>
      <c r="BJ15" s="134"/>
      <c r="BK15" s="134">
        <v>1047</v>
      </c>
      <c r="BL15" s="134">
        <v>258</v>
      </c>
      <c r="BM15" s="134">
        <v>146</v>
      </c>
      <c r="BN15" s="134">
        <v>76</v>
      </c>
      <c r="BO15" s="134">
        <v>1527</v>
      </c>
      <c r="BP15" s="134"/>
      <c r="BQ15" s="134">
        <v>67</v>
      </c>
      <c r="BR15" s="134">
        <v>19</v>
      </c>
      <c r="BS15" s="134">
        <v>7</v>
      </c>
      <c r="BT15" s="134">
        <v>7</v>
      </c>
      <c r="BU15" s="134">
        <v>100</v>
      </c>
      <c r="BV15" s="134">
        <f t="shared" si="1"/>
        <v>31035</v>
      </c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</row>
    <row r="16" spans="1:87" s="39" customFormat="1" ht="12" customHeight="1" x14ac:dyDescent="0.2">
      <c r="A16" s="8"/>
      <c r="B16" s="12" t="s">
        <v>13</v>
      </c>
      <c r="C16" s="134">
        <v>7399</v>
      </c>
      <c r="D16" s="134">
        <v>225</v>
      </c>
      <c r="E16" s="134">
        <v>110</v>
      </c>
      <c r="F16" s="134">
        <v>22</v>
      </c>
      <c r="G16" s="134">
        <v>7756</v>
      </c>
      <c r="H16" s="134"/>
      <c r="I16" s="134">
        <v>140</v>
      </c>
      <c r="J16" s="134">
        <v>25</v>
      </c>
      <c r="K16" s="134">
        <v>98</v>
      </c>
      <c r="L16" s="134">
        <v>78</v>
      </c>
      <c r="M16" s="134">
        <v>341</v>
      </c>
      <c r="N16" s="134"/>
      <c r="O16" s="134">
        <v>163</v>
      </c>
      <c r="P16" s="134">
        <v>12</v>
      </c>
      <c r="Q16" s="134">
        <v>11</v>
      </c>
      <c r="R16" s="134">
        <v>21</v>
      </c>
      <c r="S16" s="134">
        <v>207</v>
      </c>
      <c r="T16" s="134"/>
      <c r="U16" s="134">
        <v>534</v>
      </c>
      <c r="V16" s="134">
        <v>52</v>
      </c>
      <c r="W16" s="134">
        <v>64</v>
      </c>
      <c r="X16" s="134">
        <v>83</v>
      </c>
      <c r="Y16" s="134">
        <f t="shared" si="2"/>
        <v>733</v>
      </c>
      <c r="Z16" s="134"/>
      <c r="AA16" s="134">
        <v>273</v>
      </c>
      <c r="AB16" s="134">
        <v>3</v>
      </c>
      <c r="AC16" s="134">
        <v>2</v>
      </c>
      <c r="AD16" s="134">
        <v>0</v>
      </c>
      <c r="AE16" s="134">
        <v>278</v>
      </c>
      <c r="AF16" s="134"/>
      <c r="AG16" s="134">
        <v>40</v>
      </c>
      <c r="AH16" s="134">
        <v>7</v>
      </c>
      <c r="AI16" s="134">
        <v>29</v>
      </c>
      <c r="AJ16" s="134">
        <v>41</v>
      </c>
      <c r="AK16" s="134">
        <v>117</v>
      </c>
      <c r="AL16" s="134"/>
      <c r="AM16" s="134">
        <v>208</v>
      </c>
      <c r="AN16" s="134">
        <v>15</v>
      </c>
      <c r="AO16" s="134">
        <v>6</v>
      </c>
      <c r="AP16" s="134">
        <v>0</v>
      </c>
      <c r="AQ16" s="134">
        <v>229</v>
      </c>
      <c r="AR16" s="134"/>
      <c r="AS16" s="134">
        <v>112</v>
      </c>
      <c r="AT16" s="134">
        <v>5</v>
      </c>
      <c r="AU16" s="134">
        <v>3</v>
      </c>
      <c r="AV16" s="134">
        <v>1</v>
      </c>
      <c r="AW16" s="134">
        <v>121</v>
      </c>
      <c r="AX16" s="134"/>
      <c r="AY16" s="134">
        <v>116</v>
      </c>
      <c r="AZ16" s="134">
        <v>5</v>
      </c>
      <c r="BA16" s="134">
        <v>5</v>
      </c>
      <c r="BB16" s="134">
        <v>0</v>
      </c>
      <c r="BC16" s="134">
        <v>126</v>
      </c>
      <c r="BD16" s="134"/>
      <c r="BE16" s="134">
        <v>343</v>
      </c>
      <c r="BF16" s="134">
        <v>27</v>
      </c>
      <c r="BG16" s="134">
        <v>7</v>
      </c>
      <c r="BH16" s="134">
        <v>6</v>
      </c>
      <c r="BI16" s="134">
        <v>383</v>
      </c>
      <c r="BJ16" s="134"/>
      <c r="BK16" s="134">
        <v>552</v>
      </c>
      <c r="BL16" s="134">
        <v>80</v>
      </c>
      <c r="BM16" s="134">
        <v>41</v>
      </c>
      <c r="BN16" s="134">
        <v>18</v>
      </c>
      <c r="BO16" s="134">
        <v>691</v>
      </c>
      <c r="BP16" s="134"/>
      <c r="BQ16" s="134">
        <v>18</v>
      </c>
      <c r="BR16" s="134">
        <v>1</v>
      </c>
      <c r="BS16" s="134">
        <v>3</v>
      </c>
      <c r="BT16" s="134">
        <v>0</v>
      </c>
      <c r="BU16" s="134">
        <v>22</v>
      </c>
      <c r="BV16" s="134">
        <f t="shared" si="1"/>
        <v>11004</v>
      </c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</row>
    <row r="17" spans="1:86" s="39" customFormat="1" ht="12" customHeight="1" x14ac:dyDescent="0.2">
      <c r="A17" s="11"/>
      <c r="B17" s="12" t="s">
        <v>14</v>
      </c>
      <c r="C17" s="134">
        <v>17105</v>
      </c>
      <c r="D17" s="134">
        <v>800</v>
      </c>
      <c r="E17" s="134">
        <v>365</v>
      </c>
      <c r="F17" s="134">
        <v>104</v>
      </c>
      <c r="G17" s="134">
        <v>18374</v>
      </c>
      <c r="H17" s="134"/>
      <c r="I17" s="134">
        <v>436</v>
      </c>
      <c r="J17" s="134">
        <v>94</v>
      </c>
      <c r="K17" s="134">
        <v>264</v>
      </c>
      <c r="L17" s="134">
        <v>269</v>
      </c>
      <c r="M17" s="134">
        <v>1063</v>
      </c>
      <c r="N17" s="134"/>
      <c r="O17" s="134">
        <v>761</v>
      </c>
      <c r="P17" s="134">
        <v>97</v>
      </c>
      <c r="Q17" s="134">
        <v>110</v>
      </c>
      <c r="R17" s="134">
        <v>111</v>
      </c>
      <c r="S17" s="134">
        <v>1079</v>
      </c>
      <c r="T17" s="134"/>
      <c r="U17" s="134">
        <v>1262</v>
      </c>
      <c r="V17" s="134">
        <v>184</v>
      </c>
      <c r="W17" s="134">
        <v>213</v>
      </c>
      <c r="X17" s="134">
        <v>261</v>
      </c>
      <c r="Y17" s="134">
        <f t="shared" si="2"/>
        <v>1920</v>
      </c>
      <c r="Z17" s="134"/>
      <c r="AA17" s="134">
        <v>379</v>
      </c>
      <c r="AB17" s="134">
        <v>27</v>
      </c>
      <c r="AC17" s="134">
        <v>18</v>
      </c>
      <c r="AD17" s="134">
        <v>2</v>
      </c>
      <c r="AE17" s="134">
        <v>426</v>
      </c>
      <c r="AF17" s="134"/>
      <c r="AG17" s="134">
        <v>93</v>
      </c>
      <c r="AH17" s="134">
        <v>37</v>
      </c>
      <c r="AI17" s="134">
        <v>94</v>
      </c>
      <c r="AJ17" s="134">
        <v>131</v>
      </c>
      <c r="AK17" s="134">
        <v>355</v>
      </c>
      <c r="AL17" s="134"/>
      <c r="AM17" s="134">
        <v>450</v>
      </c>
      <c r="AN17" s="134">
        <v>39</v>
      </c>
      <c r="AO17" s="134">
        <v>17</v>
      </c>
      <c r="AP17" s="134">
        <v>2</v>
      </c>
      <c r="AQ17" s="134">
        <v>508</v>
      </c>
      <c r="AR17" s="134"/>
      <c r="AS17" s="134">
        <v>277</v>
      </c>
      <c r="AT17" s="134">
        <v>12</v>
      </c>
      <c r="AU17" s="134">
        <v>17</v>
      </c>
      <c r="AV17" s="134">
        <v>8</v>
      </c>
      <c r="AW17" s="134">
        <v>314</v>
      </c>
      <c r="AX17" s="134"/>
      <c r="AY17" s="134">
        <v>359</v>
      </c>
      <c r="AZ17" s="134">
        <v>28</v>
      </c>
      <c r="BA17" s="134">
        <v>18</v>
      </c>
      <c r="BB17" s="134">
        <v>7</v>
      </c>
      <c r="BC17" s="134">
        <v>412</v>
      </c>
      <c r="BD17" s="134"/>
      <c r="BE17" s="134">
        <v>1548</v>
      </c>
      <c r="BF17" s="134">
        <v>137</v>
      </c>
      <c r="BG17" s="134">
        <v>53</v>
      </c>
      <c r="BH17" s="134">
        <v>15</v>
      </c>
      <c r="BI17" s="134">
        <v>1753</v>
      </c>
      <c r="BJ17" s="134"/>
      <c r="BK17" s="134">
        <v>1033</v>
      </c>
      <c r="BL17" s="134">
        <v>255</v>
      </c>
      <c r="BM17" s="134">
        <v>127</v>
      </c>
      <c r="BN17" s="134">
        <v>100</v>
      </c>
      <c r="BO17" s="134">
        <v>1515</v>
      </c>
      <c r="BP17" s="134"/>
      <c r="BQ17" s="134">
        <v>60</v>
      </c>
      <c r="BR17" s="134">
        <v>24</v>
      </c>
      <c r="BS17" s="134">
        <v>10</v>
      </c>
      <c r="BT17" s="134">
        <v>6</v>
      </c>
      <c r="BU17" s="134">
        <v>100</v>
      </c>
      <c r="BV17" s="134">
        <f t="shared" si="1"/>
        <v>27819</v>
      </c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</row>
    <row r="18" spans="1:86" s="46" customFormat="1" ht="12" customHeight="1" x14ac:dyDescent="0.2">
      <c r="A18" s="11" t="s">
        <v>15</v>
      </c>
      <c r="B18" s="15" t="s">
        <v>9</v>
      </c>
      <c r="C18" s="136">
        <f>SUM(C13:C17)</f>
        <v>51951</v>
      </c>
      <c r="D18" s="136">
        <f>SUM(D13:D17)</f>
        <v>1998</v>
      </c>
      <c r="E18" s="136">
        <f>SUM(E13:E17)</f>
        <v>944</v>
      </c>
      <c r="F18" s="136">
        <f>SUM(F13:F17)</f>
        <v>261</v>
      </c>
      <c r="G18" s="136">
        <f>SUM(G13:G17)</f>
        <v>55154</v>
      </c>
      <c r="H18" s="136"/>
      <c r="I18" s="136">
        <f>SUM(I13:I17)</f>
        <v>1150</v>
      </c>
      <c r="J18" s="136">
        <f>SUM(J13:J17)</f>
        <v>222</v>
      </c>
      <c r="K18" s="136">
        <f>SUM(K13:K17)</f>
        <v>964</v>
      </c>
      <c r="L18" s="136">
        <f>SUM(L13:L17)</f>
        <v>987</v>
      </c>
      <c r="M18" s="136">
        <f>SUM(M13:M17)</f>
        <v>3323</v>
      </c>
      <c r="N18" s="136"/>
      <c r="O18" s="136">
        <f>SUM(O13:O17)</f>
        <v>2050</v>
      </c>
      <c r="P18" s="136">
        <f>SUM(P13:P17)</f>
        <v>197</v>
      </c>
      <c r="Q18" s="136">
        <f>SUM(Q13:Q17)</f>
        <v>187</v>
      </c>
      <c r="R18" s="136">
        <f>SUM(R13:R17)</f>
        <v>260</v>
      </c>
      <c r="S18" s="136">
        <f>SUM(S13:S17)</f>
        <v>2694</v>
      </c>
      <c r="T18" s="136"/>
      <c r="U18" s="136">
        <f>SUM(U13:U17)</f>
        <v>4431</v>
      </c>
      <c r="V18" s="136">
        <f>SUM(V13:V17)</f>
        <v>438</v>
      </c>
      <c r="W18" s="136">
        <f>SUM(W13:W17)</f>
        <v>558</v>
      </c>
      <c r="X18" s="136">
        <f>SUM(X13:X17)</f>
        <v>760</v>
      </c>
      <c r="Y18" s="136">
        <f>SUM(Y13:Y17)</f>
        <v>6187</v>
      </c>
      <c r="Z18" s="136"/>
      <c r="AA18" s="136">
        <f>SUM(AA13:AA17)</f>
        <v>1283</v>
      </c>
      <c r="AB18" s="136">
        <f>SUM(AB13:AB17)</f>
        <v>89</v>
      </c>
      <c r="AC18" s="136">
        <f>SUM(AC13:AC17)</f>
        <v>36</v>
      </c>
      <c r="AD18" s="136">
        <f>SUM(AD13:AD17)</f>
        <v>4</v>
      </c>
      <c r="AE18" s="136">
        <f>SUM(AE13:AE17)</f>
        <v>1412</v>
      </c>
      <c r="AF18" s="136"/>
      <c r="AG18" s="136">
        <f>SUM(AG13:AG17)</f>
        <v>291</v>
      </c>
      <c r="AH18" s="136">
        <f>SUM(AH13:AH17)</f>
        <v>110</v>
      </c>
      <c r="AI18" s="136">
        <f>SUM(AI13:AI17)</f>
        <v>232</v>
      </c>
      <c r="AJ18" s="136">
        <f>SUM(AJ13:AJ17)</f>
        <v>414</v>
      </c>
      <c r="AK18" s="136">
        <f>SUM(AK13:AK17)</f>
        <v>1047</v>
      </c>
      <c r="AL18" s="136"/>
      <c r="AM18" s="136">
        <f>SUM(AM13:AM17)</f>
        <v>1154</v>
      </c>
      <c r="AN18" s="136">
        <f>SUM(AN13:AN17)</f>
        <v>105</v>
      </c>
      <c r="AO18" s="136">
        <f>SUM(AO13:AO17)</f>
        <v>40</v>
      </c>
      <c r="AP18" s="136">
        <f>SUM(AP13:AP17)</f>
        <v>6</v>
      </c>
      <c r="AQ18" s="136">
        <f>SUM(AQ13:AQ17)</f>
        <v>1305</v>
      </c>
      <c r="AR18" s="136"/>
      <c r="AS18" s="136">
        <f>SUM(AS13:AS17)</f>
        <v>729</v>
      </c>
      <c r="AT18" s="136">
        <f>SUM(AT13:AT17)</f>
        <v>38</v>
      </c>
      <c r="AU18" s="136">
        <f>SUM(AU13:AU17)</f>
        <v>26</v>
      </c>
      <c r="AV18" s="136">
        <f>SUM(AV13:AV17)</f>
        <v>16</v>
      </c>
      <c r="AW18" s="136">
        <f>SUM(AW13:AW17)</f>
        <v>809</v>
      </c>
      <c r="AX18" s="136"/>
      <c r="AY18" s="136">
        <f>SUM(AY13:AY17)</f>
        <v>1060</v>
      </c>
      <c r="AZ18" s="136">
        <f>SUM(AZ13:AZ17)</f>
        <v>71</v>
      </c>
      <c r="BA18" s="136">
        <f>SUM(BA13:BA17)</f>
        <v>45</v>
      </c>
      <c r="BB18" s="136">
        <f>SUM(BB13:BB17)</f>
        <v>15</v>
      </c>
      <c r="BC18" s="136">
        <f>SUM(BC13:BC17)</f>
        <v>1191</v>
      </c>
      <c r="BD18" s="136"/>
      <c r="BE18" s="136">
        <f>SUM(BE13:BE17)</f>
        <v>3488</v>
      </c>
      <c r="BF18" s="136">
        <f>SUM(BF13:BF17)</f>
        <v>305</v>
      </c>
      <c r="BG18" s="136">
        <f>SUM(BG13:BG17)</f>
        <v>132</v>
      </c>
      <c r="BH18" s="136">
        <f>SUM(BH13:BH17)</f>
        <v>60</v>
      </c>
      <c r="BI18" s="136">
        <f>SUM(BI13:BI17)</f>
        <v>3985</v>
      </c>
      <c r="BJ18" s="136"/>
      <c r="BK18" s="136">
        <f>SUM(BK13:BK17)</f>
        <v>3214</v>
      </c>
      <c r="BL18" s="136">
        <f>SUM(BL13:BL17)</f>
        <v>654</v>
      </c>
      <c r="BM18" s="136">
        <f>SUM(BM13:BM17)</f>
        <v>348</v>
      </c>
      <c r="BN18" s="136">
        <f>SUM(BN13:BN17)</f>
        <v>213</v>
      </c>
      <c r="BO18" s="136">
        <f>SUM(BO13:BO17)</f>
        <v>4429</v>
      </c>
      <c r="BP18" s="136"/>
      <c r="BQ18" s="136">
        <f>SUM(BQ13:BQ17)</f>
        <v>284</v>
      </c>
      <c r="BR18" s="136">
        <f>SUM(BR13:BR17)</f>
        <v>52</v>
      </c>
      <c r="BS18" s="136">
        <f>SUM(BS13:BS17)</f>
        <v>30</v>
      </c>
      <c r="BT18" s="136">
        <f>SUM(BT13:BT17)</f>
        <v>19</v>
      </c>
      <c r="BU18" s="136">
        <f>SUM(BU13:BU17)</f>
        <v>385</v>
      </c>
      <c r="BV18" s="136">
        <f t="shared" si="1"/>
        <v>81921</v>
      </c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</row>
    <row r="19" spans="1:86" s="39" customFormat="1" ht="9" customHeight="1" x14ac:dyDescent="0.2">
      <c r="A19" s="14"/>
      <c r="B19" s="15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</row>
    <row r="20" spans="1:86" s="39" customFormat="1" ht="12" customHeight="1" x14ac:dyDescent="0.2">
      <c r="A20" s="11"/>
      <c r="B20" s="12" t="s">
        <v>16</v>
      </c>
      <c r="C20" s="134">
        <v>17437</v>
      </c>
      <c r="D20" s="134">
        <v>803</v>
      </c>
      <c r="E20" s="134">
        <v>439</v>
      </c>
      <c r="F20" s="134">
        <v>95</v>
      </c>
      <c r="G20" s="134">
        <v>18774</v>
      </c>
      <c r="H20" s="134"/>
      <c r="I20" s="134">
        <v>418</v>
      </c>
      <c r="J20" s="134">
        <v>76</v>
      </c>
      <c r="K20" s="134">
        <v>147</v>
      </c>
      <c r="L20" s="134">
        <v>124</v>
      </c>
      <c r="M20" s="134">
        <v>765</v>
      </c>
      <c r="N20" s="134"/>
      <c r="O20" s="134">
        <v>923</v>
      </c>
      <c r="P20" s="134">
        <v>111</v>
      </c>
      <c r="Q20" s="134">
        <v>180</v>
      </c>
      <c r="R20" s="134">
        <v>158</v>
      </c>
      <c r="S20" s="134">
        <v>1372</v>
      </c>
      <c r="T20" s="134"/>
      <c r="U20" s="134">
        <v>1552</v>
      </c>
      <c r="V20" s="134">
        <v>153</v>
      </c>
      <c r="W20" s="134">
        <v>145</v>
      </c>
      <c r="X20" s="134">
        <v>205</v>
      </c>
      <c r="Y20" s="134">
        <f t="shared" ref="Y20:Y36" si="3">SUM(U20:X20)</f>
        <v>2055</v>
      </c>
      <c r="Z20" s="134"/>
      <c r="AA20" s="134">
        <v>434</v>
      </c>
      <c r="AB20" s="134">
        <v>19</v>
      </c>
      <c r="AC20" s="134">
        <v>7</v>
      </c>
      <c r="AD20" s="134">
        <v>1</v>
      </c>
      <c r="AE20" s="134">
        <v>461</v>
      </c>
      <c r="AF20" s="134"/>
      <c r="AG20" s="134">
        <v>99</v>
      </c>
      <c r="AH20" s="134">
        <v>38</v>
      </c>
      <c r="AI20" s="134">
        <v>82</v>
      </c>
      <c r="AJ20" s="134">
        <v>109</v>
      </c>
      <c r="AK20" s="134">
        <v>328</v>
      </c>
      <c r="AL20" s="134"/>
      <c r="AM20" s="134">
        <v>523</v>
      </c>
      <c r="AN20" s="134">
        <v>31</v>
      </c>
      <c r="AO20" s="134">
        <v>14</v>
      </c>
      <c r="AP20" s="134">
        <v>0</v>
      </c>
      <c r="AQ20" s="134">
        <v>568</v>
      </c>
      <c r="AR20" s="134"/>
      <c r="AS20" s="134">
        <v>207</v>
      </c>
      <c r="AT20" s="134">
        <v>8</v>
      </c>
      <c r="AU20" s="134">
        <v>6</v>
      </c>
      <c r="AV20" s="134">
        <v>8</v>
      </c>
      <c r="AW20" s="134">
        <v>229</v>
      </c>
      <c r="AX20" s="134"/>
      <c r="AY20" s="134">
        <v>263</v>
      </c>
      <c r="AZ20" s="134">
        <v>10</v>
      </c>
      <c r="BA20" s="134">
        <v>8</v>
      </c>
      <c r="BB20" s="134">
        <v>5</v>
      </c>
      <c r="BC20" s="134">
        <v>286</v>
      </c>
      <c r="BD20" s="134"/>
      <c r="BE20" s="134">
        <v>1175</v>
      </c>
      <c r="BF20" s="134">
        <v>67</v>
      </c>
      <c r="BG20" s="134">
        <v>38</v>
      </c>
      <c r="BH20" s="134">
        <v>10</v>
      </c>
      <c r="BI20" s="134">
        <v>1290</v>
      </c>
      <c r="BJ20" s="134"/>
      <c r="BK20" s="134">
        <v>1193</v>
      </c>
      <c r="BL20" s="134">
        <v>208</v>
      </c>
      <c r="BM20" s="134">
        <v>100</v>
      </c>
      <c r="BN20" s="134">
        <v>51</v>
      </c>
      <c r="BO20" s="134">
        <v>1552</v>
      </c>
      <c r="BP20" s="134"/>
      <c r="BQ20" s="134">
        <v>91</v>
      </c>
      <c r="BR20" s="134">
        <v>20</v>
      </c>
      <c r="BS20" s="134">
        <v>8</v>
      </c>
      <c r="BT20" s="134">
        <v>3</v>
      </c>
      <c r="BU20" s="134">
        <v>122</v>
      </c>
      <c r="BV20" s="134">
        <f t="shared" si="1"/>
        <v>27802</v>
      </c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</row>
    <row r="21" spans="1:86" s="39" customFormat="1" ht="12" customHeight="1" x14ac:dyDescent="0.2">
      <c r="A21" s="11"/>
      <c r="B21" s="8" t="s">
        <v>17</v>
      </c>
      <c r="C21" s="134">
        <v>4459</v>
      </c>
      <c r="D21" s="134">
        <v>132</v>
      </c>
      <c r="E21" s="134">
        <v>63</v>
      </c>
      <c r="F21" s="134">
        <v>19</v>
      </c>
      <c r="G21" s="134">
        <v>4673</v>
      </c>
      <c r="H21" s="134"/>
      <c r="I21" s="134">
        <v>101</v>
      </c>
      <c r="J21" s="134">
        <v>16</v>
      </c>
      <c r="K21" s="134">
        <v>39</v>
      </c>
      <c r="L21" s="134">
        <v>15</v>
      </c>
      <c r="M21" s="134">
        <v>171</v>
      </c>
      <c r="N21" s="134"/>
      <c r="O21" s="134">
        <v>122</v>
      </c>
      <c r="P21" s="134">
        <v>15</v>
      </c>
      <c r="Q21" s="134">
        <v>11</v>
      </c>
      <c r="R21" s="134">
        <v>16</v>
      </c>
      <c r="S21" s="134">
        <v>164</v>
      </c>
      <c r="T21" s="134"/>
      <c r="U21" s="134">
        <v>399</v>
      </c>
      <c r="V21" s="134">
        <v>48</v>
      </c>
      <c r="W21" s="134">
        <v>63</v>
      </c>
      <c r="X21" s="134">
        <v>66</v>
      </c>
      <c r="Y21" s="134">
        <f t="shared" si="3"/>
        <v>576</v>
      </c>
      <c r="Z21" s="134"/>
      <c r="AA21" s="134">
        <v>61</v>
      </c>
      <c r="AB21" s="134">
        <v>3</v>
      </c>
      <c r="AC21" s="134">
        <v>2</v>
      </c>
      <c r="AD21" s="134">
        <v>0</v>
      </c>
      <c r="AE21" s="134">
        <v>66</v>
      </c>
      <c r="AF21" s="134"/>
      <c r="AG21" s="134">
        <v>20</v>
      </c>
      <c r="AH21" s="134">
        <v>21</v>
      </c>
      <c r="AI21" s="134">
        <v>41</v>
      </c>
      <c r="AJ21" s="134">
        <v>38</v>
      </c>
      <c r="AK21" s="134">
        <v>120</v>
      </c>
      <c r="AL21" s="134"/>
      <c r="AM21" s="134">
        <v>124</v>
      </c>
      <c r="AN21" s="134">
        <v>10</v>
      </c>
      <c r="AO21" s="134">
        <v>4</v>
      </c>
      <c r="AP21" s="134">
        <v>1</v>
      </c>
      <c r="AQ21" s="134">
        <v>139</v>
      </c>
      <c r="AR21" s="134"/>
      <c r="AS21" s="134">
        <v>70</v>
      </c>
      <c r="AT21" s="134">
        <v>4</v>
      </c>
      <c r="AU21" s="134">
        <v>7</v>
      </c>
      <c r="AV21" s="134">
        <v>1</v>
      </c>
      <c r="AW21" s="134">
        <v>82</v>
      </c>
      <c r="AX21" s="134"/>
      <c r="AY21" s="134">
        <v>36</v>
      </c>
      <c r="AZ21" s="134">
        <v>6</v>
      </c>
      <c r="BA21" s="134">
        <v>3</v>
      </c>
      <c r="BB21" s="134">
        <v>0</v>
      </c>
      <c r="BC21" s="134">
        <v>45</v>
      </c>
      <c r="BD21" s="134"/>
      <c r="BE21" s="134">
        <v>619</v>
      </c>
      <c r="BF21" s="134">
        <v>27</v>
      </c>
      <c r="BG21" s="134">
        <v>18</v>
      </c>
      <c r="BH21" s="134">
        <v>3</v>
      </c>
      <c r="BI21" s="134">
        <v>667</v>
      </c>
      <c r="BJ21" s="134"/>
      <c r="BK21" s="134">
        <v>277</v>
      </c>
      <c r="BL21" s="134">
        <v>45</v>
      </c>
      <c r="BM21" s="134">
        <v>19</v>
      </c>
      <c r="BN21" s="134">
        <v>13</v>
      </c>
      <c r="BO21" s="134">
        <v>354</v>
      </c>
      <c r="BP21" s="134"/>
      <c r="BQ21" s="134">
        <v>29</v>
      </c>
      <c r="BR21" s="134">
        <v>4</v>
      </c>
      <c r="BS21" s="134">
        <v>6</v>
      </c>
      <c r="BT21" s="134">
        <v>2</v>
      </c>
      <c r="BU21" s="134">
        <v>41</v>
      </c>
      <c r="BV21" s="134">
        <f t="shared" si="1"/>
        <v>7098</v>
      </c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</row>
    <row r="22" spans="1:86" s="46" customFormat="1" ht="12" customHeight="1" x14ac:dyDescent="0.2">
      <c r="A22" s="11"/>
      <c r="B22" s="8" t="s">
        <v>18</v>
      </c>
      <c r="C22" s="134">
        <v>7557</v>
      </c>
      <c r="D22" s="134">
        <v>240</v>
      </c>
      <c r="E22" s="134">
        <v>71</v>
      </c>
      <c r="F22" s="134">
        <v>10</v>
      </c>
      <c r="G22" s="134">
        <v>7878</v>
      </c>
      <c r="H22" s="134"/>
      <c r="I22" s="134">
        <v>116</v>
      </c>
      <c r="J22" s="134">
        <v>24</v>
      </c>
      <c r="K22" s="134">
        <v>45</v>
      </c>
      <c r="L22" s="134">
        <v>24</v>
      </c>
      <c r="M22" s="134">
        <v>209</v>
      </c>
      <c r="N22" s="134"/>
      <c r="O22" s="134">
        <v>246</v>
      </c>
      <c r="P22" s="134">
        <v>27</v>
      </c>
      <c r="Q22" s="134">
        <v>64</v>
      </c>
      <c r="R22" s="134">
        <v>42</v>
      </c>
      <c r="S22" s="134">
        <v>379</v>
      </c>
      <c r="T22" s="134"/>
      <c r="U22" s="134">
        <v>799</v>
      </c>
      <c r="V22" s="134">
        <v>85</v>
      </c>
      <c r="W22" s="136">
        <v>83</v>
      </c>
      <c r="X22" s="134">
        <v>94</v>
      </c>
      <c r="Y22" s="134">
        <f t="shared" si="3"/>
        <v>1061</v>
      </c>
      <c r="Z22" s="134"/>
      <c r="AA22" s="134">
        <v>173</v>
      </c>
      <c r="AB22" s="134">
        <v>7</v>
      </c>
      <c r="AC22" s="134">
        <v>7</v>
      </c>
      <c r="AD22" s="134">
        <v>0</v>
      </c>
      <c r="AE22" s="134">
        <v>187</v>
      </c>
      <c r="AF22" s="134"/>
      <c r="AG22" s="134">
        <v>43</v>
      </c>
      <c r="AH22" s="134">
        <v>34</v>
      </c>
      <c r="AI22" s="134">
        <v>47</v>
      </c>
      <c r="AJ22" s="134">
        <v>43</v>
      </c>
      <c r="AK22" s="134">
        <v>167</v>
      </c>
      <c r="AL22" s="134"/>
      <c r="AM22" s="134">
        <v>167</v>
      </c>
      <c r="AN22" s="134">
        <v>13</v>
      </c>
      <c r="AO22" s="134">
        <v>1</v>
      </c>
      <c r="AP22" s="134">
        <v>0</v>
      </c>
      <c r="AQ22" s="134">
        <v>181</v>
      </c>
      <c r="AR22" s="134"/>
      <c r="AS22" s="134">
        <v>89</v>
      </c>
      <c r="AT22" s="134">
        <v>4</v>
      </c>
      <c r="AU22" s="134">
        <v>6</v>
      </c>
      <c r="AV22" s="134">
        <v>1</v>
      </c>
      <c r="AW22" s="134">
        <v>100</v>
      </c>
      <c r="AX22" s="134"/>
      <c r="AY22" s="134">
        <v>49</v>
      </c>
      <c r="AZ22" s="134">
        <v>4</v>
      </c>
      <c r="BA22" s="134">
        <v>2</v>
      </c>
      <c r="BB22" s="134">
        <v>3</v>
      </c>
      <c r="BC22" s="134">
        <v>58</v>
      </c>
      <c r="BD22" s="134"/>
      <c r="BE22" s="134">
        <v>638</v>
      </c>
      <c r="BF22" s="134">
        <v>34</v>
      </c>
      <c r="BG22" s="134">
        <v>22</v>
      </c>
      <c r="BH22" s="134">
        <v>7</v>
      </c>
      <c r="BI22" s="134">
        <v>701</v>
      </c>
      <c r="BJ22" s="134"/>
      <c r="BK22" s="134">
        <v>424</v>
      </c>
      <c r="BL22" s="134">
        <v>93</v>
      </c>
      <c r="BM22" s="134">
        <v>35</v>
      </c>
      <c r="BN22" s="134">
        <v>30</v>
      </c>
      <c r="BO22" s="134">
        <v>582</v>
      </c>
      <c r="BP22" s="134"/>
      <c r="BQ22" s="134">
        <v>43</v>
      </c>
      <c r="BR22" s="134">
        <v>5</v>
      </c>
      <c r="BS22" s="134">
        <v>4</v>
      </c>
      <c r="BT22" s="134">
        <v>0</v>
      </c>
      <c r="BU22" s="134">
        <v>52</v>
      </c>
      <c r="BV22" s="134">
        <f t="shared" si="1"/>
        <v>11555</v>
      </c>
      <c r="BX22" s="40"/>
      <c r="BY22" s="40"/>
      <c r="BZ22" s="55"/>
      <c r="CA22" s="40"/>
      <c r="CB22" s="40"/>
      <c r="CC22" s="40"/>
      <c r="CD22" s="40"/>
      <c r="CE22" s="40"/>
      <c r="CF22" s="40"/>
      <c r="CG22" s="40"/>
      <c r="CH22" s="40"/>
    </row>
    <row r="23" spans="1:86" s="46" customFormat="1" ht="12" customHeight="1" x14ac:dyDescent="0.2">
      <c r="A23" s="11"/>
      <c r="B23" s="8" t="s">
        <v>19</v>
      </c>
      <c r="C23" s="134">
        <v>18579</v>
      </c>
      <c r="D23" s="134">
        <v>1066</v>
      </c>
      <c r="E23" s="134">
        <v>505</v>
      </c>
      <c r="F23" s="134">
        <v>145</v>
      </c>
      <c r="G23" s="134">
        <v>20295</v>
      </c>
      <c r="H23" s="134"/>
      <c r="I23" s="134">
        <v>850</v>
      </c>
      <c r="J23" s="134">
        <v>208</v>
      </c>
      <c r="K23" s="134">
        <v>223</v>
      </c>
      <c r="L23" s="134">
        <v>305</v>
      </c>
      <c r="M23" s="134">
        <v>1586</v>
      </c>
      <c r="N23" s="134"/>
      <c r="O23" s="134">
        <v>549</v>
      </c>
      <c r="P23" s="134">
        <v>67</v>
      </c>
      <c r="Q23" s="134">
        <v>68</v>
      </c>
      <c r="R23" s="134">
        <v>106</v>
      </c>
      <c r="S23" s="134">
        <v>790</v>
      </c>
      <c r="T23" s="134"/>
      <c r="U23" s="134">
        <v>2406</v>
      </c>
      <c r="V23" s="134">
        <v>277</v>
      </c>
      <c r="W23" s="136">
        <v>348</v>
      </c>
      <c r="X23" s="134">
        <v>417</v>
      </c>
      <c r="Y23" s="134">
        <f t="shared" si="3"/>
        <v>3448</v>
      </c>
      <c r="Z23" s="134"/>
      <c r="AA23" s="134">
        <v>467</v>
      </c>
      <c r="AB23" s="134">
        <v>32</v>
      </c>
      <c r="AC23" s="134">
        <v>21</v>
      </c>
      <c r="AD23" s="134">
        <v>8</v>
      </c>
      <c r="AE23" s="134">
        <v>528</v>
      </c>
      <c r="AF23" s="134"/>
      <c r="AG23" s="134">
        <v>256</v>
      </c>
      <c r="AH23" s="134">
        <v>150</v>
      </c>
      <c r="AI23" s="134">
        <v>189</v>
      </c>
      <c r="AJ23" s="134">
        <v>174</v>
      </c>
      <c r="AK23" s="134">
        <v>769</v>
      </c>
      <c r="AL23" s="134"/>
      <c r="AM23" s="134">
        <v>477</v>
      </c>
      <c r="AN23" s="134">
        <v>81</v>
      </c>
      <c r="AO23" s="134">
        <v>43</v>
      </c>
      <c r="AP23" s="134">
        <v>31</v>
      </c>
      <c r="AQ23" s="134">
        <v>632</v>
      </c>
      <c r="AR23" s="134"/>
      <c r="AS23" s="134">
        <v>248</v>
      </c>
      <c r="AT23" s="134">
        <v>21</v>
      </c>
      <c r="AU23" s="134">
        <v>10</v>
      </c>
      <c r="AV23" s="134">
        <v>4</v>
      </c>
      <c r="AW23" s="134">
        <v>283</v>
      </c>
      <c r="AX23" s="134"/>
      <c r="AY23" s="134">
        <v>408</v>
      </c>
      <c r="AZ23" s="134">
        <v>52</v>
      </c>
      <c r="BA23" s="134">
        <v>47</v>
      </c>
      <c r="BB23" s="134">
        <v>14</v>
      </c>
      <c r="BC23" s="134">
        <v>521</v>
      </c>
      <c r="BD23" s="134"/>
      <c r="BE23" s="134">
        <v>907</v>
      </c>
      <c r="BF23" s="134">
        <v>233</v>
      </c>
      <c r="BG23" s="134">
        <v>150</v>
      </c>
      <c r="BH23" s="134">
        <v>33</v>
      </c>
      <c r="BI23" s="134">
        <v>1323</v>
      </c>
      <c r="BJ23" s="134"/>
      <c r="BK23" s="134">
        <v>1932</v>
      </c>
      <c r="BL23" s="134">
        <v>495</v>
      </c>
      <c r="BM23" s="134">
        <v>313</v>
      </c>
      <c r="BN23" s="134">
        <v>161</v>
      </c>
      <c r="BO23" s="134">
        <v>2901</v>
      </c>
      <c r="BP23" s="134"/>
      <c r="BQ23" s="134">
        <v>145</v>
      </c>
      <c r="BR23" s="134">
        <v>40</v>
      </c>
      <c r="BS23" s="134">
        <v>38</v>
      </c>
      <c r="BT23" s="134">
        <v>26</v>
      </c>
      <c r="BU23" s="134">
        <v>249</v>
      </c>
      <c r="BV23" s="134">
        <f t="shared" si="1"/>
        <v>33325</v>
      </c>
      <c r="BX23" s="40"/>
      <c r="BY23" s="40"/>
      <c r="BZ23" s="55"/>
      <c r="CA23" s="40"/>
      <c r="CB23" s="40"/>
      <c r="CC23" s="40"/>
      <c r="CD23" s="40"/>
      <c r="CE23" s="40"/>
      <c r="CF23" s="40"/>
      <c r="CG23" s="40"/>
      <c r="CH23" s="40"/>
    </row>
    <row r="24" spans="1:86" s="46" customFormat="1" ht="12" customHeight="1" x14ac:dyDescent="0.2">
      <c r="A24" s="11" t="s">
        <v>20</v>
      </c>
      <c r="B24" s="15" t="s">
        <v>9</v>
      </c>
      <c r="C24" s="136">
        <f>SUM(C20:C23)</f>
        <v>48032</v>
      </c>
      <c r="D24" s="136">
        <f>SUM(D20:D23)</f>
        <v>2241</v>
      </c>
      <c r="E24" s="136">
        <f>SUM(E20:E23)</f>
        <v>1078</v>
      </c>
      <c r="F24" s="136">
        <f>SUM(F20:F23)</f>
        <v>269</v>
      </c>
      <c r="G24" s="136">
        <v>51620</v>
      </c>
      <c r="H24" s="136"/>
      <c r="I24" s="136">
        <v>1485</v>
      </c>
      <c r="J24" s="136">
        <v>324</v>
      </c>
      <c r="K24" s="136">
        <v>454</v>
      </c>
      <c r="L24" s="136">
        <v>468</v>
      </c>
      <c r="M24" s="136">
        <v>2731</v>
      </c>
      <c r="N24" s="136"/>
      <c r="O24" s="136">
        <v>1840</v>
      </c>
      <c r="P24" s="136">
        <v>220</v>
      </c>
      <c r="Q24" s="136">
        <v>323</v>
      </c>
      <c r="R24" s="136">
        <v>322</v>
      </c>
      <c r="S24" s="136">
        <v>2705</v>
      </c>
      <c r="T24" s="136"/>
      <c r="U24" s="136">
        <v>5156</v>
      </c>
      <c r="V24" s="136">
        <v>563</v>
      </c>
      <c r="W24" s="136">
        <v>639</v>
      </c>
      <c r="X24" s="136">
        <v>782</v>
      </c>
      <c r="Y24" s="136">
        <f t="shared" si="3"/>
        <v>7140</v>
      </c>
      <c r="Z24" s="136"/>
      <c r="AA24" s="136">
        <v>1135</v>
      </c>
      <c r="AB24" s="136">
        <v>61</v>
      </c>
      <c r="AC24" s="136">
        <v>37</v>
      </c>
      <c r="AD24" s="136">
        <v>9</v>
      </c>
      <c r="AE24" s="136">
        <v>1242</v>
      </c>
      <c r="AF24" s="136"/>
      <c r="AG24" s="136">
        <v>418</v>
      </c>
      <c r="AH24" s="136">
        <v>243</v>
      </c>
      <c r="AI24" s="136">
        <v>359</v>
      </c>
      <c r="AJ24" s="136">
        <v>364</v>
      </c>
      <c r="AK24" s="136">
        <v>1384</v>
      </c>
      <c r="AL24" s="136"/>
      <c r="AM24" s="136">
        <v>1291</v>
      </c>
      <c r="AN24" s="136">
        <v>135</v>
      </c>
      <c r="AO24" s="136">
        <v>62</v>
      </c>
      <c r="AP24" s="136">
        <v>32</v>
      </c>
      <c r="AQ24" s="136">
        <v>1520</v>
      </c>
      <c r="AR24" s="136"/>
      <c r="AS24" s="136">
        <v>614</v>
      </c>
      <c r="AT24" s="136">
        <v>37</v>
      </c>
      <c r="AU24" s="136">
        <v>29</v>
      </c>
      <c r="AV24" s="136">
        <v>14</v>
      </c>
      <c r="AW24" s="136">
        <v>694</v>
      </c>
      <c r="AX24" s="136"/>
      <c r="AY24" s="136">
        <v>756</v>
      </c>
      <c r="AZ24" s="136">
        <v>72</v>
      </c>
      <c r="BA24" s="136">
        <v>60</v>
      </c>
      <c r="BB24" s="136">
        <v>22</v>
      </c>
      <c r="BC24" s="136">
        <v>910</v>
      </c>
      <c r="BD24" s="136"/>
      <c r="BE24" s="136">
        <v>3339</v>
      </c>
      <c r="BF24" s="136">
        <v>361</v>
      </c>
      <c r="BG24" s="136">
        <v>228</v>
      </c>
      <c r="BH24" s="136">
        <v>53</v>
      </c>
      <c r="BI24" s="136">
        <v>3981</v>
      </c>
      <c r="BJ24" s="136"/>
      <c r="BK24" s="136">
        <v>3826</v>
      </c>
      <c r="BL24" s="136">
        <v>841</v>
      </c>
      <c r="BM24" s="136">
        <v>467</v>
      </c>
      <c r="BN24" s="136">
        <v>255</v>
      </c>
      <c r="BO24" s="136">
        <v>5389</v>
      </c>
      <c r="BP24" s="136"/>
      <c r="BQ24" s="136">
        <v>308</v>
      </c>
      <c r="BR24" s="136">
        <v>69</v>
      </c>
      <c r="BS24" s="136">
        <v>56</v>
      </c>
      <c r="BT24" s="136">
        <v>31</v>
      </c>
      <c r="BU24" s="136">
        <v>464</v>
      </c>
      <c r="BV24" s="136">
        <f t="shared" si="1"/>
        <v>79780</v>
      </c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</row>
    <row r="25" spans="1:86" s="39" customFormat="1" ht="9" customHeight="1" x14ac:dyDescent="0.2">
      <c r="A25" s="14"/>
      <c r="B25" s="15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</row>
    <row r="26" spans="1:86" s="39" customFormat="1" ht="12" customHeight="1" x14ac:dyDescent="0.2">
      <c r="A26" s="8"/>
      <c r="B26" s="8" t="s">
        <v>21</v>
      </c>
      <c r="C26" s="134">
        <v>5502</v>
      </c>
      <c r="D26" s="134">
        <v>150</v>
      </c>
      <c r="E26" s="134">
        <v>55</v>
      </c>
      <c r="F26" s="134">
        <v>9</v>
      </c>
      <c r="G26" s="134">
        <v>5716</v>
      </c>
      <c r="H26" s="134"/>
      <c r="I26" s="134">
        <v>106</v>
      </c>
      <c r="J26" s="134">
        <v>25</v>
      </c>
      <c r="K26" s="134">
        <v>38</v>
      </c>
      <c r="L26" s="134">
        <v>17</v>
      </c>
      <c r="M26" s="134">
        <v>186</v>
      </c>
      <c r="N26" s="134"/>
      <c r="O26" s="134">
        <v>170</v>
      </c>
      <c r="P26" s="134">
        <v>19</v>
      </c>
      <c r="Q26" s="134">
        <v>24</v>
      </c>
      <c r="R26" s="134">
        <v>28</v>
      </c>
      <c r="S26" s="134">
        <v>241</v>
      </c>
      <c r="T26" s="134"/>
      <c r="U26" s="134">
        <v>547</v>
      </c>
      <c r="V26" s="134">
        <v>74</v>
      </c>
      <c r="W26" s="134">
        <v>82</v>
      </c>
      <c r="X26" s="134">
        <v>81</v>
      </c>
      <c r="Y26" s="134">
        <f t="shared" si="3"/>
        <v>784</v>
      </c>
      <c r="Z26" s="134"/>
      <c r="AA26" s="134">
        <v>67</v>
      </c>
      <c r="AB26" s="134">
        <v>6</v>
      </c>
      <c r="AC26" s="134">
        <v>4</v>
      </c>
      <c r="AD26" s="134">
        <v>0</v>
      </c>
      <c r="AE26" s="134">
        <v>77</v>
      </c>
      <c r="AF26" s="134"/>
      <c r="AG26" s="134">
        <v>29</v>
      </c>
      <c r="AH26" s="134">
        <v>32</v>
      </c>
      <c r="AI26" s="134">
        <v>55</v>
      </c>
      <c r="AJ26" s="134">
        <v>42</v>
      </c>
      <c r="AK26" s="134">
        <v>158</v>
      </c>
      <c r="AL26" s="134"/>
      <c r="AM26" s="134">
        <v>96</v>
      </c>
      <c r="AN26" s="134">
        <v>2</v>
      </c>
      <c r="AO26" s="134">
        <v>1</v>
      </c>
      <c r="AP26" s="134">
        <v>0</v>
      </c>
      <c r="AQ26" s="134">
        <v>99</v>
      </c>
      <c r="AR26" s="134"/>
      <c r="AS26" s="134">
        <v>67</v>
      </c>
      <c r="AT26" s="134">
        <v>0</v>
      </c>
      <c r="AU26" s="134">
        <v>3</v>
      </c>
      <c r="AV26" s="134">
        <v>0</v>
      </c>
      <c r="AW26" s="134">
        <v>70</v>
      </c>
      <c r="AX26" s="134"/>
      <c r="AY26" s="134">
        <v>38</v>
      </c>
      <c r="AZ26" s="134">
        <v>3</v>
      </c>
      <c r="BA26" s="134">
        <v>1</v>
      </c>
      <c r="BB26" s="134">
        <v>0</v>
      </c>
      <c r="BC26" s="134">
        <v>42</v>
      </c>
      <c r="BD26" s="134"/>
      <c r="BE26" s="134">
        <v>185</v>
      </c>
      <c r="BF26" s="134">
        <v>15</v>
      </c>
      <c r="BG26" s="134">
        <v>9</v>
      </c>
      <c r="BH26" s="134">
        <v>3</v>
      </c>
      <c r="BI26" s="134">
        <v>212</v>
      </c>
      <c r="BJ26" s="134"/>
      <c r="BK26" s="134">
        <v>435</v>
      </c>
      <c r="BL26" s="134">
        <v>110</v>
      </c>
      <c r="BM26" s="134">
        <v>43</v>
      </c>
      <c r="BN26" s="134">
        <v>14</v>
      </c>
      <c r="BO26" s="134">
        <v>602</v>
      </c>
      <c r="BP26" s="134"/>
      <c r="BQ26" s="134">
        <v>26</v>
      </c>
      <c r="BR26" s="134">
        <v>2</v>
      </c>
      <c r="BS26" s="134">
        <v>4</v>
      </c>
      <c r="BT26" s="134">
        <v>2</v>
      </c>
      <c r="BU26" s="134">
        <v>34</v>
      </c>
      <c r="BV26" s="134">
        <f t="shared" si="1"/>
        <v>8221</v>
      </c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</row>
    <row r="27" spans="1:86" s="39" customFormat="1" ht="12" customHeight="1" x14ac:dyDescent="0.2">
      <c r="A27" s="8"/>
      <c r="B27" s="8" t="s">
        <v>22</v>
      </c>
      <c r="C27" s="134">
        <v>1148</v>
      </c>
      <c r="D27" s="134">
        <v>22</v>
      </c>
      <c r="E27" s="134">
        <v>11</v>
      </c>
      <c r="F27" s="134">
        <v>2</v>
      </c>
      <c r="G27" s="134">
        <v>1183</v>
      </c>
      <c r="H27" s="134"/>
      <c r="I27" s="134">
        <v>28</v>
      </c>
      <c r="J27" s="134">
        <v>9</v>
      </c>
      <c r="K27" s="134">
        <v>20</v>
      </c>
      <c r="L27" s="134">
        <v>4</v>
      </c>
      <c r="M27" s="134">
        <v>61</v>
      </c>
      <c r="N27" s="134"/>
      <c r="O27" s="134">
        <v>94</v>
      </c>
      <c r="P27" s="134">
        <v>1</v>
      </c>
      <c r="Q27" s="134">
        <v>3</v>
      </c>
      <c r="R27" s="134">
        <v>16</v>
      </c>
      <c r="S27" s="134">
        <v>114</v>
      </c>
      <c r="T27" s="134"/>
      <c r="U27" s="134">
        <v>141</v>
      </c>
      <c r="V27" s="134">
        <v>17</v>
      </c>
      <c r="W27" s="134">
        <v>26</v>
      </c>
      <c r="X27" s="134">
        <v>37</v>
      </c>
      <c r="Y27" s="134">
        <f t="shared" si="3"/>
        <v>221</v>
      </c>
      <c r="Z27" s="134"/>
      <c r="AA27" s="134">
        <v>19</v>
      </c>
      <c r="AB27" s="134">
        <v>0</v>
      </c>
      <c r="AC27" s="134">
        <v>0</v>
      </c>
      <c r="AD27" s="134">
        <v>0</v>
      </c>
      <c r="AE27" s="134">
        <v>19</v>
      </c>
      <c r="AF27" s="134"/>
      <c r="AG27" s="134">
        <v>13</v>
      </c>
      <c r="AH27" s="134">
        <v>13</v>
      </c>
      <c r="AI27" s="134">
        <v>18</v>
      </c>
      <c r="AJ27" s="134">
        <v>17</v>
      </c>
      <c r="AK27" s="134">
        <v>61</v>
      </c>
      <c r="AL27" s="134"/>
      <c r="AM27" s="134">
        <v>45</v>
      </c>
      <c r="AN27" s="134">
        <v>2</v>
      </c>
      <c r="AO27" s="134">
        <v>3</v>
      </c>
      <c r="AP27" s="134">
        <v>2</v>
      </c>
      <c r="AQ27" s="134">
        <v>52</v>
      </c>
      <c r="AR27" s="134"/>
      <c r="AS27" s="134">
        <v>7</v>
      </c>
      <c r="AT27" s="134">
        <v>0</v>
      </c>
      <c r="AU27" s="134">
        <v>0</v>
      </c>
      <c r="AV27" s="134">
        <v>0</v>
      </c>
      <c r="AW27" s="134">
        <v>7</v>
      </c>
      <c r="AX27" s="134"/>
      <c r="AY27" s="134">
        <v>8</v>
      </c>
      <c r="AZ27" s="134">
        <v>0</v>
      </c>
      <c r="BA27" s="134">
        <v>0</v>
      </c>
      <c r="BB27" s="134">
        <v>1</v>
      </c>
      <c r="BC27" s="134">
        <v>9</v>
      </c>
      <c r="BD27" s="134"/>
      <c r="BE27" s="134">
        <v>44</v>
      </c>
      <c r="BF27" s="134">
        <v>7</v>
      </c>
      <c r="BG27" s="134">
        <v>3</v>
      </c>
      <c r="BH27" s="134">
        <v>0</v>
      </c>
      <c r="BI27" s="134">
        <v>54</v>
      </c>
      <c r="BJ27" s="134"/>
      <c r="BK27" s="134">
        <v>139</v>
      </c>
      <c r="BL27" s="134">
        <v>22</v>
      </c>
      <c r="BM27" s="134">
        <v>18</v>
      </c>
      <c r="BN27" s="134">
        <v>3</v>
      </c>
      <c r="BO27" s="134">
        <v>182</v>
      </c>
      <c r="BP27" s="134"/>
      <c r="BQ27" s="134">
        <v>6</v>
      </c>
      <c r="BR27" s="134">
        <v>0</v>
      </c>
      <c r="BS27" s="134">
        <v>1</v>
      </c>
      <c r="BT27" s="134">
        <v>1</v>
      </c>
      <c r="BU27" s="134">
        <v>8</v>
      </c>
      <c r="BV27" s="134">
        <f t="shared" si="1"/>
        <v>1971</v>
      </c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</row>
    <row r="28" spans="1:86" s="39" customFormat="1" ht="12" customHeight="1" x14ac:dyDescent="0.2">
      <c r="A28" s="8"/>
      <c r="B28" s="8" t="s">
        <v>23</v>
      </c>
      <c r="C28" s="134">
        <v>12418</v>
      </c>
      <c r="D28" s="134">
        <v>444</v>
      </c>
      <c r="E28" s="134">
        <v>175</v>
      </c>
      <c r="F28" s="134">
        <v>49</v>
      </c>
      <c r="G28" s="134">
        <v>13086</v>
      </c>
      <c r="H28" s="134"/>
      <c r="I28" s="134">
        <v>394</v>
      </c>
      <c r="J28" s="134">
        <v>104</v>
      </c>
      <c r="K28" s="134">
        <v>239</v>
      </c>
      <c r="L28" s="134">
        <v>186</v>
      </c>
      <c r="M28" s="134">
        <v>923</v>
      </c>
      <c r="N28" s="134"/>
      <c r="O28" s="134">
        <v>409</v>
      </c>
      <c r="P28" s="134">
        <v>51</v>
      </c>
      <c r="Q28" s="134">
        <v>48</v>
      </c>
      <c r="R28" s="134">
        <v>64</v>
      </c>
      <c r="S28" s="134">
        <v>572</v>
      </c>
      <c r="T28" s="134"/>
      <c r="U28" s="134">
        <v>1494</v>
      </c>
      <c r="V28" s="134">
        <v>241</v>
      </c>
      <c r="W28" s="134">
        <v>373</v>
      </c>
      <c r="X28" s="134">
        <v>315</v>
      </c>
      <c r="Y28" s="134">
        <f t="shared" si="3"/>
        <v>2423</v>
      </c>
      <c r="Z28" s="134"/>
      <c r="AA28" s="134">
        <v>262</v>
      </c>
      <c r="AB28" s="134">
        <v>8</v>
      </c>
      <c r="AC28" s="134">
        <v>9</v>
      </c>
      <c r="AD28" s="134">
        <v>0</v>
      </c>
      <c r="AE28" s="134">
        <v>279</v>
      </c>
      <c r="AF28" s="134"/>
      <c r="AG28" s="134">
        <v>130</v>
      </c>
      <c r="AH28" s="134">
        <v>125</v>
      </c>
      <c r="AI28" s="134">
        <v>178</v>
      </c>
      <c r="AJ28" s="134">
        <v>104</v>
      </c>
      <c r="AK28" s="134">
        <v>537</v>
      </c>
      <c r="AL28" s="134"/>
      <c r="AM28" s="134">
        <v>193</v>
      </c>
      <c r="AN28" s="134">
        <v>14</v>
      </c>
      <c r="AO28" s="134">
        <v>9</v>
      </c>
      <c r="AP28" s="134">
        <v>1</v>
      </c>
      <c r="AQ28" s="134">
        <v>217</v>
      </c>
      <c r="AR28" s="134"/>
      <c r="AS28" s="134">
        <v>215</v>
      </c>
      <c r="AT28" s="134">
        <v>3</v>
      </c>
      <c r="AU28" s="134">
        <v>2</v>
      </c>
      <c r="AV28" s="134">
        <v>1</v>
      </c>
      <c r="AW28" s="134">
        <v>221</v>
      </c>
      <c r="AX28" s="134"/>
      <c r="AY28" s="134">
        <v>131</v>
      </c>
      <c r="AZ28" s="134">
        <v>13</v>
      </c>
      <c r="BA28" s="134">
        <v>5</v>
      </c>
      <c r="BB28" s="134">
        <v>0</v>
      </c>
      <c r="BC28" s="134">
        <v>149</v>
      </c>
      <c r="BD28" s="134"/>
      <c r="BE28" s="134">
        <v>948</v>
      </c>
      <c r="BF28" s="134">
        <v>183</v>
      </c>
      <c r="BG28" s="134">
        <v>41</v>
      </c>
      <c r="BH28" s="134">
        <v>13</v>
      </c>
      <c r="BI28" s="134">
        <v>1185</v>
      </c>
      <c r="BJ28" s="134"/>
      <c r="BK28" s="134">
        <v>1174</v>
      </c>
      <c r="BL28" s="134">
        <v>289</v>
      </c>
      <c r="BM28" s="134">
        <v>142</v>
      </c>
      <c r="BN28" s="134">
        <v>38</v>
      </c>
      <c r="BO28" s="134">
        <v>1643</v>
      </c>
      <c r="BP28" s="134"/>
      <c r="BQ28" s="134">
        <v>52</v>
      </c>
      <c r="BR28" s="134">
        <v>15</v>
      </c>
      <c r="BS28" s="134">
        <v>10</v>
      </c>
      <c r="BT28" s="134">
        <v>3</v>
      </c>
      <c r="BU28" s="134">
        <v>80</v>
      </c>
      <c r="BV28" s="134">
        <f t="shared" si="1"/>
        <v>21315</v>
      </c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</row>
    <row r="29" spans="1:86" s="39" customFormat="1" ht="12" customHeight="1" x14ac:dyDescent="0.2">
      <c r="A29" s="8"/>
      <c r="B29" s="8" t="s">
        <v>24</v>
      </c>
      <c r="C29" s="134">
        <v>10840</v>
      </c>
      <c r="D29" s="134">
        <v>347</v>
      </c>
      <c r="E29" s="134">
        <v>175</v>
      </c>
      <c r="F29" s="134">
        <v>36</v>
      </c>
      <c r="G29" s="134">
        <v>11398</v>
      </c>
      <c r="H29" s="134"/>
      <c r="I29" s="134">
        <v>247</v>
      </c>
      <c r="J29" s="134">
        <v>93</v>
      </c>
      <c r="K29" s="134">
        <v>209</v>
      </c>
      <c r="L29" s="134">
        <v>101</v>
      </c>
      <c r="M29" s="134">
        <v>650</v>
      </c>
      <c r="N29" s="134"/>
      <c r="O29" s="134">
        <v>419</v>
      </c>
      <c r="P29" s="134">
        <v>38</v>
      </c>
      <c r="Q29" s="134">
        <v>46</v>
      </c>
      <c r="R29" s="134">
        <v>94</v>
      </c>
      <c r="S29" s="134">
        <v>597</v>
      </c>
      <c r="T29" s="134"/>
      <c r="U29" s="134">
        <v>1198</v>
      </c>
      <c r="V29" s="134">
        <v>155</v>
      </c>
      <c r="W29" s="134">
        <v>249</v>
      </c>
      <c r="X29" s="134">
        <v>281</v>
      </c>
      <c r="Y29" s="134">
        <f t="shared" si="3"/>
        <v>1883</v>
      </c>
      <c r="Z29" s="134"/>
      <c r="AA29" s="134">
        <v>227</v>
      </c>
      <c r="AB29" s="134">
        <v>21</v>
      </c>
      <c r="AC29" s="134">
        <v>21</v>
      </c>
      <c r="AD29" s="134">
        <v>6</v>
      </c>
      <c r="AE29" s="134">
        <v>275</v>
      </c>
      <c r="AF29" s="134"/>
      <c r="AG29" s="134">
        <v>163</v>
      </c>
      <c r="AH29" s="134">
        <v>116</v>
      </c>
      <c r="AI29" s="134">
        <v>123</v>
      </c>
      <c r="AJ29" s="134">
        <v>73</v>
      </c>
      <c r="AK29" s="134">
        <v>475</v>
      </c>
      <c r="AL29" s="134"/>
      <c r="AM29" s="134">
        <v>216</v>
      </c>
      <c r="AN29" s="134">
        <v>11</v>
      </c>
      <c r="AO29" s="134">
        <v>11</v>
      </c>
      <c r="AP29" s="134">
        <v>4</v>
      </c>
      <c r="AQ29" s="134">
        <v>242</v>
      </c>
      <c r="AR29" s="134"/>
      <c r="AS29" s="134">
        <v>171</v>
      </c>
      <c r="AT29" s="134">
        <v>5</v>
      </c>
      <c r="AU29" s="134">
        <v>4</v>
      </c>
      <c r="AV29" s="134">
        <v>1</v>
      </c>
      <c r="AW29" s="134">
        <v>181</v>
      </c>
      <c r="AX29" s="134"/>
      <c r="AY29" s="134">
        <v>76</v>
      </c>
      <c r="AZ29" s="134">
        <v>4</v>
      </c>
      <c r="BA29" s="134">
        <v>3</v>
      </c>
      <c r="BB29" s="134">
        <v>2</v>
      </c>
      <c r="BC29" s="134">
        <v>85</v>
      </c>
      <c r="BD29" s="134"/>
      <c r="BE29" s="134">
        <v>693</v>
      </c>
      <c r="BF29" s="134">
        <v>105</v>
      </c>
      <c r="BG29" s="134">
        <v>34</v>
      </c>
      <c r="BH29" s="134">
        <v>6</v>
      </c>
      <c r="BI29" s="134">
        <v>838</v>
      </c>
      <c r="BJ29" s="134"/>
      <c r="BK29" s="134">
        <v>1337</v>
      </c>
      <c r="BL29" s="134">
        <v>280</v>
      </c>
      <c r="BM29" s="134">
        <v>130</v>
      </c>
      <c r="BN29" s="134">
        <v>45</v>
      </c>
      <c r="BO29" s="134">
        <v>1792</v>
      </c>
      <c r="BP29" s="134"/>
      <c r="BQ29" s="134">
        <v>45</v>
      </c>
      <c r="BR29" s="134">
        <v>13</v>
      </c>
      <c r="BS29" s="134">
        <v>5</v>
      </c>
      <c r="BT29" s="134">
        <v>6</v>
      </c>
      <c r="BU29" s="134">
        <v>69</v>
      </c>
      <c r="BV29" s="134">
        <f t="shared" si="1"/>
        <v>18485</v>
      </c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</row>
    <row r="30" spans="1:86" s="39" customFormat="1" ht="12" customHeight="1" x14ac:dyDescent="0.2">
      <c r="A30" s="8"/>
      <c r="B30" s="8" t="s">
        <v>25</v>
      </c>
      <c r="C30" s="134">
        <v>2353</v>
      </c>
      <c r="D30" s="134">
        <v>51</v>
      </c>
      <c r="E30" s="134">
        <v>24</v>
      </c>
      <c r="F30" s="134">
        <v>6</v>
      </c>
      <c r="G30" s="134">
        <v>2434</v>
      </c>
      <c r="H30" s="134"/>
      <c r="I30" s="134">
        <v>44</v>
      </c>
      <c r="J30" s="134">
        <v>11</v>
      </c>
      <c r="K30" s="134">
        <v>21</v>
      </c>
      <c r="L30" s="134">
        <v>3</v>
      </c>
      <c r="M30" s="134">
        <v>79</v>
      </c>
      <c r="N30" s="134"/>
      <c r="O30" s="134">
        <v>125</v>
      </c>
      <c r="P30" s="134">
        <v>5</v>
      </c>
      <c r="Q30" s="134">
        <v>5</v>
      </c>
      <c r="R30" s="134">
        <v>21</v>
      </c>
      <c r="S30" s="134">
        <v>156</v>
      </c>
      <c r="T30" s="134"/>
      <c r="U30" s="134">
        <v>335</v>
      </c>
      <c r="V30" s="134">
        <v>38</v>
      </c>
      <c r="W30" s="134">
        <v>45</v>
      </c>
      <c r="X30" s="134">
        <v>62</v>
      </c>
      <c r="Y30" s="134">
        <f t="shared" si="3"/>
        <v>480</v>
      </c>
      <c r="Z30" s="134"/>
      <c r="AA30" s="134">
        <v>50</v>
      </c>
      <c r="AB30" s="134">
        <v>1</v>
      </c>
      <c r="AC30" s="134">
        <v>3</v>
      </c>
      <c r="AD30" s="134">
        <v>0</v>
      </c>
      <c r="AE30" s="134">
        <v>54</v>
      </c>
      <c r="AF30" s="134"/>
      <c r="AG30" s="134">
        <v>31</v>
      </c>
      <c r="AH30" s="134">
        <v>24</v>
      </c>
      <c r="AI30" s="134">
        <v>27</v>
      </c>
      <c r="AJ30" s="134">
        <v>11</v>
      </c>
      <c r="AK30" s="134">
        <v>93</v>
      </c>
      <c r="AL30" s="134"/>
      <c r="AM30" s="134">
        <v>47</v>
      </c>
      <c r="AN30" s="134">
        <v>6</v>
      </c>
      <c r="AO30" s="134">
        <v>5</v>
      </c>
      <c r="AP30" s="134">
        <v>0</v>
      </c>
      <c r="AQ30" s="134">
        <v>58</v>
      </c>
      <c r="AR30" s="134"/>
      <c r="AS30" s="134">
        <v>26</v>
      </c>
      <c r="AT30" s="134">
        <v>1</v>
      </c>
      <c r="AU30" s="134">
        <v>0</v>
      </c>
      <c r="AV30" s="134">
        <v>0</v>
      </c>
      <c r="AW30" s="134">
        <v>27</v>
      </c>
      <c r="AX30" s="134"/>
      <c r="AY30" s="134">
        <v>7</v>
      </c>
      <c r="AZ30" s="134">
        <v>2</v>
      </c>
      <c r="BA30" s="134">
        <v>1</v>
      </c>
      <c r="BB30" s="134">
        <v>0</v>
      </c>
      <c r="BC30" s="134">
        <v>10</v>
      </c>
      <c r="BD30" s="134"/>
      <c r="BE30" s="134">
        <v>64</v>
      </c>
      <c r="BF30" s="134">
        <v>10</v>
      </c>
      <c r="BG30" s="134">
        <v>2</v>
      </c>
      <c r="BH30" s="134">
        <v>0</v>
      </c>
      <c r="BI30" s="134">
        <v>76</v>
      </c>
      <c r="BJ30" s="134"/>
      <c r="BK30" s="134">
        <v>260</v>
      </c>
      <c r="BL30" s="134">
        <v>45</v>
      </c>
      <c r="BM30" s="134">
        <v>22</v>
      </c>
      <c r="BN30" s="134">
        <v>8</v>
      </c>
      <c r="BO30" s="134">
        <v>335</v>
      </c>
      <c r="BP30" s="134"/>
      <c r="BQ30" s="134">
        <v>3</v>
      </c>
      <c r="BR30" s="134">
        <v>1</v>
      </c>
      <c r="BS30" s="134">
        <v>0</v>
      </c>
      <c r="BT30" s="134">
        <v>1</v>
      </c>
      <c r="BU30" s="134">
        <v>5</v>
      </c>
      <c r="BV30" s="134">
        <f t="shared" si="1"/>
        <v>3807</v>
      </c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</row>
    <row r="31" spans="1:86" s="39" customFormat="1" ht="11.25" customHeight="1" x14ac:dyDescent="0.2">
      <c r="A31" s="8"/>
      <c r="B31" s="8" t="s">
        <v>26</v>
      </c>
      <c r="C31" s="134">
        <v>5660</v>
      </c>
      <c r="D31" s="134">
        <v>152</v>
      </c>
      <c r="E31" s="134">
        <v>53</v>
      </c>
      <c r="F31" s="134">
        <v>8</v>
      </c>
      <c r="G31" s="134">
        <v>5873</v>
      </c>
      <c r="H31" s="134"/>
      <c r="I31" s="134">
        <v>178</v>
      </c>
      <c r="J31" s="134">
        <v>82</v>
      </c>
      <c r="K31" s="134">
        <v>169</v>
      </c>
      <c r="L31" s="134">
        <v>47</v>
      </c>
      <c r="M31" s="134">
        <v>476</v>
      </c>
      <c r="N31" s="134"/>
      <c r="O31" s="134">
        <v>279</v>
      </c>
      <c r="P31" s="134">
        <v>17</v>
      </c>
      <c r="Q31" s="134">
        <v>26</v>
      </c>
      <c r="R31" s="134">
        <v>29</v>
      </c>
      <c r="S31" s="134">
        <v>351</v>
      </c>
      <c r="T31" s="134"/>
      <c r="U31" s="134">
        <v>834</v>
      </c>
      <c r="V31" s="134">
        <v>113</v>
      </c>
      <c r="W31" s="134">
        <v>115</v>
      </c>
      <c r="X31" s="134">
        <v>94</v>
      </c>
      <c r="Y31" s="134">
        <f t="shared" si="3"/>
        <v>1156</v>
      </c>
      <c r="Z31" s="134"/>
      <c r="AA31" s="134">
        <v>119</v>
      </c>
      <c r="AB31" s="134">
        <v>5</v>
      </c>
      <c r="AC31" s="134">
        <v>1</v>
      </c>
      <c r="AD31" s="134">
        <v>0</v>
      </c>
      <c r="AE31" s="134">
        <v>125</v>
      </c>
      <c r="AF31" s="134"/>
      <c r="AG31" s="134">
        <v>83</v>
      </c>
      <c r="AH31" s="134">
        <v>87</v>
      </c>
      <c r="AI31" s="134">
        <v>81</v>
      </c>
      <c r="AJ31" s="134">
        <v>47</v>
      </c>
      <c r="AK31" s="134">
        <v>298</v>
      </c>
      <c r="AL31" s="134"/>
      <c r="AM31" s="134">
        <v>120</v>
      </c>
      <c r="AN31" s="134">
        <v>8</v>
      </c>
      <c r="AO31" s="134">
        <v>4</v>
      </c>
      <c r="AP31" s="134">
        <v>0</v>
      </c>
      <c r="AQ31" s="134">
        <v>132</v>
      </c>
      <c r="AR31" s="134"/>
      <c r="AS31" s="134">
        <v>96</v>
      </c>
      <c r="AT31" s="134">
        <v>1</v>
      </c>
      <c r="AU31" s="134">
        <v>1</v>
      </c>
      <c r="AV31" s="134">
        <v>1</v>
      </c>
      <c r="AW31" s="134">
        <v>99</v>
      </c>
      <c r="AX31" s="134"/>
      <c r="AY31" s="134">
        <v>74</v>
      </c>
      <c r="AZ31" s="134">
        <v>3</v>
      </c>
      <c r="BA31" s="134">
        <v>0</v>
      </c>
      <c r="BB31" s="134">
        <v>1</v>
      </c>
      <c r="BC31" s="134">
        <v>78</v>
      </c>
      <c r="BD31" s="134"/>
      <c r="BE31" s="134">
        <v>238</v>
      </c>
      <c r="BF31" s="134">
        <v>32</v>
      </c>
      <c r="BG31" s="134">
        <v>15</v>
      </c>
      <c r="BH31" s="134">
        <v>5</v>
      </c>
      <c r="BI31" s="134">
        <v>290</v>
      </c>
      <c r="BJ31" s="134"/>
      <c r="BK31" s="134">
        <v>812</v>
      </c>
      <c r="BL31" s="134">
        <v>185</v>
      </c>
      <c r="BM31" s="134">
        <v>75</v>
      </c>
      <c r="BN31" s="134">
        <v>25</v>
      </c>
      <c r="BO31" s="134">
        <v>1097</v>
      </c>
      <c r="BP31" s="134"/>
      <c r="BQ31" s="134">
        <v>22</v>
      </c>
      <c r="BR31" s="134">
        <v>7</v>
      </c>
      <c r="BS31" s="134">
        <v>4</v>
      </c>
      <c r="BT31" s="134">
        <v>2</v>
      </c>
      <c r="BU31" s="134">
        <v>35</v>
      </c>
      <c r="BV31" s="134">
        <f t="shared" si="1"/>
        <v>10010</v>
      </c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</row>
    <row r="32" spans="1:86" s="46" customFormat="1" ht="12" customHeight="1" x14ac:dyDescent="0.2">
      <c r="A32" s="11" t="s">
        <v>27</v>
      </c>
      <c r="B32" s="15" t="s">
        <v>9</v>
      </c>
      <c r="C32" s="136">
        <v>37921</v>
      </c>
      <c r="D32" s="136">
        <v>1166</v>
      </c>
      <c r="E32" s="136">
        <v>493</v>
      </c>
      <c r="F32" s="136">
        <v>110</v>
      </c>
      <c r="G32" s="136">
        <v>39690</v>
      </c>
      <c r="H32" s="136"/>
      <c r="I32" s="136">
        <v>997</v>
      </c>
      <c r="J32" s="136">
        <v>324</v>
      </c>
      <c r="K32" s="136">
        <v>696</v>
      </c>
      <c r="L32" s="136">
        <v>358</v>
      </c>
      <c r="M32" s="136">
        <v>2375</v>
      </c>
      <c r="N32" s="136"/>
      <c r="O32" s="136">
        <v>1496</v>
      </c>
      <c r="P32" s="136">
        <v>131</v>
      </c>
      <c r="Q32" s="136">
        <v>152</v>
      </c>
      <c r="R32" s="136">
        <v>252</v>
      </c>
      <c r="S32" s="136">
        <v>2031</v>
      </c>
      <c r="T32" s="136"/>
      <c r="U32" s="136">
        <v>4549</v>
      </c>
      <c r="V32" s="136">
        <v>638</v>
      </c>
      <c r="W32" s="136">
        <v>890</v>
      </c>
      <c r="X32" s="136">
        <v>870</v>
      </c>
      <c r="Y32" s="136">
        <f t="shared" si="3"/>
        <v>6947</v>
      </c>
      <c r="Z32" s="136"/>
      <c r="AA32" s="136">
        <v>744</v>
      </c>
      <c r="AB32" s="136">
        <v>41</v>
      </c>
      <c r="AC32" s="136">
        <v>38</v>
      </c>
      <c r="AD32" s="136">
        <v>6</v>
      </c>
      <c r="AE32" s="136">
        <v>829</v>
      </c>
      <c r="AF32" s="136"/>
      <c r="AG32" s="136">
        <v>449</v>
      </c>
      <c r="AH32" s="136">
        <v>397</v>
      </c>
      <c r="AI32" s="136">
        <v>482</v>
      </c>
      <c r="AJ32" s="136">
        <v>294</v>
      </c>
      <c r="AK32" s="136">
        <v>1622</v>
      </c>
      <c r="AL32" s="136"/>
      <c r="AM32" s="136">
        <v>717</v>
      </c>
      <c r="AN32" s="136">
        <v>43</v>
      </c>
      <c r="AO32" s="136">
        <v>33</v>
      </c>
      <c r="AP32" s="136">
        <v>7</v>
      </c>
      <c r="AQ32" s="136">
        <v>800</v>
      </c>
      <c r="AR32" s="136"/>
      <c r="AS32" s="136">
        <v>582</v>
      </c>
      <c r="AT32" s="136">
        <v>10</v>
      </c>
      <c r="AU32" s="136">
        <v>10</v>
      </c>
      <c r="AV32" s="136">
        <v>3</v>
      </c>
      <c r="AW32" s="136">
        <v>605</v>
      </c>
      <c r="AX32" s="136"/>
      <c r="AY32" s="136">
        <v>334</v>
      </c>
      <c r="AZ32" s="136">
        <v>25</v>
      </c>
      <c r="BA32" s="136">
        <v>10</v>
      </c>
      <c r="BB32" s="136">
        <v>4</v>
      </c>
      <c r="BC32" s="136">
        <v>373</v>
      </c>
      <c r="BD32" s="136"/>
      <c r="BE32" s="136">
        <v>2172</v>
      </c>
      <c r="BF32" s="136">
        <v>352</v>
      </c>
      <c r="BG32" s="136">
        <v>104</v>
      </c>
      <c r="BH32" s="136">
        <v>27</v>
      </c>
      <c r="BI32" s="136">
        <v>2655</v>
      </c>
      <c r="BJ32" s="136"/>
      <c r="BK32" s="136">
        <v>4157</v>
      </c>
      <c r="BL32" s="136">
        <v>931</v>
      </c>
      <c r="BM32" s="136">
        <v>430</v>
      </c>
      <c r="BN32" s="136">
        <v>133</v>
      </c>
      <c r="BO32" s="136">
        <v>5651</v>
      </c>
      <c r="BP32" s="136"/>
      <c r="BQ32" s="136">
        <v>154</v>
      </c>
      <c r="BR32" s="136">
        <v>38</v>
      </c>
      <c r="BS32" s="136">
        <v>24</v>
      </c>
      <c r="BT32" s="136">
        <v>15</v>
      </c>
      <c r="BU32" s="136">
        <v>231</v>
      </c>
      <c r="BV32" s="136">
        <f t="shared" si="1"/>
        <v>63809</v>
      </c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</row>
    <row r="33" spans="1:86" s="39" customFormat="1" ht="9" customHeight="1" x14ac:dyDescent="0.2">
      <c r="A33" s="14"/>
      <c r="B33" s="15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134"/>
      <c r="BR33" s="134"/>
      <c r="BS33" s="134"/>
      <c r="BT33" s="134"/>
      <c r="BU33" s="134"/>
      <c r="BV33" s="134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</row>
    <row r="34" spans="1:86" s="39" customFormat="1" ht="12" customHeight="1" x14ac:dyDescent="0.2">
      <c r="A34" s="8"/>
      <c r="B34" s="8" t="s">
        <v>28</v>
      </c>
      <c r="C34" s="134">
        <v>12515</v>
      </c>
      <c r="D34" s="134">
        <v>450</v>
      </c>
      <c r="E34" s="134">
        <v>196</v>
      </c>
      <c r="F34" s="134">
        <v>43</v>
      </c>
      <c r="G34" s="134">
        <v>13204</v>
      </c>
      <c r="H34" s="134"/>
      <c r="I34" s="134">
        <v>446</v>
      </c>
      <c r="J34" s="134">
        <v>153</v>
      </c>
      <c r="K34" s="134">
        <v>262</v>
      </c>
      <c r="L34" s="134">
        <v>154</v>
      </c>
      <c r="M34" s="134">
        <v>1015</v>
      </c>
      <c r="N34" s="134"/>
      <c r="O34" s="134">
        <v>474</v>
      </c>
      <c r="P34" s="134">
        <v>90</v>
      </c>
      <c r="Q34" s="134">
        <v>82</v>
      </c>
      <c r="R34" s="134">
        <v>123</v>
      </c>
      <c r="S34" s="134">
        <v>769</v>
      </c>
      <c r="T34" s="134"/>
      <c r="U34" s="134">
        <v>1548</v>
      </c>
      <c r="V34" s="134">
        <v>282</v>
      </c>
      <c r="W34" s="134">
        <v>555</v>
      </c>
      <c r="X34" s="134">
        <v>425</v>
      </c>
      <c r="Y34" s="134">
        <f t="shared" si="3"/>
        <v>2810</v>
      </c>
      <c r="Z34" s="134"/>
      <c r="AA34" s="134">
        <v>296</v>
      </c>
      <c r="AB34" s="134">
        <v>10</v>
      </c>
      <c r="AC34" s="134">
        <v>5</v>
      </c>
      <c r="AD34" s="134">
        <v>2</v>
      </c>
      <c r="AE34" s="134">
        <v>313</v>
      </c>
      <c r="AF34" s="134"/>
      <c r="AG34" s="134">
        <v>141</v>
      </c>
      <c r="AH34" s="134">
        <v>79</v>
      </c>
      <c r="AI34" s="134">
        <v>89</v>
      </c>
      <c r="AJ34" s="134">
        <v>58</v>
      </c>
      <c r="AK34" s="134">
        <v>367</v>
      </c>
      <c r="AL34" s="134"/>
      <c r="AM34" s="134">
        <v>235</v>
      </c>
      <c r="AN34" s="134">
        <v>23</v>
      </c>
      <c r="AO34" s="134">
        <v>8</v>
      </c>
      <c r="AP34" s="134">
        <v>6</v>
      </c>
      <c r="AQ34" s="134">
        <v>272</v>
      </c>
      <c r="AR34" s="134"/>
      <c r="AS34" s="134">
        <v>287</v>
      </c>
      <c r="AT34" s="134">
        <v>9</v>
      </c>
      <c r="AU34" s="134">
        <v>3</v>
      </c>
      <c r="AV34" s="134">
        <v>1</v>
      </c>
      <c r="AW34" s="134">
        <v>300</v>
      </c>
      <c r="AX34" s="134"/>
      <c r="AY34" s="134">
        <v>127</v>
      </c>
      <c r="AZ34" s="134">
        <v>3</v>
      </c>
      <c r="BA34" s="134">
        <v>5</v>
      </c>
      <c r="BB34" s="134">
        <v>0</v>
      </c>
      <c r="BC34" s="134">
        <v>135</v>
      </c>
      <c r="BD34" s="134"/>
      <c r="BE34" s="134">
        <v>799</v>
      </c>
      <c r="BF34" s="134">
        <v>146</v>
      </c>
      <c r="BG34" s="134">
        <v>56</v>
      </c>
      <c r="BH34" s="134">
        <v>10</v>
      </c>
      <c r="BI34" s="134">
        <v>1011</v>
      </c>
      <c r="BJ34" s="134"/>
      <c r="BK34" s="134">
        <v>1466</v>
      </c>
      <c r="BL34" s="134">
        <v>340</v>
      </c>
      <c r="BM34" s="134">
        <v>188</v>
      </c>
      <c r="BN34" s="134">
        <v>59</v>
      </c>
      <c r="BO34" s="134">
        <v>2053</v>
      </c>
      <c r="BP34" s="134"/>
      <c r="BQ34" s="134">
        <v>130</v>
      </c>
      <c r="BR34" s="134">
        <v>25</v>
      </c>
      <c r="BS34" s="134">
        <v>11</v>
      </c>
      <c r="BT34" s="134">
        <v>5</v>
      </c>
      <c r="BU34" s="134">
        <v>171</v>
      </c>
      <c r="BV34" s="134">
        <f t="shared" si="1"/>
        <v>22420</v>
      </c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</row>
    <row r="35" spans="1:86" s="39" customFormat="1" ht="12" customHeight="1" x14ac:dyDescent="0.2">
      <c r="A35" s="8"/>
      <c r="B35" s="8" t="s">
        <v>29</v>
      </c>
      <c r="C35" s="134">
        <v>7008</v>
      </c>
      <c r="D35" s="134">
        <v>237</v>
      </c>
      <c r="E35" s="134">
        <v>107</v>
      </c>
      <c r="F35" s="134">
        <v>19</v>
      </c>
      <c r="G35" s="134">
        <v>7371</v>
      </c>
      <c r="H35" s="134"/>
      <c r="I35" s="134">
        <v>98</v>
      </c>
      <c r="J35" s="134">
        <v>24</v>
      </c>
      <c r="K35" s="134">
        <v>78</v>
      </c>
      <c r="L35" s="134">
        <v>52</v>
      </c>
      <c r="M35" s="134">
        <v>252</v>
      </c>
      <c r="N35" s="134"/>
      <c r="O35" s="134">
        <v>246</v>
      </c>
      <c r="P35" s="134">
        <v>23</v>
      </c>
      <c r="Q35" s="134">
        <v>53</v>
      </c>
      <c r="R35" s="134">
        <v>43</v>
      </c>
      <c r="S35" s="134">
        <v>365</v>
      </c>
      <c r="T35" s="134"/>
      <c r="U35" s="134">
        <v>863</v>
      </c>
      <c r="V35" s="134">
        <v>67</v>
      </c>
      <c r="W35" s="134">
        <v>137</v>
      </c>
      <c r="X35" s="134">
        <v>246</v>
      </c>
      <c r="Y35" s="134">
        <f t="shared" si="3"/>
        <v>1313</v>
      </c>
      <c r="Z35" s="134"/>
      <c r="AA35" s="134">
        <v>188</v>
      </c>
      <c r="AB35" s="134">
        <v>9</v>
      </c>
      <c r="AC35" s="134">
        <v>5</v>
      </c>
      <c r="AD35" s="134">
        <v>2</v>
      </c>
      <c r="AE35" s="134">
        <v>204</v>
      </c>
      <c r="AF35" s="134"/>
      <c r="AG35" s="134">
        <v>124</v>
      </c>
      <c r="AH35" s="134">
        <v>103</v>
      </c>
      <c r="AI35" s="134">
        <v>188</v>
      </c>
      <c r="AJ35" s="134">
        <v>105</v>
      </c>
      <c r="AK35" s="134">
        <v>520</v>
      </c>
      <c r="AL35" s="134"/>
      <c r="AM35" s="134">
        <v>95</v>
      </c>
      <c r="AN35" s="134">
        <v>12</v>
      </c>
      <c r="AO35" s="134">
        <v>1</v>
      </c>
      <c r="AP35" s="134">
        <v>1</v>
      </c>
      <c r="AQ35" s="134">
        <v>109</v>
      </c>
      <c r="AR35" s="134"/>
      <c r="AS35" s="134">
        <v>77</v>
      </c>
      <c r="AT35" s="134">
        <v>3</v>
      </c>
      <c r="AU35" s="134">
        <v>2</v>
      </c>
      <c r="AV35" s="134">
        <v>2</v>
      </c>
      <c r="AW35" s="134">
        <v>84</v>
      </c>
      <c r="AX35" s="134"/>
      <c r="AY35" s="134">
        <v>47</v>
      </c>
      <c r="AZ35" s="134">
        <v>3</v>
      </c>
      <c r="BA35" s="134">
        <v>2</v>
      </c>
      <c r="BB35" s="134">
        <v>1</v>
      </c>
      <c r="BC35" s="134">
        <v>53</v>
      </c>
      <c r="BD35" s="134"/>
      <c r="BE35" s="134">
        <v>173</v>
      </c>
      <c r="BF35" s="134">
        <v>26</v>
      </c>
      <c r="BG35" s="134">
        <v>18</v>
      </c>
      <c r="BH35" s="134">
        <v>5</v>
      </c>
      <c r="BI35" s="134">
        <v>222</v>
      </c>
      <c r="BJ35" s="134"/>
      <c r="BK35" s="134">
        <v>549</v>
      </c>
      <c r="BL35" s="134">
        <v>123</v>
      </c>
      <c r="BM35" s="134">
        <v>64</v>
      </c>
      <c r="BN35" s="134">
        <v>19</v>
      </c>
      <c r="BO35" s="134">
        <v>755</v>
      </c>
      <c r="BP35" s="134"/>
      <c r="BQ35" s="134">
        <v>14</v>
      </c>
      <c r="BR35" s="134">
        <v>4</v>
      </c>
      <c r="BS35" s="134">
        <v>3</v>
      </c>
      <c r="BT35" s="134">
        <v>0</v>
      </c>
      <c r="BU35" s="134">
        <v>21</v>
      </c>
      <c r="BV35" s="134">
        <f t="shared" si="1"/>
        <v>11269</v>
      </c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</row>
    <row r="36" spans="1:86" s="46" customFormat="1" ht="12" customHeight="1" x14ac:dyDescent="0.2">
      <c r="A36" s="11" t="s">
        <v>30</v>
      </c>
      <c r="B36" s="15" t="s">
        <v>9</v>
      </c>
      <c r="C36" s="136">
        <v>19523</v>
      </c>
      <c r="D36" s="136">
        <v>687</v>
      </c>
      <c r="E36" s="136">
        <v>303</v>
      </c>
      <c r="F36" s="136">
        <v>62</v>
      </c>
      <c r="G36" s="136">
        <v>20575</v>
      </c>
      <c r="H36" s="136"/>
      <c r="I36" s="136">
        <v>544</v>
      </c>
      <c r="J36" s="136">
        <v>177</v>
      </c>
      <c r="K36" s="136">
        <v>340</v>
      </c>
      <c r="L36" s="136">
        <v>206</v>
      </c>
      <c r="M36" s="136">
        <v>1267</v>
      </c>
      <c r="N36" s="136"/>
      <c r="O36" s="136">
        <v>720</v>
      </c>
      <c r="P36" s="136">
        <v>113</v>
      </c>
      <c r="Q36" s="136">
        <v>135</v>
      </c>
      <c r="R36" s="136">
        <v>166</v>
      </c>
      <c r="S36" s="136">
        <v>1134</v>
      </c>
      <c r="T36" s="136"/>
      <c r="U36" s="136">
        <v>2411</v>
      </c>
      <c r="V36" s="136">
        <v>349</v>
      </c>
      <c r="W36" s="136">
        <v>692</v>
      </c>
      <c r="X36" s="136">
        <v>671</v>
      </c>
      <c r="Y36" s="136">
        <f t="shared" si="3"/>
        <v>4123</v>
      </c>
      <c r="Z36" s="136"/>
      <c r="AA36" s="136">
        <v>484</v>
      </c>
      <c r="AB36" s="136">
        <v>19</v>
      </c>
      <c r="AC36" s="136">
        <v>10</v>
      </c>
      <c r="AD36" s="136">
        <v>4</v>
      </c>
      <c r="AE36" s="136">
        <v>517</v>
      </c>
      <c r="AF36" s="136"/>
      <c r="AG36" s="136">
        <v>265</v>
      </c>
      <c r="AH36" s="136">
        <v>182</v>
      </c>
      <c r="AI36" s="136">
        <v>277</v>
      </c>
      <c r="AJ36" s="136">
        <v>163</v>
      </c>
      <c r="AK36" s="136">
        <v>887</v>
      </c>
      <c r="AL36" s="136"/>
      <c r="AM36" s="136">
        <v>330</v>
      </c>
      <c r="AN36" s="136">
        <v>35</v>
      </c>
      <c r="AO36" s="136">
        <v>9</v>
      </c>
      <c r="AP36" s="136">
        <v>7</v>
      </c>
      <c r="AQ36" s="136">
        <v>381</v>
      </c>
      <c r="AR36" s="136"/>
      <c r="AS36" s="136">
        <v>364</v>
      </c>
      <c r="AT36" s="136">
        <v>12</v>
      </c>
      <c r="AU36" s="136">
        <v>5</v>
      </c>
      <c r="AV36" s="136">
        <v>3</v>
      </c>
      <c r="AW36" s="136">
        <v>384</v>
      </c>
      <c r="AX36" s="136"/>
      <c r="AY36" s="136">
        <v>174</v>
      </c>
      <c r="AZ36" s="136">
        <v>6</v>
      </c>
      <c r="BA36" s="136">
        <v>7</v>
      </c>
      <c r="BB36" s="136">
        <v>1</v>
      </c>
      <c r="BC36" s="136">
        <v>188</v>
      </c>
      <c r="BD36" s="136"/>
      <c r="BE36" s="136">
        <v>972</v>
      </c>
      <c r="BF36" s="136">
        <v>172</v>
      </c>
      <c r="BG36" s="136">
        <v>74</v>
      </c>
      <c r="BH36" s="136">
        <v>15</v>
      </c>
      <c r="BI36" s="136">
        <v>1233</v>
      </c>
      <c r="BJ36" s="136"/>
      <c r="BK36" s="136">
        <v>2015</v>
      </c>
      <c r="BL36" s="136">
        <v>463</v>
      </c>
      <c r="BM36" s="136">
        <v>252</v>
      </c>
      <c r="BN36" s="136">
        <v>78</v>
      </c>
      <c r="BO36" s="136">
        <v>2808</v>
      </c>
      <c r="BP36" s="136"/>
      <c r="BQ36" s="136">
        <v>144</v>
      </c>
      <c r="BR36" s="136">
        <v>29</v>
      </c>
      <c r="BS36" s="136">
        <v>14</v>
      </c>
      <c r="BT36" s="136">
        <v>5</v>
      </c>
      <c r="BU36" s="136">
        <v>192</v>
      </c>
      <c r="BV36" s="136">
        <f t="shared" si="1"/>
        <v>33689</v>
      </c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</row>
    <row r="37" spans="1:86" s="39" customFormat="1" ht="9" customHeight="1" x14ac:dyDescent="0.2">
      <c r="A37" s="14"/>
      <c r="B37" s="15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</row>
    <row r="38" spans="1:86" s="46" customFormat="1" ht="12" customHeight="1" x14ac:dyDescent="0.2">
      <c r="A38" s="14" t="s">
        <v>31</v>
      </c>
      <c r="B38" s="15" t="s">
        <v>9</v>
      </c>
      <c r="C38" s="136">
        <f>+C36+C32+C24+C18+C10</f>
        <v>217776</v>
      </c>
      <c r="D38" s="136">
        <f>+D36+D32+D24+D18+D10</f>
        <v>8513</v>
      </c>
      <c r="E38" s="136">
        <f>+E36+E32+E24+E18+E10</f>
        <v>3959</v>
      </c>
      <c r="F38" s="136">
        <f>+F36+F32+F24+F18+F10</f>
        <v>1027</v>
      </c>
      <c r="G38" s="136">
        <f>SUM(C38:F38)</f>
        <v>231275</v>
      </c>
      <c r="H38" s="136"/>
      <c r="I38" s="136">
        <f>+I36+I32+I24+I18+I10</f>
        <v>5895</v>
      </c>
      <c r="J38" s="136">
        <f>+J36+J32+J24+J18+J10</f>
        <v>1463</v>
      </c>
      <c r="K38" s="136">
        <f>+K36+K32+K24+K18+K10</f>
        <v>3543</v>
      </c>
      <c r="L38" s="136">
        <f>+L36+L32+L24+L18+L10</f>
        <v>3092</v>
      </c>
      <c r="M38" s="136">
        <f>SUM(I38:L38)</f>
        <v>13993</v>
      </c>
      <c r="N38" s="136"/>
      <c r="O38" s="136">
        <f>+O36+O32+O24+O18+O10</f>
        <v>8769</v>
      </c>
      <c r="P38" s="136">
        <f>+P36+P32+P24+P18+P10</f>
        <v>945</v>
      </c>
      <c r="Q38" s="136">
        <f>+Q36+Q32+Q24+Q18+Q10</f>
        <v>1148</v>
      </c>
      <c r="R38" s="136">
        <f>+R36+R32+R24+R18+R10</f>
        <v>1667</v>
      </c>
      <c r="S38" s="136">
        <f>SUM(O38:R38)</f>
        <v>12529</v>
      </c>
      <c r="T38" s="136"/>
      <c r="U38" s="136">
        <f>+U36+U32+U24+U18+U10</f>
        <v>23095</v>
      </c>
      <c r="V38" s="136">
        <f>+V36+V32+V24+V18+V10</f>
        <v>2676</v>
      </c>
      <c r="W38" s="136">
        <f>+W36+W32+W24+W18+W10</f>
        <v>3526</v>
      </c>
      <c r="X38" s="136">
        <f>+X36+X32+X24+X18+X10</f>
        <v>4267</v>
      </c>
      <c r="Y38" s="136">
        <f>SUM(U38:X38)</f>
        <v>33564</v>
      </c>
      <c r="Z38" s="136"/>
      <c r="AA38" s="136">
        <f>+AA36+AA32+AA24+AA18+AA10</f>
        <v>5002</v>
      </c>
      <c r="AB38" s="136">
        <f>+AB36+AB32+AB24+AB18+AB10</f>
        <v>279</v>
      </c>
      <c r="AC38" s="136">
        <f>+AC36+AC32+AC24+AC18+AC10</f>
        <v>171</v>
      </c>
      <c r="AD38" s="136">
        <f>+AD36+AD32+AD24+AD18+AD10</f>
        <v>30</v>
      </c>
      <c r="AE38" s="136">
        <f>SUM(AA38:AD38)</f>
        <v>5482</v>
      </c>
      <c r="AF38" s="136"/>
      <c r="AG38" s="136">
        <f>+AG36+AG32+AG24+AG18+AG10</f>
        <v>1953</v>
      </c>
      <c r="AH38" s="136">
        <f>+AH36+AH32+AH24+AH18+AH10</f>
        <v>1083</v>
      </c>
      <c r="AI38" s="136">
        <f>+AI36+AI32+AI24+AI18+AI10</f>
        <v>1702</v>
      </c>
      <c r="AJ38" s="136">
        <f>+AJ36+AJ32+AJ24+AJ18+AJ10</f>
        <v>1811</v>
      </c>
      <c r="AK38" s="136">
        <f>SUM(AG38:AJ38)</f>
        <v>6549</v>
      </c>
      <c r="AL38" s="136"/>
      <c r="AM38" s="136">
        <f>+AM36+AM32+AM24+AM18+AM10</f>
        <v>5159</v>
      </c>
      <c r="AN38" s="136">
        <f>+AN36+AN32+AN24+AN18+AN10</f>
        <v>403</v>
      </c>
      <c r="AO38" s="136">
        <f>+AO36+AO32+AO24+AO18+AO10</f>
        <v>175</v>
      </c>
      <c r="AP38" s="136">
        <f>+AP36+AP32+AP24+AP18+AP10</f>
        <v>64</v>
      </c>
      <c r="AQ38" s="136">
        <f>SUM(AM38:AP38)</f>
        <v>5801</v>
      </c>
      <c r="AR38" s="136"/>
      <c r="AS38" s="136">
        <f>+AS36+AS32+AS24+AS18+AS10</f>
        <v>3475</v>
      </c>
      <c r="AT38" s="136">
        <f>+AT36+AT32+AT24+AT18+AT10</f>
        <v>152</v>
      </c>
      <c r="AU38" s="136">
        <f>+AU36+AU32+AU24+AU18+AU10</f>
        <v>98</v>
      </c>
      <c r="AV38" s="136">
        <f>+AV36+AV32+AV24+AV18+AV10</f>
        <v>50</v>
      </c>
      <c r="AW38" s="136">
        <f>SUM(AS38:AV38)</f>
        <v>3775</v>
      </c>
      <c r="AX38" s="136"/>
      <c r="AY38" s="136">
        <f>+AY36+AY32+AY24+AY18+AY10</f>
        <v>3779</v>
      </c>
      <c r="AZ38" s="136">
        <f>+AZ36+AZ32+AZ24+AZ18+AZ10</f>
        <v>275</v>
      </c>
      <c r="BA38" s="136">
        <f>+BA36+BA32+BA24+BA18+BA10</f>
        <v>182</v>
      </c>
      <c r="BB38" s="136">
        <f>+BB36+BB32+BB24+BB18+BB10</f>
        <v>77</v>
      </c>
      <c r="BC38" s="136">
        <f>SUM(AY38:BB38)</f>
        <v>4313</v>
      </c>
      <c r="BD38" s="136"/>
      <c r="BE38" s="136">
        <f>+BE36+BE32+BE24+BE18+BE10</f>
        <v>14436</v>
      </c>
      <c r="BF38" s="136">
        <f>+BF36+BF32+BF24+BF18+BF10</f>
        <v>1736</v>
      </c>
      <c r="BG38" s="136">
        <f>+BG36+BG32+BG24+BG18+BG10</f>
        <v>701</v>
      </c>
      <c r="BH38" s="136">
        <f>+BH36+BH32+BH24+BH18+BH10</f>
        <v>199</v>
      </c>
      <c r="BI38" s="136">
        <f>SUM(BE38:BH38)</f>
        <v>17072</v>
      </c>
      <c r="BJ38" s="136"/>
      <c r="BK38" s="136">
        <f>+BK36+BK32+BK24+BK18+BK10</f>
        <v>17012</v>
      </c>
      <c r="BL38" s="136">
        <f>+BL36+BL32+BL24+BL18+BL10</f>
        <v>3633</v>
      </c>
      <c r="BM38" s="136">
        <f>+BM36+BM32+BM24+BM18+BM10</f>
        <v>1934</v>
      </c>
      <c r="BN38" s="136">
        <f>+BN36+BN32+BN24+BN18+BN10</f>
        <v>880</v>
      </c>
      <c r="BO38" s="136">
        <f>SUM(BK38:BN38)</f>
        <v>23459</v>
      </c>
      <c r="BP38" s="136"/>
      <c r="BQ38" s="136">
        <f>+BQ36+BQ32+BQ24+BQ18+BQ10</f>
        <v>1257</v>
      </c>
      <c r="BR38" s="136">
        <f>+BR36+BR32+BR24+BR18+BR10</f>
        <v>239</v>
      </c>
      <c r="BS38" s="136">
        <f>+BS36+BS32+BS24+BS18+BS10</f>
        <v>166</v>
      </c>
      <c r="BT38" s="136">
        <f>+BT36+BT32+BT24+BT18+BT10</f>
        <v>100</v>
      </c>
      <c r="BU38" s="136">
        <f>SUM(BQ38:BT38)</f>
        <v>1762</v>
      </c>
      <c r="BV38" s="136">
        <f>+G38+M38+S38+BU38+BO38+BI38+BC38+AK38+AW38+AE38+Y38+AQ38</f>
        <v>359574</v>
      </c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</row>
    <row r="39" spans="1:86" s="39" customFormat="1" ht="9" customHeight="1" x14ac:dyDescent="0.2">
      <c r="A39" s="57"/>
      <c r="B39" s="33"/>
      <c r="C39" s="59"/>
      <c r="D39" s="59"/>
      <c r="E39" s="59"/>
      <c r="F39" s="59"/>
      <c r="G39" s="60"/>
      <c r="H39" s="59"/>
      <c r="I39" s="59"/>
      <c r="J39" s="59"/>
      <c r="K39" s="59"/>
      <c r="L39" s="59"/>
      <c r="M39" s="60"/>
      <c r="N39" s="59"/>
      <c r="O39" s="59"/>
      <c r="P39" s="59"/>
      <c r="Q39" s="59"/>
      <c r="R39" s="59"/>
      <c r="S39" s="60"/>
      <c r="T39" s="59"/>
      <c r="U39" s="59"/>
      <c r="V39" s="59"/>
      <c r="W39" s="59"/>
      <c r="X39" s="59"/>
      <c r="Y39" s="60"/>
      <c r="Z39" s="59"/>
      <c r="AA39" s="59"/>
      <c r="AB39" s="59"/>
      <c r="AC39" s="59"/>
      <c r="AD39" s="59"/>
      <c r="AE39" s="60"/>
      <c r="AF39" s="59"/>
      <c r="AG39" s="59"/>
      <c r="AH39" s="59"/>
      <c r="AI39" s="59"/>
      <c r="AJ39" s="59"/>
      <c r="AK39" s="60"/>
      <c r="AL39" s="60"/>
      <c r="AM39" s="59"/>
      <c r="AN39" s="59"/>
      <c r="AO39" s="59"/>
      <c r="AP39" s="59"/>
      <c r="AQ39" s="59"/>
      <c r="AR39" s="60"/>
      <c r="AS39" s="59"/>
      <c r="AT39" s="59"/>
      <c r="AU39" s="59"/>
      <c r="AV39" s="59"/>
      <c r="AW39" s="59"/>
      <c r="AX39" s="59"/>
      <c r="AY39" s="60"/>
      <c r="AZ39" s="59"/>
      <c r="BA39" s="59"/>
      <c r="BB39" s="59"/>
      <c r="BC39" s="59"/>
      <c r="BD39" s="60"/>
      <c r="BE39" s="59"/>
      <c r="BF39" s="59"/>
      <c r="BG39" s="59"/>
      <c r="BH39" s="59"/>
      <c r="BI39" s="59"/>
      <c r="BJ39" s="60"/>
      <c r="BK39" s="59"/>
      <c r="BL39" s="59"/>
      <c r="BM39" s="59"/>
      <c r="BN39" s="59"/>
      <c r="BO39" s="59"/>
      <c r="BP39" s="60"/>
      <c r="BQ39" s="59"/>
      <c r="BR39" s="59"/>
      <c r="BS39" s="59"/>
      <c r="BT39" s="59"/>
      <c r="BU39" s="59"/>
      <c r="BV39" s="60"/>
      <c r="BW39" s="55"/>
    </row>
    <row r="40" spans="1:86" ht="7.15" customHeight="1" x14ac:dyDescent="0.25"/>
    <row r="41" spans="1:86" x14ac:dyDescent="0.25"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4"/>
      <c r="BQ41" s="164"/>
      <c r="BR41" s="164"/>
      <c r="BS41" s="164"/>
      <c r="BT41" s="164"/>
      <c r="BU41" s="164"/>
      <c r="BV41" s="164"/>
    </row>
    <row r="42" spans="1:86" x14ac:dyDescent="0.25">
      <c r="G42" s="71"/>
      <c r="H42" s="71"/>
      <c r="M42" s="71"/>
      <c r="N42" s="71"/>
      <c r="S42" s="71"/>
      <c r="T42" s="71"/>
      <c r="U42" s="71"/>
      <c r="V42" s="71"/>
      <c r="W42" s="71"/>
      <c r="X42" s="71"/>
      <c r="Y42" s="71"/>
      <c r="Z42" s="71"/>
      <c r="AE42" s="71"/>
      <c r="AF42" s="71"/>
      <c r="AK42" s="71"/>
      <c r="AL42" s="71"/>
      <c r="AQ42" s="71"/>
      <c r="AR42" s="71"/>
      <c r="AW42" s="71"/>
      <c r="AX42" s="71"/>
      <c r="BC42" s="71"/>
      <c r="BD42" s="71"/>
      <c r="BI42" s="71"/>
      <c r="BJ42" s="71"/>
      <c r="BO42" s="71"/>
      <c r="BP42" s="71"/>
      <c r="BU42" s="71"/>
      <c r="BV42" s="71"/>
    </row>
  </sheetData>
  <mergeCells count="28">
    <mergeCell ref="BV2:BV4"/>
    <mergeCell ref="A1:BV1"/>
    <mergeCell ref="A2:A4"/>
    <mergeCell ref="B2:B4"/>
    <mergeCell ref="C2:G2"/>
    <mergeCell ref="I2:M2"/>
    <mergeCell ref="O2:S2"/>
    <mergeCell ref="U2:Y2"/>
    <mergeCell ref="AA2:AE2"/>
    <mergeCell ref="AG2:AK2"/>
    <mergeCell ref="AM2:AQ2"/>
    <mergeCell ref="AS2:AW2"/>
    <mergeCell ref="AY2:BC2"/>
    <mergeCell ref="BE2:BI2"/>
    <mergeCell ref="BK2:BO2"/>
    <mergeCell ref="BQ2:BU2"/>
    <mergeCell ref="BQ3:BU3"/>
    <mergeCell ref="C3:G3"/>
    <mergeCell ref="I3:M3"/>
    <mergeCell ref="O3:S3"/>
    <mergeCell ref="U3:Y3"/>
    <mergeCell ref="AA3:AE3"/>
    <mergeCell ref="AG3:AK3"/>
    <mergeCell ref="AM3:AQ3"/>
    <mergeCell ref="AS3:AW3"/>
    <mergeCell ref="AY3:BC3"/>
    <mergeCell ref="BE3:BI3"/>
    <mergeCell ref="BK3:BO3"/>
  </mergeCells>
  <pageMargins left="0.7" right="0.7" top="0.75" bottom="0.75" header="0.3" footer="0.3"/>
  <pageSetup orientation="portrait" r:id="rId1"/>
  <ignoredErrors>
    <ignoredError sqref="Y6:Y9 Y12:Y17 Y20:Y24 Y26:Y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</vt:i4>
      </vt:variant>
    </vt:vector>
  </HeadingPairs>
  <TitlesOfParts>
    <vt:vector size="13" baseType="lpstr">
      <vt:lpstr>Indice</vt:lpstr>
      <vt:lpstr>Tavola 1 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Indice!Area_stampa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2018-10-10T11:52:26Z</cp:lastPrinted>
  <dcterms:created xsi:type="dcterms:W3CDTF">2014-02-20T16:52:48Z</dcterms:created>
  <dcterms:modified xsi:type="dcterms:W3CDTF">2020-10-07T08:07:17Z</dcterms:modified>
</cp:coreProperties>
</file>