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bosnia2\Seg-Pres\PRESIDENZA\A02 - ATTIVITA' TECNICO SCIENTIFICHE\A - AUDIZIONI\A - AUDIZIONI DEFINITIVI (CINZIA)\2019\04.09 FONDI INTEGRATIVI SANITA'\PER SITO E COMMISSIONE\"/>
    </mc:Choice>
  </mc:AlternateContent>
  <bookViews>
    <workbookView xWindow="120" yWindow="210" windowWidth="24915" windowHeight="12015"/>
  </bookViews>
  <sheets>
    <sheet name="COPERTINA" sheetId="14" r:id="rId1"/>
    <sheet name="TAV 1_TAV 2   " sheetId="11" r:id="rId2"/>
    <sheet name="TAV 3_TAV 4" sheetId="13" r:id="rId3"/>
    <sheet name="FIG 1_FIG 2" sheetId="1" r:id="rId4"/>
    <sheet name="TAV 5" sheetId="8" r:id="rId5"/>
    <sheet name="TAV 6" sheetId="9" r:id="rId6"/>
    <sheet name="TAV 7 TAV 8" sheetId="10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p">#N/A</definedName>
    <definedName name="___box2" localSheetId="0">#REF!</definedName>
    <definedName name="___box2" localSheetId="2">#REF!</definedName>
    <definedName name="___box2">#REF!</definedName>
    <definedName name="___box3" localSheetId="0">#REF!</definedName>
    <definedName name="___box3" localSheetId="2">#REF!</definedName>
    <definedName name="___box3">#REF!</definedName>
    <definedName name="___Var1" localSheetId="0">#REF!</definedName>
    <definedName name="___Var1" localSheetId="2">#REF!</definedName>
    <definedName name="___Var1">#REF!</definedName>
    <definedName name="__4">'[1]var lordo-netto cig'!$A$1:$N$136</definedName>
    <definedName name="__box2" localSheetId="0">#REF!</definedName>
    <definedName name="__box2" localSheetId="2">#REF!</definedName>
    <definedName name="__box2">#REF!</definedName>
    <definedName name="__box3" localSheetId="0">#REF!</definedName>
    <definedName name="__box3" localSheetId="2">#REF!</definedName>
    <definedName name="__box3">#REF!</definedName>
    <definedName name="__sds07">[2]sds07!$A$1:$O$76</definedName>
    <definedName name="__sds08">[2]sds08!$A$1:$O$71</definedName>
    <definedName name="__tab2">'[3]1.1'!$A$4:$B$11</definedName>
    <definedName name="__tab3" localSheetId="0">#REF!</definedName>
    <definedName name="__tab3" localSheetId="2">#REF!</definedName>
    <definedName name="__tab3">#REF!</definedName>
    <definedName name="__TOT2" localSheetId="0">#REF!</definedName>
    <definedName name="__TOT2" localSheetId="2">#REF!</definedName>
    <definedName name="__TOT2">#REF!</definedName>
    <definedName name="__Var1" localSheetId="0">#REF!</definedName>
    <definedName name="__Var1" localSheetId="2">#REF!</definedName>
    <definedName name="__Var1">#REF!</definedName>
    <definedName name="_1">#N/A</definedName>
    <definedName name="_1_4">'[1]var lordo-netto cig'!$A$1:$N$136</definedName>
    <definedName name="_2">#N/A</definedName>
    <definedName name="_4">'[1]var lordo-netto cig'!$A$1:$N$136</definedName>
    <definedName name="_box2" localSheetId="0">#REF!</definedName>
    <definedName name="_box2" localSheetId="2">#REF!</definedName>
    <definedName name="_box2">#REF!</definedName>
    <definedName name="_box3" localSheetId="0">#REF!</definedName>
    <definedName name="_box3" localSheetId="2">#REF!</definedName>
    <definedName name="_box3">#REF!</definedName>
    <definedName name="_Fill" localSheetId="0" hidden="1">#REF!</definedName>
    <definedName name="_Fill" localSheetId="2" hidden="1">#REF!</definedName>
    <definedName name="_Fill" hidden="1">#REF!</definedName>
    <definedName name="_MatInverse_In" localSheetId="2" hidden="1">'[4]elaborazioni matrici'!#REF!</definedName>
    <definedName name="_MatInverse_In" hidden="1">'[4]elaborazioni matrici'!#REF!</definedName>
    <definedName name="_MatInverse_Out" localSheetId="2" hidden="1">'[4]elaborazioni matrici'!#REF!</definedName>
    <definedName name="_MatInverse_Out" hidden="1">'[4]elaborazioni matrici'!#REF!</definedName>
    <definedName name="_MatMult_A" localSheetId="2" hidden="1">'[4]elaborazioni matrici'!#REF!</definedName>
    <definedName name="_MatMult_A" hidden="1">'[4]elaborazioni matrici'!#REF!</definedName>
    <definedName name="_MatMult_AxB" localSheetId="2" hidden="1">'[4]elaborazioni matrici'!#REF!</definedName>
    <definedName name="_MatMult_AxB" hidden="1">'[4]elaborazioni matrici'!#REF!</definedName>
    <definedName name="_Order1" hidden="1">0</definedName>
    <definedName name="_sds07">[2]sds07!$A$1:$O$76</definedName>
    <definedName name="_sds08">[2]sds08!$A$1:$O$71</definedName>
    <definedName name="_Sort" localSheetId="0" hidden="1">#REF!</definedName>
    <definedName name="_Sort" localSheetId="2" hidden="1">#REF!</definedName>
    <definedName name="_Sort" hidden="1">#REF!</definedName>
    <definedName name="_tab2">'[3]1.1'!$A$4:$B$11</definedName>
    <definedName name="_tab3" localSheetId="0">#REF!</definedName>
    <definedName name="_tab3" localSheetId="2">#REF!</definedName>
    <definedName name="_tab3">#REF!</definedName>
    <definedName name="_TOT2" localSheetId="0">#REF!</definedName>
    <definedName name="_TOT2" localSheetId="2">#REF!</definedName>
    <definedName name="_TOT2">#REF!</definedName>
    <definedName name="_Var1" localSheetId="0">#REF!</definedName>
    <definedName name="_Var1" localSheetId="2">#REF!</definedName>
    <definedName name="_Var1">#REF!</definedName>
    <definedName name="A" localSheetId="2">#REF!</definedName>
    <definedName name="A">#REF!</definedName>
    <definedName name="aa">[5]Note!#REF!</definedName>
    <definedName name="aaaaa">#REF!</definedName>
    <definedName name="appo_contatore" localSheetId="0">#REF!</definedName>
    <definedName name="appo_contatore" localSheetId="2">#REF!</definedName>
    <definedName name="appo_contatore">#REF!</definedName>
    <definedName name="appo2" localSheetId="2">#REF!</definedName>
    <definedName name="appo2">#REF!</definedName>
    <definedName name="appo3" localSheetId="2">#REF!</definedName>
    <definedName name="appo3">#REF!</definedName>
    <definedName name="appoFonte" localSheetId="2">#REF!</definedName>
    <definedName name="appoFonte">#REF!</definedName>
    <definedName name="appoTitolo" localSheetId="2">#REF!</definedName>
    <definedName name="appoTitolo">#REF!</definedName>
    <definedName name="_xlnm.Print_Area" localSheetId="3">'FIG 1_FIG 2'!$A$1:$H$48</definedName>
    <definedName name="_xlnm.Print_Area" localSheetId="1">'TAV 1_TAV 2   '!$A$1:$I$38</definedName>
    <definedName name="_xlnm.Print_Area" localSheetId="2">'TAV 3_TAV 4'!$A$1:$J$61</definedName>
    <definedName name="_xlnm.Print_Area" localSheetId="6">'TAV 7 TAV 8'!$A$1:$G$41</definedName>
    <definedName name="ate_media" localSheetId="0">#REF!</definedName>
    <definedName name="ate_media" localSheetId="2">#REF!</definedName>
    <definedName name="ate_media">#REF!</definedName>
    <definedName name="ate_media07">[6]ate_media!$A$1:$C$626</definedName>
    <definedName name="AVAR37" localSheetId="0">'[7]1992'!#REF!</definedName>
    <definedName name="AVAR37" localSheetId="2">'[7]1992'!#REF!</definedName>
    <definedName name="AVAR37">'[7]1992'!#REF!</definedName>
    <definedName name="azzo" localSheetId="0">#REF!</definedName>
    <definedName name="azzo" localSheetId="2">#REF!</definedName>
    <definedName name="azzo">#REF!</definedName>
    <definedName name="body" localSheetId="0">#REF!</definedName>
    <definedName name="body" localSheetId="2">#REF!</definedName>
    <definedName name="body">#REF!</definedName>
    <definedName name="box" localSheetId="0">#REF!</definedName>
    <definedName name="box" localSheetId="2">#REF!</definedName>
    <definedName name="box">#REF!</definedName>
    <definedName name="calcul">'[8]Calcul_B1.1'!$A$1:$L$37</definedName>
    <definedName name="cazzo" localSheetId="0">#REF!</definedName>
    <definedName name="cazzo" localSheetId="2">#REF!</definedName>
    <definedName name="cazzo">#REF!</definedName>
    <definedName name="CFR" localSheetId="0">#REF!</definedName>
    <definedName name="CFR" localSheetId="2">#REF!</definedName>
    <definedName name="CFR">#REF!</definedName>
    <definedName name="CHE" localSheetId="0">#REF!</definedName>
    <definedName name="CHE" localSheetId="2">#REF!</definedName>
    <definedName name="CHE">#REF!</definedName>
    <definedName name="CIAO" localSheetId="2">#REF!</definedName>
    <definedName name="CIAO">#REF!</definedName>
    <definedName name="cladim_media07" localSheetId="2">#REF!</definedName>
    <definedName name="cladim_media07">#REF!</definedName>
    <definedName name="cladim_media07_2" localSheetId="2">#REF!</definedName>
    <definedName name="cladim_media07_2">#REF!</definedName>
    <definedName name="CLTOT" localSheetId="2">[9]CLTOT!#REF!</definedName>
    <definedName name="CLTOT">[9]CLTOT!#REF!</definedName>
    <definedName name="cltot2" localSheetId="2">[9]CLTOT!#REF!</definedName>
    <definedName name="cltot2">[9]CLTOT!#REF!</definedName>
    <definedName name="Comuni" localSheetId="0">#REF!</definedName>
    <definedName name="Comuni" localSheetId="2">#REF!</definedName>
    <definedName name="Comuni">#REF!</definedName>
    <definedName name="countries" localSheetId="0">#REF!</definedName>
    <definedName name="countries" localSheetId="2">#REF!</definedName>
    <definedName name="countries">#REF!</definedName>
    <definedName name="data">[10]data!$A$1:$AA$59</definedName>
    <definedName name="_xlnm.Database" localSheetId="0">#REF!</definedName>
    <definedName name="_xlnm.Database" localSheetId="2">#REF!</definedName>
    <definedName name="_xlnm.Database">#REF!</definedName>
    <definedName name="Database_Formazione_2008_RiclassificataLB2012" localSheetId="0">#REF!</definedName>
    <definedName name="Database_Formazione_2008_RiclassificataLB2012" localSheetId="2">#REF!</definedName>
    <definedName name="Database_Formazione_2008_RiclassificataLB2012">#REF!</definedName>
    <definedName name="dataprint" localSheetId="0">'[11]1a-NACEeco'!$A$7:$C$7,'[11]1a-NACEeco'!$H$7:$P$7,'[11]1a-NACEeco'!#REF!,'[11]1a-NACEeco'!#REF!,'[11]1a-NACEeco'!$A$12:$C$29,'[11]1a-NACEeco'!$H$12:$P$28,'[11]1a-NACEeco'!$H$29:$P$29,'[11]1a-NACEeco'!$A$32:$C$101,'[11]1a-NACEeco'!$H$32:$P$101,'[11]1a-NACEeco'!$A$104:$C$104,'[11]1a-NACEeco'!$H$104:$P$104</definedName>
    <definedName name="dataprint" localSheetId="2">'[11]1a-NACEeco'!$A$7:$C$7,'[11]1a-NACEeco'!$H$7:$P$7,'[11]1a-NACEeco'!#REF!,'[11]1a-NACEeco'!#REF!,'[11]1a-NACEeco'!$A$12:$C$29,'[11]1a-NACEeco'!$H$12:$P$28,'[11]1a-NACEeco'!$H$29:$P$29,'[11]1a-NACEeco'!$A$32:$C$101,'[11]1a-NACEeco'!$H$32:$P$101,'[11]1a-NACEeco'!$A$104:$C$104,'[11]1a-NACEeco'!$H$104:$P$104</definedName>
    <definedName name="dataprint">'[11]1a-NACEeco'!$A$7:$C$7,'[11]1a-NACEeco'!$H$7:$P$7,'[11]1a-NACEeco'!#REF!,'[11]1a-NACEeco'!#REF!,'[11]1a-NACEeco'!$A$12:$C$29,'[11]1a-NACEeco'!$H$12:$P$28,'[11]1a-NACEeco'!$H$29:$P$29,'[11]1a-NACEeco'!$A$32:$C$101,'[11]1a-NACEeco'!$H$32:$P$101,'[11]1a-NACEeco'!$A$104:$C$104,'[11]1a-NACEeco'!$H$104:$P$104</definedName>
    <definedName name="dati" localSheetId="0">#REF!</definedName>
    <definedName name="dati" localSheetId="2">#REF!</definedName>
    <definedName name="dati">#REF!</definedName>
    <definedName name="DB">'[12]DATI DI BASE'!$A$3:$AE$689</definedName>
    <definedName name="der" localSheetId="0">#REF!</definedName>
    <definedName name="der" localSheetId="2">#REF!</definedName>
    <definedName name="der">#REF!</definedName>
    <definedName name="DIP_PT" localSheetId="0">#REF!</definedName>
    <definedName name="DIP_PT" localSheetId="2">#REF!</definedName>
    <definedName name="DIP_PT">#REF!</definedName>
    <definedName name="dip_pt2" localSheetId="0">#REF!</definedName>
    <definedName name="dip_pt2" localSheetId="2">#REF!</definedName>
    <definedName name="dip_pt2">#REF!</definedName>
    <definedName name="ee" localSheetId="2">#REF!</definedName>
    <definedName name="ee">#REF!</definedName>
    <definedName name="eee">[13]fig.1!$A$1:$A$7</definedName>
    <definedName name="Eleggibili" localSheetId="0">#REF!</definedName>
    <definedName name="Eleggibili" localSheetId="2">#REF!</definedName>
    <definedName name="Eleggibili">#REF!</definedName>
    <definedName name="Excel_BuiltIn__FilterDatabase_4" localSheetId="0">#REF!</definedName>
    <definedName name="Excel_BuiltIn__FilterDatabase_4" localSheetId="2">#REF!</definedName>
    <definedName name="Excel_BuiltIn__FilterDatabase_4">#REF!</definedName>
    <definedName name="f" localSheetId="0">#REF!</definedName>
    <definedName name="f" localSheetId="2">#REF!</definedName>
    <definedName name="f">#REF!</definedName>
    <definedName name="Fonte" localSheetId="2">#REF!</definedName>
    <definedName name="Fonte">#REF!</definedName>
    <definedName name="fonte1">[14]APRE!$H$1:$H$2</definedName>
    <definedName name="incid_media" localSheetId="0">[6]incid_media07!#REF!</definedName>
    <definedName name="incid_media" localSheetId="2">[6]incid_media07!#REF!</definedName>
    <definedName name="incid_media">[6]incid_media07!#REF!</definedName>
    <definedName name="incid_media07" localSheetId="0">#REF!</definedName>
    <definedName name="incid_media07" localSheetId="2">#REF!</definedName>
    <definedName name="incid_media07">#REF!</definedName>
    <definedName name="indicatori" localSheetId="0">#REF!</definedName>
    <definedName name="indicatori" localSheetId="2">#REF!</definedName>
    <definedName name="indicatori">#REF!</definedName>
    <definedName name="indicatori07" localSheetId="0">#REF!</definedName>
    <definedName name="indicatori07" localSheetId="2">#REF!</definedName>
    <definedName name="indicatori07">#REF!</definedName>
    <definedName name="indicatori08" localSheetId="2">#REF!</definedName>
    <definedName name="indicatori08">#REF!</definedName>
    <definedName name="InputDir" localSheetId="0">#REF!</definedName>
    <definedName name="InputDir" localSheetId="2">#REF!</definedName>
    <definedName name="InputDir">#REF!</definedName>
    <definedName name="ita" localSheetId="2">#REF!</definedName>
    <definedName name="ita">#REF!</definedName>
    <definedName name="k" localSheetId="2">#REF!</definedName>
    <definedName name="k">#REF!</definedName>
    <definedName name="l" localSheetId="2">#REF!</definedName>
    <definedName name="l">#REF!</definedName>
    <definedName name="Lcolonna1" localSheetId="2">#REF!</definedName>
    <definedName name="Lcolonna1">#REF!</definedName>
    <definedName name="ll" localSheetId="2">#REF!</definedName>
    <definedName name="ll">#REF!</definedName>
    <definedName name="media07" localSheetId="2">#REF!</definedName>
    <definedName name="media07">#REF!</definedName>
    <definedName name="mensile">[15]mensile_ate02!$A$1:$V$217</definedName>
    <definedName name="NACEemt" localSheetId="0">[16]NACEec!$A$7:$C$7,[16]NACEec!$H$7:$O$7,[16]NACEec!#REF!,[16]NACEec!#REF!,[16]NACEec!$A$12:$C$28,[16]NACEec!$H$12:$O$27,[16]NACEec!$H$28:$O$28,[16]NACEec!$A$31:$C$86,[16]NACEec!$H$31:$O$86,[16]NACEec!$A$89:$C$89,[16]NACEec!$H$89:$O$89</definedName>
    <definedName name="NACEemt" localSheetId="2">[16]NACEec!$A$7:$C$7,[16]NACEec!$H$7:$O$7,[16]NACEec!#REF!,[16]NACEec!#REF!,[16]NACEec!$A$12:$C$28,[16]NACEec!$H$12:$O$27,[16]NACEec!$H$28:$O$28,[16]NACEec!$A$31:$C$86,[16]NACEec!$H$31:$O$86,[16]NACEec!$A$89:$C$89,[16]NACEec!$H$89:$O$89</definedName>
    <definedName name="NACEemt">[16]NACEec!$A$7:$C$7,[16]NACEec!$H$7:$O$7,[16]NACEec!#REF!,[16]NACEec!#REF!,[16]NACEec!$A$12:$C$28,[16]NACEec!$H$12:$O$27,[16]NACEec!$H$28:$O$28,[16]NACEec!$A$31:$C$86,[16]NACEec!$H$31:$O$86,[16]NACEec!$A$89:$C$89,[16]NACEec!$H$89:$O$89</definedName>
    <definedName name="nota4" localSheetId="0">[17]Note!#REF!</definedName>
    <definedName name="nota4" localSheetId="2">[17]Note!#REF!</definedName>
    <definedName name="nota4">[17]Note!#REF!</definedName>
    <definedName name="NOTESemt" localSheetId="0">[16]NACEec!$A$7:$C$7,[16]NACEec!$H$7:$O$7,[16]NACEec!#REF!,[16]NACEec!#REF!,[16]NACEec!$A$12:$C$28,[16]NACEec!$H$12:$O$27,[16]NACEec!$H$28:$O$28,[16]NACEec!$A$31:$C$86,[16]NACEec!$H$31:$O$86,[16]NACEec!$A$89:$C$89,[16]NACEec!$H$89:$O$89</definedName>
    <definedName name="NOTESemt" localSheetId="2">[16]NACEec!$A$7:$C$7,[16]NACEec!$H$7:$O$7,[16]NACEec!#REF!,[16]NACEec!#REF!,[16]NACEec!$A$12:$C$28,[16]NACEec!$H$12:$O$27,[16]NACEec!$H$28:$O$28,[16]NACEec!$A$31:$C$86,[16]NACEec!$H$31:$O$86,[16]NACEec!$A$89:$C$89,[16]NACEec!$H$89:$O$89</definedName>
    <definedName name="NOTESemt">[16]NACEec!$A$7:$C$7,[16]NACEec!$H$7:$O$7,[16]NACEec!#REF!,[16]NACEec!#REF!,[16]NACEec!$A$12:$C$28,[16]NACEec!$H$12:$O$27,[16]NACEec!$H$28:$O$28,[16]NACEec!$A$31:$C$86,[16]NACEec!$H$31:$O$86,[16]NACEec!$A$89:$C$89,[16]NACEec!$H$89:$O$89</definedName>
    <definedName name="numtestata" localSheetId="0">#REF!</definedName>
    <definedName name="numtestata" localSheetId="2">#REF!</definedName>
    <definedName name="numtestata">#REF!</definedName>
    <definedName name="ORA" localSheetId="0">#REF!</definedName>
    <definedName name="ORA" localSheetId="2">#REF!</definedName>
    <definedName name="ORA">#REF!</definedName>
    <definedName name="ORELAV" localSheetId="0">[18]ORELAV!#REF!</definedName>
    <definedName name="ORELAV" localSheetId="2">[18]ORELAV!#REF!</definedName>
    <definedName name="ORELAV">[18]ORELAV!#REF!</definedName>
    <definedName name="orelav2" localSheetId="0">[18]ORELAV!#REF!</definedName>
    <definedName name="orelav2" localSheetId="2">[18]ORELAV!#REF!</definedName>
    <definedName name="orelav2">[18]ORELAV!#REF!</definedName>
    <definedName name="OuputDir" localSheetId="0">#REF!</definedName>
    <definedName name="OuputDir" localSheetId="2">#REF!</definedName>
    <definedName name="OuputDir">#REF!</definedName>
    <definedName name="OutputDir" localSheetId="0">#REF!</definedName>
    <definedName name="OutputDir" localSheetId="2">#REF!</definedName>
    <definedName name="OutputDir">#REF!</definedName>
    <definedName name="PARAMETERS">[19]PARAMETERS!$A$1:$AN$2575</definedName>
    <definedName name="passo1_CampiIncrociati" localSheetId="0">#REF!</definedName>
    <definedName name="passo1_CampiIncrociati" localSheetId="2">#REF!</definedName>
    <definedName name="passo1_CampiIncrociati">#REF!</definedName>
    <definedName name="POpula">[20]POpula!$A$1:$I$1559</definedName>
    <definedName name="Print_Area_0" localSheetId="0">#REF!</definedName>
    <definedName name="Print_Area_0" localSheetId="2">#REF!</definedName>
    <definedName name="Print_Area_0">#REF!</definedName>
    <definedName name="q" localSheetId="0">#REF!</definedName>
    <definedName name="q" localSheetId="2">#REF!</definedName>
    <definedName name="q">#REF!</definedName>
    <definedName name="reg_media" localSheetId="0">#REF!</definedName>
    <definedName name="reg_media" localSheetId="2">#REF!</definedName>
    <definedName name="reg_media">#REF!</definedName>
    <definedName name="reg_media07">[6]reg_media07!$B$1:$K$23</definedName>
    <definedName name="rip_media07">[6]rip_media07!$B$1:$K$8</definedName>
    <definedName name="sez_media">[6]media07!$A$1:$S$10</definedName>
    <definedName name="sez_mensile">[15]mensile_ate07!$A$1:$X$121</definedName>
    <definedName name="SPSS">[21]Figure5.6!$B$2:$X$30</definedName>
    <definedName name="stat_breve_fonti" localSheetId="0">#REF!</definedName>
    <definedName name="stat_breve_fonti" localSheetId="2">#REF!</definedName>
    <definedName name="stat_breve_fonti">#REF!</definedName>
    <definedName name="stra" localSheetId="0">#REF!</definedName>
    <definedName name="stra" localSheetId="2">#REF!</definedName>
    <definedName name="stra">#REF!</definedName>
    <definedName name="Tab._IV.20_bis">[22]Indice!$A$119</definedName>
    <definedName name="Tavola_1.3">'[23]tav. 1.3'!$A$1</definedName>
    <definedName name="Tavola_1.4" localSheetId="0">#REF!</definedName>
    <definedName name="Tavola_1.4" localSheetId="2">#REF!</definedName>
    <definedName name="Tavola_1.4">#REF!</definedName>
    <definedName name="Tavola_1.5" localSheetId="0">#REF!</definedName>
    <definedName name="Tavola_1.5" localSheetId="2">#REF!</definedName>
    <definedName name="Tavola_1.5">#REF!</definedName>
    <definedName name="Tavola_1.7" localSheetId="0">#REF!</definedName>
    <definedName name="Tavola_1.7" localSheetId="2">#REF!</definedName>
    <definedName name="Tavola_1.7">#REF!</definedName>
    <definedName name="tavole">#REF!</definedName>
    <definedName name="Titoli" localSheetId="0">[24]Titoli!$A$1:$A$78</definedName>
    <definedName name="Titoli">[24]Titoli!$A$1:$A$78</definedName>
    <definedName name="titolo_centrato">[25]occupati06_MF_reg!$A$35:$I$35,[25]occupati06_MF_reg!$A$67:$I$67</definedName>
    <definedName name="toto">'[26]Graph 3.7.a'!$B$125:$C$151</definedName>
    <definedName name="Tuttostudenti98_99">#REF!</definedName>
    <definedName name="Unità_scolastiche_scuole_elementari__statali_e_non" localSheetId="0">#REF!</definedName>
    <definedName name="Unità_scolastiche_scuole_elementari__statali_e_non" localSheetId="2">#REF!</definedName>
    <definedName name="Unità_scolastiche_scuole_elementari__statali_e_non">#REF!</definedName>
    <definedName name="Unità_scolastiche_scuole_materne__statali_e_non" localSheetId="0">#REF!</definedName>
    <definedName name="Unità_scolastiche_scuole_materne__statali_e_non" localSheetId="2">#REF!</definedName>
    <definedName name="Unità_scolastiche_scuole_materne__statali_e_non">#REF!</definedName>
    <definedName name="VOI" localSheetId="0">#REF!</definedName>
    <definedName name="VOI" localSheetId="2">#REF!</definedName>
    <definedName name="VOI">#REF!</definedName>
    <definedName name="yi" localSheetId="2">#REF!</definedName>
    <definedName name="yi">#REF!</definedName>
    <definedName name="ZONA_1" localSheetId="2">#REF!</definedName>
    <definedName name="ZONA_1">#REF!</definedName>
    <definedName name="ZONA_2" localSheetId="2">#REF!</definedName>
    <definedName name="ZONA_2">#REF!</definedName>
    <definedName name="ZONA_3" localSheetId="2">#REF!</definedName>
    <definedName name="ZONA_3">#REF!</definedName>
  </definedNames>
  <calcPr calcId="152511"/>
</workbook>
</file>

<file path=xl/calcChain.xml><?xml version="1.0" encoding="utf-8"?>
<calcChain xmlns="http://schemas.openxmlformats.org/spreadsheetml/2006/main">
  <c r="U91" i="1" l="1"/>
  <c r="U90" i="1"/>
  <c r="U89" i="1"/>
  <c r="Y81" i="1"/>
  <c r="Y85" i="1"/>
  <c r="A1" i="8"/>
  <c r="C91" i="1" l="1"/>
  <c r="C98" i="1"/>
  <c r="C90" i="1"/>
  <c r="C104" i="1"/>
  <c r="C102" i="1"/>
  <c r="C103" i="1"/>
  <c r="C101" i="1"/>
  <c r="C100" i="1"/>
  <c r="C97" i="1"/>
  <c r="C96" i="1"/>
  <c r="C95" i="1"/>
  <c r="C94" i="1"/>
  <c r="C89" i="1"/>
  <c r="C86" i="1"/>
  <c r="C88" i="1"/>
  <c r="C87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C84" i="1"/>
</calcChain>
</file>

<file path=xl/sharedStrings.xml><?xml version="1.0" encoding="utf-8"?>
<sst xmlns="http://schemas.openxmlformats.org/spreadsheetml/2006/main" count="270" uniqueCount="200">
  <si>
    <t/>
  </si>
  <si>
    <t>prodotto interno lordo ai prezzi di mercato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</si>
  <si>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</si>
  <si>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</si>
  <si>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</si>
  <si>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</si>
  <si>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</si>
  <si>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</si>
  <si>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</si>
  <si>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</si>
  <si>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</si>
  <si>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</si>
  <si>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</si>
  <si>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</si>
  <si>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</si>
  <si>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</si>
  <si>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</si>
  <si>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</si>
  <si>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</si>
  <si>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</si>
  <si>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</si>
  <si>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</si>
  <si>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</si>
  <si>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</si>
  <si>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</si>
  <si>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spesa/pil</t>
  </si>
  <si>
    <t>varmedia 2000_2005</t>
  </si>
  <si>
    <t>varmedia 2006_2008</t>
  </si>
  <si>
    <t>varmedia 2009_2017</t>
  </si>
  <si>
    <t>varmedia 2006_2017</t>
  </si>
  <si>
    <t>Variazioni spesa</t>
  </si>
  <si>
    <t>Variazioni pil</t>
  </si>
  <si>
    <t>finanziamento</t>
  </si>
  <si>
    <t>varmedia 2009_2016</t>
  </si>
  <si>
    <t>varmedia 2006_2016</t>
  </si>
  <si>
    <t>variazione 2000_2016</t>
  </si>
  <si>
    <t>variazione 2006_2016</t>
  </si>
  <si>
    <t>Incremento medio</t>
  </si>
  <si>
    <t>Variazione media spesa pubblica</t>
  </si>
  <si>
    <t>2000-2017</t>
  </si>
  <si>
    <t>2000-2008</t>
  </si>
  <si>
    <t>2009-2017</t>
  </si>
  <si>
    <t>Spesa privata</t>
  </si>
  <si>
    <t xml:space="preserve">Spesa pubblica </t>
  </si>
  <si>
    <t>Spesa Sanitaria pubblica e privata Anni 2000-2017</t>
  </si>
  <si>
    <t>Spesa sanitaria 
pubblica corrente</t>
  </si>
  <si>
    <t>Finanziamento 
ordinario Ssn</t>
  </si>
  <si>
    <t>Manifattura</t>
  </si>
  <si>
    <t>Formazione e aggiornamento  (con esclusione di quella obligatoria)</t>
  </si>
  <si>
    <t>Flessibilizzazione dell'orario di lavoro per favorire la conciliazione</t>
  </si>
  <si>
    <t>Finanziamenti aziendali per partecipazione a fondi/assicurazioni integrative per la salute</t>
  </si>
  <si>
    <t>Finanziamenti aziendali per partecipazione a fondi pensione complementari</t>
  </si>
  <si>
    <t>Interventi sostegno al reddito a fini di consumo o per determinati acquisti (mutui, anticipi)</t>
  </si>
  <si>
    <t>Fonte: Istat, Indagine fiducia delle imprese</t>
  </si>
  <si>
    <t>Servizi</t>
  </si>
  <si>
    <t>*</t>
  </si>
  <si>
    <t>..</t>
  </si>
  <si>
    <t>Fonte: Istat, Conti della sanità</t>
  </si>
  <si>
    <t>Italia</t>
  </si>
  <si>
    <t>Belgio</t>
  </si>
  <si>
    <t>Austria</t>
  </si>
  <si>
    <t>Bulgaria</t>
  </si>
  <si>
    <t>Cipro</t>
  </si>
  <si>
    <t>Croazia</t>
  </si>
  <si>
    <t>Danimarca</t>
  </si>
  <si>
    <t>:</t>
  </si>
  <si>
    <t>Estonia</t>
  </si>
  <si>
    <t>Finlandia</t>
  </si>
  <si>
    <t>Francia</t>
  </si>
  <si>
    <t>Germania</t>
  </si>
  <si>
    <t>Grecia</t>
  </si>
  <si>
    <t>Irlanda</t>
  </si>
  <si>
    <t>Lettonia</t>
  </si>
  <si>
    <t>Lituania</t>
  </si>
  <si>
    <t>Lussemburgo</t>
  </si>
  <si>
    <t>Paesi Bassi</t>
  </si>
  <si>
    <t>Polonia</t>
  </si>
  <si>
    <t>Portogallo</t>
  </si>
  <si>
    <t>Regno Unito</t>
  </si>
  <si>
    <t>Repubblica Ceca</t>
  </si>
  <si>
    <t>Romania</t>
  </si>
  <si>
    <t>Slovacchia</t>
  </si>
  <si>
    <t>Slovenia</t>
  </si>
  <si>
    <t>Spagna</t>
  </si>
  <si>
    <t>Svezia</t>
  </si>
  <si>
    <t>Ungheria</t>
  </si>
  <si>
    <t>Fonte: Eurostat, System of health accounts</t>
  </si>
  <si>
    <t xml:space="preserve">  061: medicinali, prodotti farmaceutici, attrezzature e apparecchiature medicali</t>
  </si>
  <si>
    <t xml:space="preserve">    0611: prodotti farmaceutici</t>
  </si>
  <si>
    <t xml:space="preserve">    0612: altri prodotti medicali</t>
  </si>
  <si>
    <t xml:space="preserve">    0613: attrezzature ed apparecchi terapeutici</t>
  </si>
  <si>
    <t xml:space="preserve">  062: servizi ambulatoriali</t>
  </si>
  <si>
    <t xml:space="preserve">    0621: servizi medici</t>
  </si>
  <si>
    <t xml:space="preserve">    0622: servizi dentistici</t>
  </si>
  <si>
    <t xml:space="preserve">    0623: servizi paramedici</t>
  </si>
  <si>
    <t xml:space="preserve">  063: servizi ospedalieri</t>
  </si>
  <si>
    <t>Fonte: Istat, Indagine sulle spese delle famiglie</t>
  </si>
  <si>
    <t xml:space="preserve">Motivi economici </t>
  </si>
  <si>
    <t>0-17</t>
  </si>
  <si>
    <t>18-44</t>
  </si>
  <si>
    <t>45-64</t>
  </si>
  <si>
    <t>65 e piu</t>
  </si>
  <si>
    <t>Totale</t>
  </si>
  <si>
    <t>Nord-ovest</t>
  </si>
  <si>
    <t>Nord-est</t>
  </si>
  <si>
    <t>Centro</t>
  </si>
  <si>
    <t>Sud</t>
  </si>
  <si>
    <t>Isole</t>
  </si>
  <si>
    <t xml:space="preserve">                   (valori percentuali)</t>
  </si>
  <si>
    <t>Commercio</t>
  </si>
  <si>
    <t>Sostegno ai costi della prima infanzia (asili nido) o all'istruzione scolastica/</t>
  </si>
  <si>
    <t>universitaria dei figli (rimborsi, borse studi, buoni libri)</t>
  </si>
  <si>
    <t>Manifat-
tura</t>
  </si>
  <si>
    <t>Com-
mercio</t>
  </si>
  <si>
    <t>05-49 
addetti</t>
  </si>
  <si>
    <t>50-249 
addetti</t>
  </si>
  <si>
    <t>250 
addetti 
e più</t>
  </si>
  <si>
    <t>Grande 
distribu-
zione</t>
  </si>
  <si>
    <t>Distri
buzione 
tradizionale</t>
  </si>
  <si>
    <t xml:space="preserve">Tavola 2 - Aziende che hanno adottato qualcuna delle seguenti iniziative per gli occupato o loro familiari per   numero di addetti - Anno 2016 </t>
  </si>
  <si>
    <t xml:space="preserve">Tavola 1 - Aziende che hanno adottato qualcuna delle seguenti iniziative per gli occupato o loro </t>
  </si>
  <si>
    <t xml:space="preserve">                   familiari per settore di attività - Anno 2016 </t>
  </si>
  <si>
    <t xml:space="preserve">                    (milioni di euro)</t>
  </si>
  <si>
    <t>Pubblica amministrazione</t>
  </si>
  <si>
    <t>Regimi di finanziamento volontari</t>
  </si>
  <si>
    <t>Assicurazioni sanitarie volontarie</t>
  </si>
  <si>
    <t>Istituzioni senza scopo di lucro</t>
  </si>
  <si>
    <t>Imprese</t>
  </si>
  <si>
    <t>Spesa diretta delle famiglie</t>
  </si>
  <si>
    <t>Regimi di finanziamento da parte del resto del mondo</t>
  </si>
  <si>
    <t>TIPOLOGIA DI FINANZIAMENTO
ASSISTENZA SANITARIA</t>
  </si>
  <si>
    <t>Totale regimi di finanziamento</t>
  </si>
  <si>
    <t xml:space="preserve">  Imprese</t>
  </si>
  <si>
    <t>Spesa diretta 
delle famiglie</t>
  </si>
  <si>
    <t>Assicurazioni 
sanitarie 
volontarie</t>
  </si>
  <si>
    <t>Pubblica amministrazione e assicurazioni sanitarie a</t>
  </si>
  <si>
    <t>contribuzione obbligatoria</t>
  </si>
  <si>
    <t>risparmio medico obbligatori</t>
  </si>
  <si>
    <t xml:space="preserve">Assicurazioni sanitarie a contribuzione obbligatoria; conti di </t>
  </si>
  <si>
    <t>Pubblica amministra-
zione e assicurazioni 
sanitarie a 
contribuzione 
obbligatoria</t>
  </si>
  <si>
    <t>Pubblica amministra-
zione</t>
  </si>
  <si>
    <t xml:space="preserve"> Assicurazioni 
sanitarie a 
contribuzione 
obbligatoria; conti 
di risparmio medico 
obbligatori</t>
  </si>
  <si>
    <t>Regimi di 
finanziamento 
volontari</t>
  </si>
  <si>
    <t>Istituzioni 
senza 
scopo di 
lucro</t>
  </si>
  <si>
    <t xml:space="preserve">Tavola 3 - Spesa corrente per l'assistenza sanitaria della popolazione residente per tipo di finanziamento - </t>
  </si>
  <si>
    <t xml:space="preserve">                    Anni 2012-2017 </t>
  </si>
  <si>
    <t xml:space="preserve">Tavola 4 - Spesa corrente per l'assistenza sanitaria della popolazione residente per tipo di finanziamento </t>
  </si>
  <si>
    <t xml:space="preserve">                   nei paesi europei - Anno 2016 </t>
  </si>
  <si>
    <t>Totale
regimi di
finanzia-
mento</t>
  </si>
  <si>
    <t>PAESI</t>
  </si>
  <si>
    <t xml:space="preserve">Tavola 5 - Spesa media mensile famliare per tipo di consumo - Anni 2014-2017 </t>
  </si>
  <si>
    <r>
      <t xml:space="preserve">                    </t>
    </r>
    <r>
      <rPr>
        <sz val="11"/>
        <color theme="3"/>
        <rFont val="Calibri"/>
        <family val="2"/>
        <scheme val="minor"/>
      </rPr>
      <t>(valori in euro correnti)</t>
    </r>
  </si>
  <si>
    <t>01: prodotti alimentari e bevande analcoliche</t>
  </si>
  <si>
    <t>02: bevande alcoliche e tabacchi</t>
  </si>
  <si>
    <t>03: abbigliamento e calzature</t>
  </si>
  <si>
    <t>04: abitazione, acqua, elettricità, gas e altri combustibili</t>
  </si>
  <si>
    <t>05: mobili, articoli e servizi per la casa</t>
  </si>
  <si>
    <t>06: servizi sanitari e spese per la salute</t>
  </si>
  <si>
    <t>COICOP</t>
  </si>
  <si>
    <t>TOTALE</t>
  </si>
  <si>
    <t>07: trasporti</t>
  </si>
  <si>
    <t>08: comunicazioni</t>
  </si>
  <si>
    <t>09: ricreazione, spettacoli e cultura</t>
  </si>
  <si>
    <t>10: istruzione</t>
  </si>
  <si>
    <t>11: servizi ricettivi e di ristorazione</t>
  </si>
  <si>
    <t>12: altri beni e servizi</t>
  </si>
  <si>
    <t>Persona 
sola 
65 anni 
o più</t>
  </si>
  <si>
    <t>Altre 
tipologie</t>
  </si>
  <si>
    <t>ANNI</t>
  </si>
  <si>
    <t>Persona
 sola 
35-64 
anni</t>
  </si>
  <si>
    <t>Persona 
sola 
18-34 
anni</t>
  </si>
  <si>
    <t>Coppia 
senza
figli con
persona di
riferimento 
18-34 anni</t>
  </si>
  <si>
    <t>Coppia 
senza
figli con
persona di
riferimento 
35-64 anni</t>
  </si>
  <si>
    <t>Coppia 
con 
1 figlio</t>
  </si>
  <si>
    <t>Coppia 
con 
2 figli</t>
  </si>
  <si>
    <t>Coppia 
con 
3 e più 
figli</t>
  </si>
  <si>
    <t>Monoge-
nitore</t>
  </si>
  <si>
    <t>Coppia 
senza
figli con
persona di
riferimento 
65 anni 
o più</t>
  </si>
  <si>
    <t xml:space="preserve">Tavola 6 - Incidenza del capitolo di spesa "Servizi sanitari e spese per la salute" sulla spesa totale per consumi </t>
  </si>
  <si>
    <t xml:space="preserve">                   familiare per tipologia familiare - Italia - Anni 1997-2017 </t>
  </si>
  <si>
    <r>
      <t xml:space="preserve">                   </t>
    </r>
    <r>
      <rPr>
        <sz val="11"/>
        <color theme="3"/>
        <rFont val="Calibri"/>
        <family val="2"/>
        <scheme val="minor"/>
      </rPr>
      <t>(valori percentuali)</t>
    </r>
  </si>
  <si>
    <t>Accertamenti 
specialistici</t>
  </si>
  <si>
    <t>Visite 
specialistiche</t>
  </si>
  <si>
    <t>Visite o accertamenti 
specialistici</t>
  </si>
  <si>
    <t>RIPARTIZIONI
GEOGRAFICHE</t>
  </si>
  <si>
    <t>Fonte: Istat, Indagine sulle Spese delle famiglie</t>
  </si>
  <si>
    <t>Fonte: Istat, Indagine Aspetti della vita quotidiana</t>
  </si>
  <si>
    <t>Tavola 7 - Rinuncia a visite specialistiche (escluse odontoiatriche) o ad accertamenti specialistici</t>
  </si>
  <si>
    <t xml:space="preserve">Tavola 8 - Rinuncia a visite specialistiche (escluse odontoiatriche) o ad accertamenti specialistici </t>
  </si>
  <si>
    <t xml:space="preserve">Figura 1 -  Spesa sanitaria pubblica corrente e finanziamento ordinario del Sistema sanitario </t>
  </si>
  <si>
    <t xml:space="preserve">                   (milioni di euro)</t>
  </si>
  <si>
    <t>Fonte: Istat - Conti della sanità per la spesa sanitaria pubblica e Ragioneria generale dello stato per i dati sul finanziamento ordinario</t>
  </si>
  <si>
    <t>CLASSI 
DI ETÀ</t>
  </si>
  <si>
    <t xml:space="preserve">                    nazionale - Anni 2000-2017</t>
  </si>
  <si>
    <t>Figura 2 - Spesa sanitaria pubblica e privata - Anni 2000-2017</t>
  </si>
  <si>
    <t xml:space="preserve">                  (milioni di euro)</t>
  </si>
  <si>
    <t xml:space="preserve">                   (valori per 100 persone con le stesse caratteristiche)</t>
  </si>
  <si>
    <t xml:space="preserve">                   per motivi economici o liste di attesa per classi di età - Anno 2017</t>
  </si>
  <si>
    <t xml:space="preserve">                   per motivi economici o liste di attesa per ripartizione geografica - Anno 2017</t>
  </si>
  <si>
    <t>Liste di 
attesa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</si>
</sst>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#,##0.0_ ;\-#,##0.0\ "/>
    <numFmt numFmtId="165" formatCode="0.0"/>
    <numFmt numFmtId="166" formatCode="#,##0.0"/>
    <numFmt numFmtId="167" formatCode="_-* #,##0.0_-;\-* #,##0.0_-;_-* &quot;-&quot;??_-;_-@_-"/>
    <numFmt numFmtId="168" formatCode="_-* #,##0_-;\-* #,##0_-;_-* &quot;-&quot;??_-;_-@_-"/>
  </numFmts>
  <fonts count="43" x14ac:knownFonts="1">
    <font>
      <sz val="11"/>
      <color theme="1"/>
      <name val="Calibri"/>
      <family val="2"/>
      <scheme val="minor"/>
    </font>
    <font>
      <sz val="8"/>
      <name val="Verdana"/>
      <family val="2"/>
    </font>
    <font>
      <b/>
      <sz val="9"/>
      <color indexed="10"/>
      <name val="Courier New"/>
      <family val="3"/>
    </font>
    <font>
      <sz val="8"/>
      <name val="Arial"/>
      <family val="2"/>
    </font>
    <font>
      <sz val="8"/>
      <color indexed="9"/>
      <name val="Verdana"/>
      <family val="2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indexed="8"/>
      <name val="Calibri"/>
      <family val="2"/>
    </font>
    <font>
      <sz val="11"/>
      <color theme="3"/>
      <name val="Calibri"/>
      <family val="2"/>
      <scheme val="minor"/>
    </font>
    <font>
      <b/>
      <sz val="8"/>
      <color theme="3"/>
      <name val="Calibri"/>
      <family val="2"/>
      <scheme val="minor"/>
    </font>
    <font>
      <sz val="10"/>
      <name val="Arial"/>
      <family val="2"/>
    </font>
    <font>
      <sz val="7"/>
      <color rgb="FF000000"/>
      <name val="Arial"/>
      <family val="2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8"/>
      <name val="Arial Narrow"/>
      <family val="2"/>
    </font>
    <font>
      <sz val="8"/>
      <color rgb="FF00000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theme="3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7.5"/>
      <name val="Calibri"/>
      <family val="2"/>
      <scheme val="minor"/>
    </font>
    <font>
      <sz val="7.5"/>
      <name val="Calibri"/>
      <family val="2"/>
      <scheme val="minor"/>
    </font>
    <font>
      <sz val="7.5"/>
      <color indexed="8"/>
      <name val="Calibri"/>
      <family val="2"/>
    </font>
    <font>
      <i/>
      <sz val="7.5"/>
      <name val="Calibri"/>
      <family val="2"/>
      <scheme val="minor"/>
    </font>
    <font>
      <i/>
      <sz val="7.5"/>
      <color indexed="8"/>
      <name val="Calibri"/>
      <family val="2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color indexed="9"/>
      <name val="Calibri"/>
      <family val="2"/>
      <scheme val="minor"/>
    </font>
    <font>
      <i/>
      <sz val="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4D8ED"/>
        <bgColor indexed="64"/>
      </patternFill>
    </fill>
    <fill>
      <patternFill patternType="mediumGray">
        <fgColor rgb="FFC0C0C0"/>
        <bgColor rgb="FFFFFFFF"/>
      </patternFill>
    </fill>
    <fill>
      <patternFill patternType="solid">
        <fgColor rgb="FF00A1E3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D0DDEC"/>
        <bgColor indexed="64"/>
      </patternFill>
    </fill>
  </fills>
  <borders count="8">
    <border>
      <left/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theme="4" tint="0.3999450666829432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ck">
        <color theme="4" tint="-0.24994659260841701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</borders>
  <cellStyleXfs count="13">
    <xf numFmtId="0" fontId="0" fillId="0" borderId="0"/>
    <xf numFmtId="0" fontId="6" fillId="0" borderId="2" applyNumberFormat="0" applyFill="0" applyAlignment="0" applyProtection="0"/>
    <xf numFmtId="0" fontId="6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4" fillId="0" borderId="0"/>
    <xf numFmtId="0" fontId="5" fillId="0" borderId="0"/>
    <xf numFmtId="0" fontId="18" fillId="0" borderId="0"/>
    <xf numFmtId="0" fontId="5" fillId="0" borderId="0"/>
  </cellStyleXfs>
  <cellXfs count="114">
    <xf numFmtId="0" fontId="0" fillId="0" borderId="0" xfId="0"/>
    <xf numFmtId="0" fontId="1" fillId="2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horizontal="center"/>
    </xf>
    <xf numFmtId="0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0" fontId="4" fillId="4" borderId="1" xfId="0" applyFont="1" applyFill="1" applyBorder="1" applyAlignment="1">
      <alignment horizontal="center" vertical="top" wrapText="1"/>
    </xf>
    <xf numFmtId="165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6" fillId="0" borderId="0" xfId="1" applyBorder="1" applyAlignment="1">
      <alignment vertical="center"/>
    </xf>
    <xf numFmtId="0" fontId="6" fillId="0" borderId="0" xfId="1" applyBorder="1" applyAlignment="1">
      <alignment horizontal="left" vertical="center"/>
    </xf>
    <xf numFmtId="0" fontId="7" fillId="0" borderId="0" xfId="3" applyFont="1" applyAlignment="1">
      <alignment vertical="center"/>
    </xf>
    <xf numFmtId="0" fontId="8" fillId="0" borderId="0" xfId="1" applyFont="1" applyBorder="1" applyAlignment="1">
      <alignment vertical="center"/>
    </xf>
    <xf numFmtId="0" fontId="9" fillId="0" borderId="0" xfId="2" applyFont="1" applyAlignment="1">
      <alignment vertical="center"/>
    </xf>
    <xf numFmtId="0" fontId="12" fillId="0" borderId="0" xfId="3" applyFont="1" applyFill="1" applyAlignment="1">
      <alignment vertical="center"/>
    </xf>
    <xf numFmtId="0" fontId="13" fillId="0" borderId="0" xfId="7" applyFont="1" applyFill="1" applyAlignment="1">
      <alignment horizontal="left" vertical="center"/>
    </xf>
    <xf numFmtId="0" fontId="13" fillId="0" borderId="0" xfId="8" applyFont="1" applyFill="1" applyBorder="1" applyAlignment="1">
      <alignment vertical="center"/>
    </xf>
    <xf numFmtId="0" fontId="12" fillId="0" borderId="0" xfId="3" applyFont="1" applyFill="1" applyBorder="1" applyAlignment="1">
      <alignment vertical="center"/>
    </xf>
    <xf numFmtId="0" fontId="13" fillId="0" borderId="0" xfId="9" applyFont="1" applyFill="1" applyAlignment="1">
      <alignment vertical="center"/>
    </xf>
    <xf numFmtId="0" fontId="13" fillId="0" borderId="3" xfId="8" applyFont="1" applyFill="1" applyBorder="1" applyAlignment="1">
      <alignment vertical="center"/>
    </xf>
    <xf numFmtId="0" fontId="13" fillId="0" borderId="3" xfId="8" applyFont="1" applyFill="1" applyBorder="1" applyAlignment="1">
      <alignment horizontal="left" vertical="center"/>
    </xf>
    <xf numFmtId="0" fontId="12" fillId="0" borderId="0" xfId="10" applyFont="1" applyFill="1" applyAlignment="1">
      <alignment vertical="center"/>
    </xf>
    <xf numFmtId="0" fontId="16" fillId="0" borderId="0" xfId="11" applyFont="1" applyFill="1" applyBorder="1"/>
    <xf numFmtId="0" fontId="20" fillId="0" borderId="0" xfId="11" applyFont="1" applyFill="1" applyBorder="1" applyAlignment="1">
      <alignment vertical="center"/>
    </xf>
    <xf numFmtId="0" fontId="16" fillId="0" borderId="0" xfId="11" applyFont="1" applyFill="1" applyBorder="1" applyAlignment="1">
      <alignment horizontal="right" vertical="center"/>
    </xf>
    <xf numFmtId="0" fontId="16" fillId="0" borderId="0" xfId="11" applyFont="1" applyFill="1" applyBorder="1" applyAlignment="1">
      <alignment vertical="center"/>
    </xf>
    <xf numFmtId="3" fontId="21" fillId="0" borderId="0" xfId="11" applyNumberFormat="1" applyFont="1" applyFill="1" applyBorder="1" applyAlignment="1">
      <alignment horizontal="right" vertical="center"/>
    </xf>
    <xf numFmtId="0" fontId="21" fillId="0" borderId="0" xfId="11" applyFont="1" applyFill="1" applyBorder="1" applyAlignment="1">
      <alignment horizontal="right" vertical="center"/>
    </xf>
    <xf numFmtId="165" fontId="21" fillId="0" borderId="0" xfId="11" applyNumberFormat="1" applyFont="1" applyFill="1" applyBorder="1" applyAlignment="1">
      <alignment horizontal="right" vertical="center"/>
    </xf>
    <xf numFmtId="165" fontId="16" fillId="0" borderId="0" xfId="11" applyNumberFormat="1" applyFont="1" applyFill="1" applyBorder="1"/>
    <xf numFmtId="0" fontId="7" fillId="0" borderId="0" xfId="3" applyFont="1" applyBorder="1"/>
    <xf numFmtId="0" fontId="7" fillId="0" borderId="0" xfId="3" applyFont="1" applyBorder="1" applyAlignment="1">
      <alignment horizontal="left"/>
    </xf>
    <xf numFmtId="0" fontId="7" fillId="0" borderId="0" xfId="3" applyFont="1"/>
    <xf numFmtId="0" fontId="7" fillId="0" borderId="5" xfId="3" applyFont="1" applyBorder="1"/>
    <xf numFmtId="0" fontId="7" fillId="0" borderId="5" xfId="3" applyFont="1" applyBorder="1" applyAlignment="1">
      <alignment horizontal="left"/>
    </xf>
    <xf numFmtId="0" fontId="22" fillId="0" borderId="0" xfId="2" applyFont="1" applyFill="1" applyBorder="1" applyAlignment="1">
      <alignment vertical="center"/>
    </xf>
    <xf numFmtId="165" fontId="21" fillId="0" borderId="0" xfId="0" applyNumberFormat="1" applyFont="1" applyFill="1" applyAlignment="1">
      <alignment vertical="top" wrapText="1"/>
    </xf>
    <xf numFmtId="165" fontId="16" fillId="0" borderId="0" xfId="11" applyNumberFormat="1" applyFont="1" applyFill="1" applyBorder="1" applyAlignment="1">
      <alignment horizontal="right"/>
    </xf>
    <xf numFmtId="166" fontId="21" fillId="0" borderId="0" xfId="11" applyNumberFormat="1" applyFont="1" applyFill="1" applyBorder="1" applyAlignment="1">
      <alignment horizontal="right" vertical="center"/>
    </xf>
    <xf numFmtId="166" fontId="16" fillId="0" borderId="0" xfId="11" applyNumberFormat="1" applyFont="1" applyFill="1" applyBorder="1"/>
    <xf numFmtId="0" fontId="24" fillId="0" borderId="0" xfId="0" applyFont="1"/>
    <xf numFmtId="0" fontId="19" fillId="0" borderId="0" xfId="0" applyFont="1"/>
    <xf numFmtId="0" fontId="25" fillId="0" borderId="0" xfId="11" applyFont="1" applyFill="1" applyBorder="1" applyAlignment="1">
      <alignment vertical="center"/>
    </xf>
    <xf numFmtId="0" fontId="27" fillId="0" borderId="0" xfId="0" applyFont="1"/>
    <xf numFmtId="0" fontId="19" fillId="5" borderId="4" xfId="5" applyFont="1" applyBorder="1" applyAlignment="1">
      <alignment horizontal="right" vertical="top" wrapText="1"/>
    </xf>
    <xf numFmtId="168" fontId="25" fillId="0" borderId="0" xfId="4" applyNumberFormat="1" applyFont="1" applyFill="1" applyBorder="1" applyAlignment="1">
      <alignment horizontal="right"/>
    </xf>
    <xf numFmtId="168" fontId="23" fillId="0" borderId="0" xfId="4" applyNumberFormat="1" applyFont="1" applyFill="1" applyBorder="1" applyAlignment="1">
      <alignment horizontal="right"/>
    </xf>
    <xf numFmtId="0" fontId="0" fillId="0" borderId="0" xfId="0" applyFont="1"/>
    <xf numFmtId="0" fontId="23" fillId="0" borderId="0" xfId="11" applyFont="1" applyFill="1" applyBorder="1" applyAlignment="1">
      <alignment horizontal="right" vertical="center"/>
    </xf>
    <xf numFmtId="0" fontId="29" fillId="0" borderId="0" xfId="11" applyFont="1" applyFill="1" applyBorder="1" applyAlignment="1">
      <alignment vertical="center"/>
    </xf>
    <xf numFmtId="0" fontId="30" fillId="0" borderId="0" xfId="11" applyFont="1" applyFill="1" applyBorder="1" applyAlignment="1">
      <alignment horizontal="right" vertical="center"/>
    </xf>
    <xf numFmtId="0" fontId="31" fillId="0" borderId="0" xfId="3" applyFont="1" applyAlignment="1">
      <alignment vertical="center"/>
    </xf>
    <xf numFmtId="0" fontId="24" fillId="0" borderId="0" xfId="0" applyFont="1" applyBorder="1" applyAlignment="1">
      <alignment vertical="center"/>
    </xf>
    <xf numFmtId="4" fontId="23" fillId="0" borderId="0" xfId="0" applyNumberFormat="1" applyFont="1" applyFill="1" applyBorder="1" applyAlignment="1">
      <alignment vertical="center"/>
    </xf>
    <xf numFmtId="0" fontId="20" fillId="0" borderId="0" xfId="11" applyFont="1" applyFill="1" applyBorder="1"/>
    <xf numFmtId="4" fontId="25" fillId="0" borderId="0" xfId="0" applyNumberFormat="1" applyFont="1" applyFill="1" applyBorder="1" applyAlignment="1">
      <alignment vertical="center"/>
    </xf>
    <xf numFmtId="0" fontId="32" fillId="0" borderId="0" xfId="11" applyFont="1" applyFill="1" applyBorder="1" applyAlignment="1">
      <alignment horizontal="right" vertical="center"/>
    </xf>
    <xf numFmtId="0" fontId="33" fillId="0" borderId="0" xfId="3" applyFont="1" applyAlignment="1">
      <alignment vertical="center"/>
    </xf>
    <xf numFmtId="0" fontId="23" fillId="0" borderId="0" xfId="0" applyNumberFormat="1" applyFont="1" applyFill="1" applyBorder="1" applyAlignment="1">
      <alignment vertical="center"/>
    </xf>
    <xf numFmtId="4" fontId="34" fillId="0" borderId="0" xfId="0" applyNumberFormat="1" applyFont="1" applyFill="1" applyBorder="1" applyAlignment="1">
      <alignment vertical="center"/>
    </xf>
    <xf numFmtId="4" fontId="34" fillId="0" borderId="0" xfId="0" applyNumberFormat="1" applyFont="1" applyFill="1" applyBorder="1" applyAlignment="1">
      <alignment horizontal="right" vertical="center"/>
    </xf>
    <xf numFmtId="4" fontId="23" fillId="0" borderId="0" xfId="0" applyNumberFormat="1" applyFont="1" applyFill="1" applyBorder="1" applyAlignment="1">
      <alignment horizontal="right" vertical="center"/>
    </xf>
    <xf numFmtId="0" fontId="25" fillId="0" borderId="0" xfId="0" applyNumberFormat="1" applyFont="1" applyFill="1" applyBorder="1" applyAlignment="1">
      <alignment vertical="center"/>
    </xf>
    <xf numFmtId="4" fontId="35" fillId="0" borderId="0" xfId="0" applyNumberFormat="1" applyFont="1" applyFill="1" applyBorder="1" applyAlignment="1">
      <alignment vertical="center"/>
    </xf>
    <xf numFmtId="168" fontId="34" fillId="0" borderId="0" xfId="4" applyNumberFormat="1" applyFont="1" applyFill="1" applyBorder="1" applyAlignment="1">
      <alignment horizontal="right"/>
    </xf>
    <xf numFmtId="0" fontId="37" fillId="0" borderId="0" xfId="0" applyFont="1"/>
    <xf numFmtId="0" fontId="28" fillId="0" borderId="0" xfId="0" applyFont="1"/>
    <xf numFmtId="0" fontId="6" fillId="0" borderId="0" xfId="1" applyFont="1" applyFill="1" applyBorder="1" applyAlignment="1">
      <alignment vertical="center"/>
    </xf>
    <xf numFmtId="0" fontId="38" fillId="0" borderId="0" xfId="6" applyFont="1" applyFill="1" applyBorder="1" applyAlignment="1">
      <alignment horizontal="right" vertical="center" wrapText="1"/>
    </xf>
    <xf numFmtId="0" fontId="40" fillId="0" borderId="0" xfId="3" applyFont="1" applyFill="1" applyAlignment="1">
      <alignment vertical="center"/>
    </xf>
    <xf numFmtId="0" fontId="16" fillId="0" borderId="0" xfId="6" applyNumberFormat="1" applyFont="1" applyFill="1" applyBorder="1" applyAlignment="1">
      <alignment horizontal="right" vertical="center" wrapText="1"/>
    </xf>
    <xf numFmtId="0" fontId="16" fillId="0" borderId="0" xfId="6" applyFont="1" applyFill="1" applyBorder="1" applyAlignment="1">
      <alignment vertical="center"/>
    </xf>
    <xf numFmtId="0" fontId="20" fillId="0" borderId="0" xfId="6" applyFont="1" applyFill="1" applyBorder="1" applyAlignment="1">
      <alignment vertical="center"/>
    </xf>
    <xf numFmtId="0" fontId="39" fillId="0" borderId="0" xfId="6" applyFont="1" applyFill="1" applyBorder="1" applyAlignment="1">
      <alignment vertical="center"/>
    </xf>
    <xf numFmtId="167" fontId="20" fillId="0" borderId="0" xfId="4" applyNumberFormat="1" applyFont="1" applyFill="1" applyBorder="1" applyAlignment="1">
      <alignment horizontal="right" vertical="center"/>
    </xf>
    <xf numFmtId="167" fontId="16" fillId="0" borderId="0" xfId="4" applyNumberFormat="1" applyFont="1" applyFill="1" applyBorder="1" applyAlignment="1">
      <alignment horizontal="right" vertical="center"/>
    </xf>
    <xf numFmtId="167" fontId="39" fillId="0" borderId="0" xfId="4" applyNumberFormat="1" applyFont="1" applyFill="1" applyBorder="1" applyAlignment="1">
      <alignment horizontal="right" vertical="center"/>
    </xf>
    <xf numFmtId="0" fontId="41" fillId="0" borderId="0" xfId="0" applyFont="1" applyFill="1" applyBorder="1" applyAlignment="1">
      <alignment horizontal="right" wrapText="1"/>
    </xf>
    <xf numFmtId="166" fontId="16" fillId="0" borderId="0" xfId="0" applyNumberFormat="1" applyFont="1" applyFill="1" applyBorder="1" applyAlignment="1">
      <alignment horizontal="right" wrapText="1"/>
    </xf>
    <xf numFmtId="0" fontId="16" fillId="0" borderId="0" xfId="0" applyNumberFormat="1" applyFont="1" applyFill="1" applyBorder="1" applyAlignment="1">
      <alignment horizontal="left" wrapText="1"/>
    </xf>
    <xf numFmtId="0" fontId="21" fillId="0" borderId="0" xfId="3" applyFont="1" applyFill="1" applyBorder="1" applyAlignment="1">
      <alignment horizontal="left" vertical="center" wrapText="1"/>
    </xf>
    <xf numFmtId="0" fontId="19" fillId="0" borderId="0" xfId="5" applyFont="1" applyFill="1" applyBorder="1" applyAlignment="1">
      <alignment horizontal="right" vertical="top" wrapText="1"/>
    </xf>
    <xf numFmtId="0" fontId="0" fillId="0" borderId="0" xfId="0" applyFont="1" applyFill="1"/>
    <xf numFmtId="0" fontId="19" fillId="0" borderId="0" xfId="0" applyFont="1" applyFill="1"/>
    <xf numFmtId="0" fontId="11" fillId="0" borderId="0" xfId="0" applyFont="1" applyBorder="1" applyAlignment="1">
      <alignment vertical="center"/>
    </xf>
    <xf numFmtId="0" fontId="0" fillId="0" borderId="0" xfId="0" applyBorder="1"/>
    <xf numFmtId="0" fontId="0" fillId="0" borderId="0" xfId="0" applyFill="1"/>
    <xf numFmtId="0" fontId="21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right" vertical="center" wrapText="1"/>
    </xf>
    <xf numFmtId="0" fontId="42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horizontal="right" vertical="center" wrapText="1"/>
    </xf>
    <xf numFmtId="0" fontId="5" fillId="0" borderId="0" xfId="12"/>
    <xf numFmtId="0" fontId="28" fillId="8" borderId="4" xfId="5" applyFont="1" applyFill="1" applyBorder="1" applyAlignment="1">
      <alignment horizontal="right" vertical="top" wrapText="1"/>
    </xf>
    <xf numFmtId="0" fontId="6" fillId="0" borderId="0" xfId="1" applyFont="1" applyBorder="1" applyAlignment="1">
      <alignment vertical="center"/>
    </xf>
    <xf numFmtId="0" fontId="15" fillId="6" borderId="4" xfId="3" applyFont="1" applyFill="1" applyBorder="1" applyAlignment="1">
      <alignment horizontal="left" vertical="center" wrapText="1"/>
    </xf>
    <xf numFmtId="0" fontId="21" fillId="6" borderId="4" xfId="3" applyFont="1" applyFill="1" applyBorder="1" applyAlignment="1">
      <alignment horizontal="left" vertical="center" wrapText="1"/>
    </xf>
    <xf numFmtId="0" fontId="8" fillId="0" borderId="0" xfId="1" applyFont="1" applyFill="1" applyBorder="1" applyAlignment="1">
      <alignment vertical="center"/>
    </xf>
    <xf numFmtId="0" fontId="19" fillId="6" borderId="4" xfId="5" applyFont="1" applyFill="1" applyBorder="1" applyAlignment="1">
      <alignment horizontal="right" vertical="top" wrapText="1"/>
    </xf>
    <xf numFmtId="0" fontId="24" fillId="6" borderId="4" xfId="5" applyFont="1" applyFill="1" applyBorder="1" applyAlignment="1">
      <alignment horizontal="right" vertical="center" wrapText="1"/>
    </xf>
    <xf numFmtId="0" fontId="24" fillId="6" borderId="4" xfId="5" applyFont="1" applyFill="1" applyBorder="1" applyAlignment="1">
      <alignment horizontal="right" vertical="top" wrapText="1"/>
    </xf>
    <xf numFmtId="0" fontId="26" fillId="6" borderId="4" xfId="5" applyFont="1" applyFill="1" applyBorder="1" applyAlignment="1">
      <alignment horizontal="right" vertical="top" wrapText="1"/>
    </xf>
    <xf numFmtId="0" fontId="15" fillId="6" borderId="4" xfId="3" applyFont="1" applyFill="1" applyBorder="1" applyAlignment="1">
      <alignment horizontal="left" vertical="center" wrapText="1"/>
    </xf>
    <xf numFmtId="0" fontId="17" fillId="7" borderId="4" xfId="1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0" fillId="0" borderId="0" xfId="0" applyFont="1" applyAlignment="1"/>
    <xf numFmtId="0" fontId="26" fillId="0" borderId="0" xfId="0" applyFont="1" applyAlignment="1">
      <alignment vertical="center"/>
    </xf>
    <xf numFmtId="0" fontId="0" fillId="0" borderId="0" xfId="0" applyAlignment="1"/>
    <xf numFmtId="0" fontId="28" fillId="0" borderId="0" xfId="0" applyFont="1" applyAlignment="1">
      <alignment vertical="center"/>
    </xf>
    <xf numFmtId="0" fontId="36" fillId="0" borderId="0" xfId="0" applyFont="1" applyAlignment="1"/>
    <xf numFmtId="0" fontId="0" fillId="6" borderId="4" xfId="0" applyFill="1" applyBorder="1" applyAlignment="1"/>
    <xf numFmtId="0" fontId="23" fillId="0" borderId="0" xfId="11" applyFont="1" applyFill="1" applyBorder="1" applyAlignment="1">
      <alignment vertical="center"/>
    </xf>
    <xf numFmtId="0" fontId="21" fillId="6" borderId="6" xfId="3" applyFont="1" applyFill="1" applyBorder="1" applyAlignment="1">
      <alignment horizontal="left" vertical="center" wrapText="1"/>
    </xf>
    <xf numFmtId="0" fontId="21" fillId="6" borderId="7" xfId="3" applyFont="1" applyFill="1" applyBorder="1" applyAlignment="1">
      <alignment horizontal="left" vertical="center" wrapText="1"/>
    </xf>
    <xf numFmtId="0" fontId="17" fillId="7" borderId="4" xfId="10" applyFont="1" applyFill="1" applyBorder="1" applyAlignment="1">
      <alignment horizontal="center" vertical="center" wrapText="1"/>
    </xf>
  </cellXfs>
  <cellStyles count="13">
    <cellStyle name="40% - Colore 1" xfId="5" builtinId="31"/>
    <cellStyle name="Migliaia" xfId="4" builtinId="3"/>
    <cellStyle name="Normale" xfId="0" builtinId="0"/>
    <cellStyle name="Normale 11 2 2" xfId="8"/>
    <cellStyle name="Normale 2" xfId="3"/>
    <cellStyle name="Normale 2 11" xfId="7"/>
    <cellStyle name="Normale 3" xfId="6"/>
    <cellStyle name="Normale 3 2" xfId="12"/>
    <cellStyle name="Normale 4" xfId="9"/>
    <cellStyle name="Normale 5" xfId="11"/>
    <cellStyle name="Normale 82" xfId="10"/>
    <cellStyle name="Titolo 3" xfId="1" builtinId="18"/>
    <cellStyle name="Titolo 4" xfId="2" builtinId="19"/>
  </cellStyles>
  <dxfs count="0"/>
  <tableStyles count="0" defaultTableStyle="TableStyleMedium2" defaultPivotStyle="PivotStyleLight16"/>
  <colors>
    <mruColors>
      <color rgb="FFD0DDEC"/>
      <color rgb="FFB8CCE2"/>
      <color rgb="FFA4BD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32174103237096"/>
          <c:y val="0.13952303375871117"/>
          <c:w val="0.85801027996500423"/>
          <c:h val="0.7117425408030893"/>
        </c:manualLayout>
      </c:layout>
      <c:lineChart>
        <c:grouping val="standard"/>
        <c:varyColors val="0"/>
        <c:ser>
          <c:idx val="0"/>
          <c:order val="0"/>
          <c:tx>
            <c:strRef>
              <c:f>'FIG 1_FIG 2'!$A$79:$B$79</c:f>
              <c:strCache>
                <c:ptCount val="2"/>
                <c:pt idx="0">
                  <c:v>Spesa sanitaria 
pubblica corrente</c:v>
                </c:pt>
              </c:strCache>
            </c:strRef>
          </c:tx>
          <c:marker>
            <c:symbol val="none"/>
          </c:marker>
          <c:cat>
            <c:strRef>
              <c:f>'FIG 1_FIG 2'!$H$78:$Y$78</c:f>
              <c:strCach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strCache>
            </c:strRef>
          </c:cat>
          <c:val>
            <c:numRef>
              <c:f>'FIG 1_FIG 2'!$H$79:$Y$79</c:f>
              <c:numCache>
                <c:formatCode>General</c:formatCode>
                <c:ptCount val="18"/>
                <c:pt idx="0">
                  <c:v>68237</c:v>
                </c:pt>
                <c:pt idx="1">
                  <c:v>75301</c:v>
                </c:pt>
                <c:pt idx="2">
                  <c:v>79624</c:v>
                </c:pt>
                <c:pt idx="3">
                  <c:v>82299</c:v>
                </c:pt>
                <c:pt idx="4">
                  <c:v>90417</c:v>
                </c:pt>
                <c:pt idx="5">
                  <c:v>96519</c:v>
                </c:pt>
                <c:pt idx="6">
                  <c:v>101850</c:v>
                </c:pt>
                <c:pt idx="7">
                  <c:v>101875</c:v>
                </c:pt>
                <c:pt idx="8">
                  <c:v>108604</c:v>
                </c:pt>
                <c:pt idx="9">
                  <c:v>110663</c:v>
                </c:pt>
                <c:pt idx="10">
                  <c:v>112795</c:v>
                </c:pt>
                <c:pt idx="11">
                  <c:v>111559</c:v>
                </c:pt>
                <c:pt idx="12">
                  <c:v>110001</c:v>
                </c:pt>
                <c:pt idx="13">
                  <c:v>109254</c:v>
                </c:pt>
                <c:pt idx="14">
                  <c:v>110556</c:v>
                </c:pt>
                <c:pt idx="15">
                  <c:v>110762</c:v>
                </c:pt>
                <c:pt idx="16">
                  <c:v>111859</c:v>
                </c:pt>
                <c:pt idx="17">
                  <c:v>113146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1_FIG 2'!$A$82</c:f>
              <c:strCache>
                <c:ptCount val="1"/>
                <c:pt idx="0">
                  <c:v>Finanziamento 
ordinario Ssn</c:v>
                </c:pt>
              </c:strCache>
            </c:strRef>
          </c:tx>
          <c:marker>
            <c:symbol val="none"/>
          </c:marker>
          <c:cat>
            <c:strRef>
              <c:f>'FIG 1_FIG 2'!$H$78:$Y$78</c:f>
              <c:strCach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strCache>
            </c:strRef>
          </c:cat>
          <c:val>
            <c:numRef>
              <c:f>'FIG 1_FIG 2'!$H$82:$Y$82</c:f>
              <c:numCache>
                <c:formatCode>General</c:formatCode>
                <c:ptCount val="18"/>
                <c:pt idx="0">
                  <c:v>65737</c:v>
                </c:pt>
                <c:pt idx="1">
                  <c:v>71271</c:v>
                </c:pt>
                <c:pt idx="2">
                  <c:v>75652</c:v>
                </c:pt>
                <c:pt idx="3">
                  <c:v>78570</c:v>
                </c:pt>
                <c:pt idx="4">
                  <c:v>82404</c:v>
                </c:pt>
                <c:pt idx="5">
                  <c:v>88195</c:v>
                </c:pt>
                <c:pt idx="6">
                  <c:v>92173</c:v>
                </c:pt>
                <c:pt idx="7">
                  <c:v>96551</c:v>
                </c:pt>
                <c:pt idx="8">
                  <c:v>100577</c:v>
                </c:pt>
                <c:pt idx="9">
                  <c:v>103298</c:v>
                </c:pt>
                <c:pt idx="10">
                  <c:v>105398</c:v>
                </c:pt>
                <c:pt idx="11">
                  <c:v>106905</c:v>
                </c:pt>
                <c:pt idx="12">
                  <c:v>107961</c:v>
                </c:pt>
                <c:pt idx="13">
                  <c:v>107005</c:v>
                </c:pt>
                <c:pt idx="14">
                  <c:v>109928</c:v>
                </c:pt>
                <c:pt idx="15">
                  <c:v>109715</c:v>
                </c:pt>
                <c:pt idx="16">
                  <c:v>111002</c:v>
                </c:pt>
                <c:pt idx="17">
                  <c:v>112577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928280"/>
        <c:axId val="317010528"/>
      </c:lineChart>
      <c:catAx>
        <c:axId val="316928280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it-IT"/>
          </a:p>
        </c:txPr>
        <c:crossAx val="317010528"/>
        <c:crosses val="autoZero"/>
        <c:auto val="1"/>
        <c:lblAlgn val="ctr"/>
        <c:lblOffset val="100"/>
        <c:tickMarkSkip val="1"/>
        <c:noMultiLvlLbl val="0"/>
      </c:catAx>
      <c:valAx>
        <c:axId val="317010528"/>
        <c:scaling>
          <c:orientation val="minMax"/>
          <c:min val="60000"/>
        </c:scaling>
        <c:delete val="0"/>
        <c:axPos val="l"/>
        <c:majorGridlines>
          <c:spPr>
            <a:ln w="19050">
              <a:solidFill>
                <a:schemeClr val="bg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316928280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1276189127438207"/>
          <c:y val="1.6606027694814011E-2"/>
          <c:w val="0.85735304669650103"/>
          <c:h val="0.1047189790931306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8763501775059"/>
          <c:y val="0.14977741585233442"/>
          <c:w val="0.87560163154316795"/>
          <c:h val="0.72333514296055013"/>
        </c:manualLayout>
      </c:layout>
      <c:lineChart>
        <c:grouping val="standard"/>
        <c:varyColors val="0"/>
        <c:ser>
          <c:idx val="0"/>
          <c:order val="0"/>
          <c:tx>
            <c:strRef>
              <c:f>'FIG 1_FIG 2'!$G$112</c:f>
              <c:strCache>
                <c:ptCount val="1"/>
                <c:pt idx="0">
                  <c:v>Spesa pubblica </c:v>
                </c:pt>
              </c:strCache>
            </c:strRef>
          </c:tx>
          <c:marker>
            <c:symbol val="none"/>
          </c:marker>
          <c:cat>
            <c:strRef>
              <c:f>'FIG 1_FIG 2'!$H$111:$Y$111</c:f>
              <c:strCach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strCache>
            </c:strRef>
          </c:cat>
          <c:val>
            <c:numRef>
              <c:f>'FIG 1_FIG 2'!$H$112:$Y$112</c:f>
              <c:numCache>
                <c:formatCode>General</c:formatCode>
                <c:ptCount val="18"/>
                <c:pt idx="0">
                  <c:v>68237</c:v>
                </c:pt>
                <c:pt idx="1">
                  <c:v>75301</c:v>
                </c:pt>
                <c:pt idx="2">
                  <c:v>79624</c:v>
                </c:pt>
                <c:pt idx="3">
                  <c:v>82299</c:v>
                </c:pt>
                <c:pt idx="4">
                  <c:v>90417</c:v>
                </c:pt>
                <c:pt idx="5">
                  <c:v>96519</c:v>
                </c:pt>
                <c:pt idx="6">
                  <c:v>101850</c:v>
                </c:pt>
                <c:pt idx="7">
                  <c:v>101875</c:v>
                </c:pt>
                <c:pt idx="8">
                  <c:v>108604</c:v>
                </c:pt>
                <c:pt idx="9">
                  <c:v>110663</c:v>
                </c:pt>
                <c:pt idx="10">
                  <c:v>112795</c:v>
                </c:pt>
                <c:pt idx="11">
                  <c:v>111559</c:v>
                </c:pt>
                <c:pt idx="12">
                  <c:v>110001</c:v>
                </c:pt>
                <c:pt idx="13">
                  <c:v>109254</c:v>
                </c:pt>
                <c:pt idx="14">
                  <c:v>110556</c:v>
                </c:pt>
                <c:pt idx="15">
                  <c:v>110762</c:v>
                </c:pt>
                <c:pt idx="16">
                  <c:v>111859</c:v>
                </c:pt>
                <c:pt idx="17">
                  <c:v>113146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1_FIG 2'!$G$113</c:f>
              <c:strCache>
                <c:ptCount val="1"/>
                <c:pt idx="0">
                  <c:v>Spesa privata</c:v>
                </c:pt>
              </c:strCache>
            </c:strRef>
          </c:tx>
          <c:marker>
            <c:symbol val="none"/>
          </c:marker>
          <c:cat>
            <c:strRef>
              <c:f>'FIG 1_FIG 2'!$H$111:$Y$111</c:f>
              <c:strCach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strCache>
            </c:strRef>
          </c:cat>
          <c:val>
            <c:numRef>
              <c:f>'FIG 1_FIG 2'!$H$113:$Y$113</c:f>
              <c:numCache>
                <c:formatCode>#,##0.0_ ;\-#,##0.0\ </c:formatCode>
                <c:ptCount val="18"/>
                <c:pt idx="0">
                  <c:v>25704.2</c:v>
                </c:pt>
                <c:pt idx="1">
                  <c:v>25608.9</c:v>
                </c:pt>
                <c:pt idx="2">
                  <c:v>26600</c:v>
                </c:pt>
                <c:pt idx="3">
                  <c:v>26946.7</c:v>
                </c:pt>
                <c:pt idx="4">
                  <c:v>28172.2</c:v>
                </c:pt>
                <c:pt idx="5">
                  <c:v>28040.400000000001</c:v>
                </c:pt>
                <c:pt idx="6">
                  <c:v>29146.5</c:v>
                </c:pt>
                <c:pt idx="7">
                  <c:v>29577.599999999999</c:v>
                </c:pt>
                <c:pt idx="8">
                  <c:v>31197.1</c:v>
                </c:pt>
                <c:pt idx="9">
                  <c:v>30630.9</c:v>
                </c:pt>
                <c:pt idx="10">
                  <c:v>30953.8</c:v>
                </c:pt>
                <c:pt idx="11">
                  <c:v>33254.400000000001</c:v>
                </c:pt>
                <c:pt idx="12">
                  <c:v>32765.4</c:v>
                </c:pt>
                <c:pt idx="13">
                  <c:v>32703.200000000001</c:v>
                </c:pt>
                <c:pt idx="14">
                  <c:v>33741.5</c:v>
                </c:pt>
                <c:pt idx="15">
                  <c:v>35635.599999999999</c:v>
                </c:pt>
                <c:pt idx="16">
                  <c:v>35806.300000000003</c:v>
                </c:pt>
                <c:pt idx="17">
                  <c:v>37378.9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011312"/>
        <c:axId val="317011704"/>
      </c:lineChart>
      <c:catAx>
        <c:axId val="31701131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it-IT"/>
          </a:p>
        </c:txPr>
        <c:crossAx val="317011704"/>
        <c:crosses val="autoZero"/>
        <c:auto val="1"/>
        <c:lblAlgn val="ctr"/>
        <c:lblOffset val="100"/>
        <c:noMultiLvlLbl val="0"/>
      </c:catAx>
      <c:valAx>
        <c:axId val="31701170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317011312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10624348515748921"/>
          <c:y val="2.8545964531306579E-2"/>
          <c:w val="0.88176542790240953"/>
          <c:h val="9.6394619375075388E-2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28574</xdr:rowOff>
    </xdr:from>
    <xdr:to>
      <xdr:col>7</xdr:col>
      <xdr:colOff>666750</xdr:colOff>
      <xdr:row>52</xdr:row>
      <xdr:rowOff>133349</xdr:rowOff>
    </xdr:to>
    <xdr:sp macro="" textlink="">
      <xdr:nvSpPr>
        <xdr:cNvPr id="2" name="CasellaDiTesto 1">
          <a:extLst>
            <a:ext uri="{FF2B5EF4-FFF2-40B4-BE49-F238E27FC236}">
              <a16:creationId xmlns="" xmlns:a16="http://schemas.microsoft.com/office/drawing/2014/main" id="{0902E325-1D5E-453F-AC68-B43F7BA16750}"/>
            </a:ext>
          </a:extLst>
        </xdr:cNvPr>
        <xdr:cNvSpPr txBox="1"/>
      </xdr:nvSpPr>
      <xdr:spPr>
        <a:xfrm>
          <a:off x="0" y="28574"/>
          <a:ext cx="5200650" cy="100107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algn="ctr">
            <a:lnSpc>
              <a:spcPts val="2200"/>
            </a:lnSpc>
          </a:pPr>
          <a:r>
            <a:rPr lang="it-IT" sz="1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Allegato statistico</a:t>
          </a: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500"/>
            </a:lnSpc>
          </a:pPr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r>
            <a:rPr lang="it-IT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XII Commissione (Affari sociali) </a:t>
          </a:r>
          <a:endParaRPr lang="it-IT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r>
            <a:rPr lang="it-IT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Camera dei deputati</a:t>
          </a:r>
        </a:p>
        <a:p>
          <a:pPr algn="ctr" hangingPunct="0"/>
          <a:endParaRPr lang="it-IT" sz="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Roma, 9 aprile 2019</a:t>
          </a:r>
        </a:p>
      </xdr:txBody>
    </xdr:sp>
    <xdr:clientData/>
  </xdr:twoCellAnchor>
  <xdr:twoCellAnchor editAs="oneCell">
    <xdr:from>
      <xdr:col>0</xdr:col>
      <xdr:colOff>28575</xdr:colOff>
      <xdr:row>1</xdr:row>
      <xdr:rowOff>57150</xdr:rowOff>
    </xdr:from>
    <xdr:to>
      <xdr:col>2</xdr:col>
      <xdr:colOff>85725</xdr:colOff>
      <xdr:row>3</xdr:row>
      <xdr:rowOff>104775</xdr:rowOff>
    </xdr:to>
    <xdr:pic>
      <xdr:nvPicPr>
        <xdr:cNvPr id="3" name="Immagine 5">
          <a:extLst>
            <a:ext uri="{FF2B5EF4-FFF2-40B4-BE49-F238E27FC236}">
              <a16:creationId xmlns="" xmlns:a16="http://schemas.microsoft.com/office/drawing/2014/main" id="{AEB30675-E010-4C79-B6FA-15F05D94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7650"/>
          <a:ext cx="13525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19050</xdr:rowOff>
    </xdr:from>
    <xdr:to>
      <xdr:col>7</xdr:col>
      <xdr:colOff>628650</xdr:colOff>
      <xdr:row>20</xdr:row>
      <xdr:rowOff>95250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28</xdr:row>
      <xdr:rowOff>0</xdr:rowOff>
    </xdr:from>
    <xdr:to>
      <xdr:col>7</xdr:col>
      <xdr:colOff>628350</xdr:colOff>
      <xdr:row>45</xdr:row>
      <xdr:rowOff>77100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s%20and%20Settings\laserbas\Desktop\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oropallo\DOC\Rapann\Rapann05\cap2_tutto\Rapporto2006\2%20maggio\CAP.2%20-%2025%20APRILE\CAP.2%20-24%20APRILE\DOCUME~1\rapp2\IMPOST~1\Temp\RAPPORTO%20ANNUALE\18%20aprile\A01%20-%20Attivit&#224;\A02%20-%20Attivit&#224;%20in%20corso\(2006)%20RA%202005\20060316%20-%20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Documenti%20utente\rapp4\Rapporto%20annuale\Capitolo%204\A%20-%20CAPITOLO%204%20_RESPONSABILI%20DI%20CAPITOLO\Istruzione_Formazione\Scenari%20demografici\Scenari%20demografici_Tavole_gra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voleClaudio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BIO%20RAPITI\Desktop\RA%202010\LAC%20per%20Rapporto%20annual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tente\Downloads\INPUT\GEND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i%20Utente\oropallo\DOC\Rapann\Rapann09\par2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NWB/POpul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PISA/Publications/PISA%202000%20Initial%20Report%20-%20Knowledge%20and%20Skills%20for%20Life/PISA%20Final%20Charts%20in%20Excel/Chapter%205/Da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vvioWIN\tav.%20excel\tav.1.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5\RETE\PAOLA\marina\tavole\Tavol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126\100%20indicatori_2009\100%20statistiche_ale\Lavoro\Occupazione\TassiOccupazion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PISA/EduExpen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lo43\Comuni\Comuni%202003\Tavole%20e%20prospetti\prospetti%20di%20prova\4%20Area%20e%20Inter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3\spl98_V1\sbocchilau1998\cap3\tav\parametri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uoe/ind2002/calcul_B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testata49"/>
      <sheetName val="testata50"/>
      <sheetName val="testata51"/>
      <sheetName val="testata52"/>
      <sheetName val="DNA"/>
      <sheetName val="Titoli"/>
      <sheetName val="testata5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">
          <cell r="A1" t="str">
            <v xml:space="preserve">Tavola 5.1 - </v>
          </cell>
        </row>
        <row r="2">
          <cell r="A2" t="str">
            <v xml:space="preserve">Tavola 5.2 -  </v>
          </cell>
        </row>
        <row r="3">
          <cell r="A3" t="str">
            <v xml:space="preserve">Tavola 5.3 - </v>
          </cell>
        </row>
        <row r="4">
          <cell r="A4" t="str">
            <v>Tavola 5.4 -</v>
          </cell>
        </row>
        <row r="5">
          <cell r="A5" t="str">
            <v xml:space="preserve">Tavola 5.5 - </v>
          </cell>
        </row>
        <row r="6">
          <cell r="A6" t="str">
            <v xml:space="preserve">Tavola 5.6 - </v>
          </cell>
        </row>
        <row r="7">
          <cell r="A7" t="str">
            <v xml:space="preserve">Tavola 5.7 - </v>
          </cell>
        </row>
        <row r="8">
          <cell r="A8" t="str">
            <v xml:space="preserve">Tavola 5.7 segue - </v>
          </cell>
        </row>
        <row r="9">
          <cell r="A9" t="str">
            <v xml:space="preserve">Tavola 5.8 - </v>
          </cell>
        </row>
        <row r="10">
          <cell r="A10" t="str">
            <v xml:space="preserve">Tavola 5.14 - </v>
          </cell>
        </row>
        <row r="11">
          <cell r="A11" t="str">
            <v xml:space="preserve">Tavola 5.15 - </v>
          </cell>
        </row>
        <row r="12">
          <cell r="A12" t="str">
            <v xml:space="preserve">Tavola 5.16 - </v>
          </cell>
        </row>
        <row r="13">
          <cell r="A13" t="str">
            <v xml:space="preserve">Tavola 5.17 - </v>
          </cell>
        </row>
        <row r="14">
          <cell r="A14" t="str">
            <v xml:space="preserve">Tavola 5.17 segue - </v>
          </cell>
        </row>
        <row r="15">
          <cell r="A15" t="str">
            <v xml:space="preserve">Tavola 5.18 - </v>
          </cell>
        </row>
        <row r="16">
          <cell r="A16" t="str">
            <v xml:space="preserve">Tavola 5.19 - </v>
          </cell>
        </row>
        <row r="17">
          <cell r="A17" t="str">
            <v xml:space="preserve">Tavola 5.20 - </v>
          </cell>
        </row>
        <row r="18">
          <cell r="A18" t="str">
            <v xml:space="preserve">Tavola 5.21 - </v>
          </cell>
        </row>
        <row r="19">
          <cell r="A19" t="str">
            <v xml:space="preserve">Tavola 5.9 - </v>
          </cell>
        </row>
        <row r="20">
          <cell r="A20" t="str">
            <v xml:space="preserve">Tavola 5.10 - </v>
          </cell>
        </row>
        <row r="21">
          <cell r="A21" t="str">
            <v xml:space="preserve">Tavola 5.11 - </v>
          </cell>
        </row>
        <row r="22">
          <cell r="A22" t="str">
            <v xml:space="preserve">Tavola 5.12 - </v>
          </cell>
        </row>
        <row r="23">
          <cell r="A23" t="str">
            <v>Tavola 5.13 -</v>
          </cell>
        </row>
        <row r="24">
          <cell r="A24" t="str">
            <v>Tavola 5.13 segue -</v>
          </cell>
        </row>
        <row r="25">
          <cell r="A25" t="str">
            <v>Tavola 5.29 -</v>
          </cell>
        </row>
        <row r="26">
          <cell r="A26" t="str">
            <v>Tavola 5.30 -</v>
          </cell>
        </row>
        <row r="27">
          <cell r="A27" t="str">
            <v>Tavola 5.24 -</v>
          </cell>
        </row>
        <row r="28">
          <cell r="A28" t="str">
            <v>Tavola 5.36 -</v>
          </cell>
        </row>
        <row r="29">
          <cell r="A29" t="str">
            <v xml:space="preserve">Tavola 5.38 - </v>
          </cell>
        </row>
        <row r="30">
          <cell r="A30" t="str">
            <v>Tavola 5.47 -</v>
          </cell>
        </row>
        <row r="31">
          <cell r="A31" t="str">
            <v>Tavola 5.48 -</v>
          </cell>
        </row>
        <row r="32">
          <cell r="A32" t="str">
            <v>Tavola 5.23 -</v>
          </cell>
        </row>
        <row r="33">
          <cell r="A33" t="str">
            <v>Tavola 5.25 -</v>
          </cell>
        </row>
        <row r="34">
          <cell r="A34" t="str">
            <v>Tavola 5.26 -</v>
          </cell>
        </row>
        <row r="35">
          <cell r="A35" t="str">
            <v>Tavola 5.27 -</v>
          </cell>
        </row>
        <row r="36">
          <cell r="A36" t="str">
            <v>Tavola 5.28 -</v>
          </cell>
        </row>
        <row r="37">
          <cell r="A37" t="str">
            <v>Tavola 5.31 -</v>
          </cell>
        </row>
        <row r="38">
          <cell r="A38" t="str">
            <v xml:space="preserve">Tavola 5.32 - </v>
          </cell>
        </row>
        <row r="39">
          <cell r="A39" t="str">
            <v>Tavola 5.33 -</v>
          </cell>
        </row>
        <row r="40">
          <cell r="A40" t="str">
            <v>Tavola 5.34 -</v>
          </cell>
        </row>
        <row r="41">
          <cell r="A41" t="str">
            <v>Tavola 5.34 segue -</v>
          </cell>
        </row>
        <row r="42">
          <cell r="A42" t="str">
            <v xml:space="preserve">Tavola 5.35 - </v>
          </cell>
        </row>
        <row r="43">
          <cell r="A43" t="str">
            <v>Tavola 5.37 -</v>
          </cell>
        </row>
        <row r="44">
          <cell r="A44" t="str">
            <v>Tavola 5.39 -</v>
          </cell>
        </row>
        <row r="45">
          <cell r="A45" t="str">
            <v>Tavola 5.40 -</v>
          </cell>
        </row>
        <row r="46">
          <cell r="A46" t="str">
            <v>Tavola 5.41 -</v>
          </cell>
        </row>
        <row r="47">
          <cell r="A47" t="str">
            <v>Tavola 5.42 -</v>
          </cell>
        </row>
        <row r="48">
          <cell r="A48" t="str">
            <v xml:space="preserve">Tavola 5.43 - </v>
          </cell>
        </row>
        <row r="49">
          <cell r="A49" t="str">
            <v>Tavola 5.44 -</v>
          </cell>
        </row>
        <row r="50">
          <cell r="A50" t="str">
            <v>Tavola 5.45 -</v>
          </cell>
        </row>
        <row r="51">
          <cell r="A51" t="str">
            <v>Tavola 5.46 -</v>
          </cell>
        </row>
        <row r="52">
          <cell r="A52" t="str">
            <v>Tavola 5.49 -</v>
          </cell>
        </row>
        <row r="53">
          <cell r="A53" t="str">
            <v>Tavola 5.50 -</v>
          </cell>
        </row>
        <row r="54">
          <cell r="A54" t="str">
            <v>Tavola 5.51 -</v>
          </cell>
        </row>
        <row r="55">
          <cell r="A55" t="str">
            <v>Tavola 5.52 -</v>
          </cell>
        </row>
        <row r="56">
          <cell r="A56" t="str">
            <v>Tavola 6.1 -</v>
          </cell>
        </row>
        <row r="57">
          <cell r="A57" t="str">
            <v>Tavola 6.3 -</v>
          </cell>
        </row>
        <row r="58">
          <cell r="A58" t="str">
            <v>Tavola 8.1 -</v>
          </cell>
        </row>
        <row r="59">
          <cell r="A59" t="str">
            <v>Tavola 8.2 -</v>
          </cell>
        </row>
        <row r="60">
          <cell r="A60" t="str">
            <v xml:space="preserve">Tavola 7.2 - </v>
          </cell>
        </row>
        <row r="61">
          <cell r="A61" t="str">
            <v>Tavola 5.5 segue -</v>
          </cell>
        </row>
        <row r="62">
          <cell r="A62" t="str">
            <v>Tavola 5.22 -</v>
          </cell>
        </row>
        <row r="63">
          <cell r="A63" t="str">
            <v>Tavola 3.1 -</v>
          </cell>
        </row>
        <row r="64">
          <cell r="A64" t="str">
            <v>Tavola 3.2 -</v>
          </cell>
        </row>
        <row r="65">
          <cell r="A65" t="str">
            <v>Tavola 3.3 -</v>
          </cell>
        </row>
        <row r="66">
          <cell r="A66" t="str">
            <v>Tavola 3.4 -</v>
          </cell>
        </row>
        <row r="67">
          <cell r="A67" t="str">
            <v>Tavola 3.5 -</v>
          </cell>
        </row>
        <row r="68">
          <cell r="A68" t="str">
            <v>Tavola 3.6 -</v>
          </cell>
        </row>
        <row r="69">
          <cell r="A69" t="str">
            <v>Tavola 3.7 -</v>
          </cell>
        </row>
        <row r="70">
          <cell r="A70" t="str">
            <v>Tavola 3.8 -</v>
          </cell>
        </row>
        <row r="71">
          <cell r="A71" t="str">
            <v>Tavola 3.8 segue -</v>
          </cell>
        </row>
        <row r="72">
          <cell r="A72" t="str">
            <v>Tavola 6.2 -</v>
          </cell>
        </row>
        <row r="73">
          <cell r="A73" t="str">
            <v xml:space="preserve">Tavola 7.2 - </v>
          </cell>
        </row>
        <row r="74">
          <cell r="A74" t="str">
            <v>Tavola 7.1 -</v>
          </cell>
        </row>
        <row r="75">
          <cell r="A75" t="str">
            <v xml:space="preserve">Tavola 5.10 - </v>
          </cell>
        </row>
        <row r="76">
          <cell r="A76" t="str">
            <v>Tavola 7.3 -</v>
          </cell>
        </row>
        <row r="77">
          <cell r="A77" t="str">
            <v xml:space="preserve">Tavola 8.3 - </v>
          </cell>
        </row>
        <row r="78">
          <cell r="A78" t="str">
            <v>Tavola 8.4 -</v>
          </cell>
        </row>
      </sheetData>
      <sheetData sheetId="5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Box"/>
      <sheetName val="Note"/>
      <sheetName val="Titoli"/>
      <sheetName val="D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zoomScaleSheetLayoutView="110" workbookViewId="0">
      <selection activeCell="L21" sqref="L21"/>
    </sheetView>
  </sheetViews>
  <sheetFormatPr defaultRowHeight="15" x14ac:dyDescent="0.25"/>
  <cols>
    <col min="1" max="7" width="9.7109375" style="91" customWidth="1"/>
    <col min="8" max="8" width="10.140625" style="91" customWidth="1"/>
    <col min="9" max="9" width="9.7109375" style="91" customWidth="1"/>
    <col min="10" max="16384" width="9.140625" style="91"/>
  </cols>
  <sheetData/>
  <pageMargins left="0.98425196850393704" right="0.98425196850393704" top="0.59055118110236227" bottom="0.3937007874015748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T37"/>
  <sheetViews>
    <sheetView topLeftCell="A7" workbookViewId="0">
      <selection activeCell="Q10" sqref="Q10:Q12"/>
    </sheetView>
  </sheetViews>
  <sheetFormatPr defaultRowHeight="12" x14ac:dyDescent="0.2"/>
  <cols>
    <col min="1" max="1" width="61.5703125" style="22" customWidth="1"/>
    <col min="2" max="2" width="7.7109375" style="22" customWidth="1"/>
    <col min="3" max="7" width="6.7109375" style="22" customWidth="1"/>
    <col min="8" max="8" width="10.42578125" style="22" customWidth="1"/>
    <col min="9" max="9" width="9" style="22" customWidth="1"/>
    <col min="10" max="16384" width="9.140625" style="22"/>
  </cols>
  <sheetData>
    <row r="1" spans="1:20" s="11" customFormat="1" ht="15" customHeight="1" x14ac:dyDescent="0.25">
      <c r="A1" s="9" t="s">
        <v>120</v>
      </c>
      <c r="B1" s="9"/>
      <c r="C1" s="9"/>
      <c r="D1" s="9"/>
      <c r="E1" s="9"/>
      <c r="F1" s="9"/>
      <c r="G1" s="9"/>
    </row>
    <row r="2" spans="1:20" s="11" customFormat="1" ht="15" customHeight="1" x14ac:dyDescent="0.25">
      <c r="A2" s="9" t="s">
        <v>121</v>
      </c>
      <c r="B2" s="9"/>
      <c r="C2" s="9"/>
      <c r="D2" s="9"/>
      <c r="E2" s="9"/>
      <c r="F2" s="9"/>
      <c r="G2" s="9"/>
    </row>
    <row r="3" spans="1:20" s="11" customFormat="1" ht="15" customHeight="1" x14ac:dyDescent="0.25">
      <c r="A3" s="12" t="s">
        <v>108</v>
      </c>
      <c r="B3" s="9"/>
      <c r="C3" s="9"/>
      <c r="D3" s="9"/>
      <c r="E3" s="9"/>
      <c r="F3" s="9"/>
      <c r="G3" s="9"/>
    </row>
    <row r="4" spans="1:20" s="18" customFormat="1" ht="10.5" customHeight="1" thickBot="1" x14ac:dyDescent="0.3">
      <c r="A4" s="14"/>
      <c r="B4" s="15"/>
      <c r="C4" s="16"/>
      <c r="D4" s="16"/>
      <c r="E4" s="21"/>
      <c r="F4" s="21"/>
      <c r="G4" s="2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</row>
    <row r="5" spans="1:20" s="18" customFormat="1" ht="4.5" customHeight="1" x14ac:dyDescent="0.25">
      <c r="A5" s="19"/>
      <c r="B5" s="20"/>
      <c r="C5" s="19"/>
      <c r="D5" s="19"/>
      <c r="E5" s="21"/>
      <c r="F5" s="21"/>
      <c r="G5" s="21"/>
    </row>
    <row r="6" spans="1:20" ht="24" customHeight="1" x14ac:dyDescent="0.2">
      <c r="A6" s="94"/>
      <c r="B6" s="97" t="s">
        <v>112</v>
      </c>
      <c r="C6" s="97" t="s">
        <v>54</v>
      </c>
      <c r="D6" s="97" t="s">
        <v>113</v>
      </c>
      <c r="E6" s="21"/>
      <c r="F6" s="21"/>
      <c r="G6" s="21"/>
    </row>
    <row r="7" spans="1:20" ht="6" customHeight="1" x14ac:dyDescent="0.2">
      <c r="A7" s="23"/>
      <c r="B7" s="24"/>
      <c r="C7" s="24"/>
      <c r="D7" s="24"/>
      <c r="E7" s="24"/>
      <c r="F7" s="24"/>
      <c r="G7" s="24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</row>
    <row r="8" spans="1:20" customFormat="1" ht="14.1" customHeight="1" x14ac:dyDescent="0.25">
      <c r="A8" s="25" t="s">
        <v>48</v>
      </c>
      <c r="B8" s="36">
        <v>22.38</v>
      </c>
      <c r="C8" s="36">
        <v>26.65</v>
      </c>
      <c r="D8" s="36">
        <v>22.68</v>
      </c>
    </row>
    <row r="9" spans="1:20" customFormat="1" ht="14.1" customHeight="1" x14ac:dyDescent="0.25">
      <c r="A9" s="25" t="s">
        <v>49</v>
      </c>
      <c r="B9" s="36">
        <v>21.05</v>
      </c>
      <c r="C9" s="36">
        <v>22.34</v>
      </c>
      <c r="D9" s="36">
        <v>16.440000000000001</v>
      </c>
    </row>
    <row r="10" spans="1:20" customFormat="1" ht="14.1" customHeight="1" x14ac:dyDescent="0.25">
      <c r="A10" s="25" t="s">
        <v>110</v>
      </c>
      <c r="B10" s="22"/>
      <c r="C10" s="22"/>
      <c r="D10" s="22"/>
    </row>
    <row r="11" spans="1:20" customFormat="1" ht="14.1" customHeight="1" x14ac:dyDescent="0.25">
      <c r="A11" s="25" t="s">
        <v>111</v>
      </c>
      <c r="B11" s="36">
        <v>1.51</v>
      </c>
      <c r="C11" s="36">
        <v>2.17</v>
      </c>
      <c r="D11" s="36">
        <v>0.72</v>
      </c>
    </row>
    <row r="12" spans="1:20" customFormat="1" ht="14.1" customHeight="1" x14ac:dyDescent="0.25">
      <c r="A12" s="25" t="s">
        <v>50</v>
      </c>
      <c r="B12" s="36">
        <v>8.75</v>
      </c>
      <c r="C12" s="36">
        <v>5.79</v>
      </c>
      <c r="D12" s="36">
        <v>6.4</v>
      </c>
    </row>
    <row r="13" spans="1:20" customFormat="1" ht="14.1" customHeight="1" x14ac:dyDescent="0.25">
      <c r="A13" s="25" t="s">
        <v>51</v>
      </c>
      <c r="B13" s="36">
        <v>7.17</v>
      </c>
      <c r="C13" s="36">
        <v>2.63</v>
      </c>
      <c r="D13" s="36">
        <v>3.82</v>
      </c>
    </row>
    <row r="14" spans="1:20" customFormat="1" ht="14.1" customHeight="1" x14ac:dyDescent="0.25">
      <c r="A14" s="25" t="s">
        <v>52</v>
      </c>
      <c r="B14" s="36">
        <v>9.58</v>
      </c>
      <c r="C14" s="36">
        <v>5.84</v>
      </c>
      <c r="D14" s="36">
        <v>4.97</v>
      </c>
    </row>
    <row r="15" spans="1:20" s="32" customFormat="1" ht="6" customHeight="1" thickBot="1" x14ac:dyDescent="0.25">
      <c r="A15" s="30"/>
      <c r="B15" s="31"/>
      <c r="C15" s="30"/>
      <c r="D15" s="30"/>
    </row>
    <row r="16" spans="1:20" s="32" customFormat="1" ht="6" customHeight="1" thickTop="1" x14ac:dyDescent="0.2">
      <c r="A16" s="33"/>
      <c r="B16" s="34"/>
      <c r="C16" s="33"/>
      <c r="D16" s="33"/>
    </row>
    <row r="17" spans="1:20" x14ac:dyDescent="0.2">
      <c r="A17" s="35" t="s">
        <v>53</v>
      </c>
      <c r="E17" s="29"/>
      <c r="F17" s="29"/>
      <c r="G17" s="29"/>
    </row>
    <row r="18" spans="1:20" x14ac:dyDescent="0.2">
      <c r="A18" s="35"/>
      <c r="E18" s="32"/>
      <c r="F18" s="32"/>
      <c r="G18" s="32"/>
    </row>
    <row r="19" spans="1:20" x14ac:dyDescent="0.2">
      <c r="A19" s="35"/>
      <c r="E19" s="32"/>
      <c r="F19" s="32"/>
      <c r="G19" s="32"/>
    </row>
    <row r="20" spans="1:20" x14ac:dyDescent="0.2">
      <c r="A20" s="35"/>
    </row>
    <row r="21" spans="1:20" s="11" customFormat="1" ht="15" customHeight="1" x14ac:dyDescent="0.25">
      <c r="A21" s="9" t="s">
        <v>119</v>
      </c>
      <c r="B21" s="9"/>
      <c r="C21" s="9"/>
      <c r="D21" s="9"/>
      <c r="E21" s="9"/>
      <c r="F21" s="9"/>
      <c r="G21" s="9"/>
    </row>
    <row r="22" spans="1:20" s="11" customFormat="1" ht="15" customHeight="1" x14ac:dyDescent="0.25">
      <c r="A22" s="12" t="s">
        <v>108</v>
      </c>
      <c r="B22" s="9"/>
      <c r="C22" s="9"/>
      <c r="D22" s="9"/>
      <c r="E22" s="9"/>
      <c r="F22" s="9"/>
      <c r="G22" s="9"/>
    </row>
    <row r="23" spans="1:20" s="18" customFormat="1" ht="10.5" customHeight="1" thickBot="1" x14ac:dyDescent="0.3">
      <c r="A23" s="14"/>
      <c r="B23" s="15"/>
      <c r="C23" s="16"/>
      <c r="D23" s="16"/>
      <c r="E23" s="17"/>
      <c r="F23" s="15"/>
      <c r="G23" s="15"/>
      <c r="H23" s="15"/>
      <c r="I23" s="15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spans="1:20" s="18" customFormat="1" ht="4.5" customHeight="1" x14ac:dyDescent="0.25">
      <c r="A24" s="19"/>
      <c r="B24" s="20"/>
      <c r="C24" s="19"/>
      <c r="D24" s="19"/>
      <c r="E24" s="19"/>
      <c r="F24" s="20"/>
      <c r="G24" s="20"/>
      <c r="H24" s="20"/>
      <c r="I24" s="20"/>
    </row>
    <row r="25" spans="1:20" ht="20.25" customHeight="1" x14ac:dyDescent="0.2">
      <c r="A25" s="101"/>
      <c r="B25" s="102" t="s">
        <v>47</v>
      </c>
      <c r="C25" s="102"/>
      <c r="D25" s="102"/>
      <c r="E25" s="102" t="s">
        <v>54</v>
      </c>
      <c r="F25" s="102"/>
      <c r="G25" s="102"/>
      <c r="H25" s="102" t="s">
        <v>109</v>
      </c>
      <c r="I25" s="102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</row>
    <row r="26" spans="1:20" ht="38.25" customHeight="1" x14ac:dyDescent="0.2">
      <c r="A26" s="101"/>
      <c r="B26" s="97" t="s">
        <v>114</v>
      </c>
      <c r="C26" s="97" t="s">
        <v>115</v>
      </c>
      <c r="D26" s="97" t="s">
        <v>116</v>
      </c>
      <c r="E26" s="97" t="s">
        <v>114</v>
      </c>
      <c r="F26" s="97" t="s">
        <v>115</v>
      </c>
      <c r="G26" s="97" t="s">
        <v>116</v>
      </c>
      <c r="H26" s="97" t="s">
        <v>118</v>
      </c>
      <c r="I26" s="97" t="s">
        <v>117</v>
      </c>
    </row>
    <row r="27" spans="1:20" ht="6" customHeight="1" x14ac:dyDescent="0.2">
      <c r="A27" s="23"/>
      <c r="B27" s="24"/>
      <c r="C27" s="24"/>
      <c r="D27" s="24"/>
      <c r="E27" s="24"/>
      <c r="F27" s="24"/>
      <c r="G27" s="24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</row>
    <row r="28" spans="1:20" ht="14.1" customHeight="1" x14ac:dyDescent="0.2">
      <c r="A28" s="25" t="s">
        <v>48</v>
      </c>
      <c r="B28" s="38">
        <v>19.559999999999999</v>
      </c>
      <c r="C28" s="27">
        <v>50.76</v>
      </c>
      <c r="D28" s="26">
        <v>80.569999999999993</v>
      </c>
      <c r="E28" s="28">
        <v>25.62</v>
      </c>
      <c r="F28" s="28">
        <v>31.49</v>
      </c>
      <c r="G28" s="28">
        <v>74.069999999999993</v>
      </c>
      <c r="H28" s="29">
        <v>16.309999999999999</v>
      </c>
      <c r="I28" s="29">
        <v>33.06</v>
      </c>
    </row>
    <row r="29" spans="1:20" ht="14.1" customHeight="1" x14ac:dyDescent="0.2">
      <c r="A29" s="25" t="s">
        <v>49</v>
      </c>
      <c r="B29" s="38">
        <v>20.25</v>
      </c>
      <c r="C29" s="27">
        <v>27.07</v>
      </c>
      <c r="D29" s="26">
        <v>48.52</v>
      </c>
      <c r="E29" s="28">
        <v>22.4</v>
      </c>
      <c r="F29" s="28">
        <v>16.84</v>
      </c>
      <c r="G29" s="28">
        <v>39.89</v>
      </c>
      <c r="H29" s="29">
        <v>12.81</v>
      </c>
      <c r="I29" s="29">
        <v>22.4</v>
      </c>
    </row>
    <row r="30" spans="1:20" ht="14.1" customHeight="1" x14ac:dyDescent="0.2">
      <c r="A30" s="25" t="s">
        <v>110</v>
      </c>
      <c r="B30" s="39"/>
      <c r="H30" s="29"/>
      <c r="I30" s="29"/>
    </row>
    <row r="31" spans="1:20" ht="14.1" customHeight="1" x14ac:dyDescent="0.2">
      <c r="A31" s="25" t="s">
        <v>111</v>
      </c>
      <c r="B31" s="38">
        <v>0.99</v>
      </c>
      <c r="C31" s="27">
        <v>4.78</v>
      </c>
      <c r="D31" s="26">
        <v>23.28</v>
      </c>
      <c r="E31" s="28">
        <v>2.0699999999999998</v>
      </c>
      <c r="F31" s="28">
        <v>1.71</v>
      </c>
      <c r="G31" s="28">
        <v>10.3</v>
      </c>
      <c r="H31" s="37" t="s">
        <v>55</v>
      </c>
      <c r="I31" s="37" t="s">
        <v>55</v>
      </c>
    </row>
    <row r="32" spans="1:20" ht="14.1" customHeight="1" x14ac:dyDescent="0.2">
      <c r="A32" s="25" t="s">
        <v>50</v>
      </c>
      <c r="B32" s="38">
        <v>7.63</v>
      </c>
      <c r="C32" s="27">
        <v>17.57</v>
      </c>
      <c r="D32" s="26">
        <v>45.86</v>
      </c>
      <c r="E32" s="28">
        <v>5.14</v>
      </c>
      <c r="F32" s="28">
        <v>13.79</v>
      </c>
      <c r="G32" s="28">
        <v>18.38</v>
      </c>
      <c r="H32" s="29">
        <v>2.5</v>
      </c>
      <c r="I32" s="29">
        <v>12.77</v>
      </c>
    </row>
    <row r="33" spans="1:9" ht="14.1" customHeight="1" x14ac:dyDescent="0.2">
      <c r="A33" s="25" t="s">
        <v>51</v>
      </c>
      <c r="B33" s="38">
        <v>5.96</v>
      </c>
      <c r="C33" s="27">
        <v>17.91</v>
      </c>
      <c r="D33" s="26">
        <v>40.01</v>
      </c>
      <c r="E33" s="28">
        <v>2.29</v>
      </c>
      <c r="F33" s="28">
        <v>6.19</v>
      </c>
      <c r="G33" s="28">
        <v>12.04</v>
      </c>
      <c r="H33" s="29">
        <v>1.5</v>
      </c>
      <c r="I33" s="29">
        <v>7.61</v>
      </c>
    </row>
    <row r="34" spans="1:9" ht="14.1" customHeight="1" x14ac:dyDescent="0.2">
      <c r="A34" s="25" t="s">
        <v>52</v>
      </c>
      <c r="B34" s="38">
        <v>8.99</v>
      </c>
      <c r="C34" s="27">
        <v>15.64</v>
      </c>
      <c r="D34" s="26">
        <v>21.29</v>
      </c>
      <c r="E34" s="28">
        <v>4.99</v>
      </c>
      <c r="F34" s="28">
        <v>8.43</v>
      </c>
      <c r="G34" s="28">
        <v>50.08</v>
      </c>
      <c r="H34" s="29">
        <v>2.5</v>
      </c>
      <c r="I34" s="29">
        <v>9.0399999999999991</v>
      </c>
    </row>
    <row r="35" spans="1:9" s="32" customFormat="1" ht="6" customHeight="1" thickBot="1" x14ac:dyDescent="0.25">
      <c r="A35" s="30"/>
      <c r="B35" s="31"/>
      <c r="C35" s="30"/>
      <c r="D35" s="30"/>
      <c r="E35" s="30"/>
      <c r="F35" s="31"/>
      <c r="G35" s="31"/>
      <c r="H35" s="31"/>
      <c r="I35" s="31"/>
    </row>
    <row r="36" spans="1:9" s="32" customFormat="1" ht="6" customHeight="1" thickTop="1" x14ac:dyDescent="0.2">
      <c r="A36" s="33"/>
      <c r="B36" s="34"/>
      <c r="C36" s="33"/>
      <c r="D36" s="33"/>
      <c r="E36" s="33"/>
      <c r="F36" s="34"/>
      <c r="G36" s="34"/>
      <c r="H36" s="34"/>
      <c r="I36" s="34"/>
    </row>
    <row r="37" spans="1:9" x14ac:dyDescent="0.2">
      <c r="A37" s="35" t="s">
        <v>53</v>
      </c>
    </row>
  </sheetData>
  <mergeCells count="4">
    <mergeCell ref="A25:A26"/>
    <mergeCell ref="B25:D25"/>
    <mergeCell ref="E25:G25"/>
    <mergeCell ref="H25:I25"/>
  </mergeCells>
  <printOptions horizontalCentere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61"/>
  <sheetViews>
    <sheetView topLeftCell="A16" zoomScale="130" zoomScaleNormal="130" workbookViewId="0">
      <selection activeCell="N30" sqref="N30"/>
    </sheetView>
  </sheetViews>
  <sheetFormatPr defaultRowHeight="12" x14ac:dyDescent="0.2"/>
  <cols>
    <col min="1" max="1" width="10.42578125" style="22" customWidth="1"/>
    <col min="2" max="2" width="10.85546875" style="22" customWidth="1"/>
    <col min="3" max="3" width="8.7109375" style="22" customWidth="1"/>
    <col min="4" max="4" width="9.28515625" style="22" customWidth="1"/>
    <col min="5" max="5" width="9.7109375" style="22" customWidth="1"/>
    <col min="6" max="7" width="9.28515625" style="22" customWidth="1"/>
    <col min="8" max="8" width="8.85546875" style="22" customWidth="1"/>
    <col min="9" max="10" width="9.28515625" style="22" customWidth="1"/>
    <col min="11" max="12" width="7" style="22" customWidth="1"/>
    <col min="13" max="16384" width="9.140625" style="22"/>
  </cols>
  <sheetData>
    <row r="1" spans="1:16" s="11" customFormat="1" ht="14.1" customHeight="1" x14ac:dyDescent="0.25">
      <c r="A1" s="9" t="s">
        <v>144</v>
      </c>
      <c r="B1" s="9"/>
      <c r="C1" s="9"/>
    </row>
    <row r="2" spans="1:16" s="11" customFormat="1" ht="14.1" customHeight="1" x14ac:dyDescent="0.25">
      <c r="A2" s="9" t="s">
        <v>145</v>
      </c>
      <c r="B2" s="9"/>
      <c r="C2" s="9"/>
    </row>
    <row r="3" spans="1:16" s="11" customFormat="1" ht="14.1" customHeight="1" x14ac:dyDescent="0.25">
      <c r="A3" s="12" t="s">
        <v>122</v>
      </c>
      <c r="B3" s="12"/>
      <c r="C3" s="12"/>
    </row>
    <row r="4" spans="1:16" s="18" customFormat="1" ht="3" customHeight="1" thickBot="1" x14ac:dyDescent="0.3">
      <c r="A4" s="14"/>
      <c r="B4" s="14"/>
      <c r="C4" s="14"/>
      <c r="D4" s="14"/>
      <c r="E4" s="15"/>
      <c r="F4" s="16"/>
      <c r="G4" s="16"/>
      <c r="H4" s="16"/>
      <c r="I4" s="16"/>
      <c r="J4" s="16"/>
      <c r="K4" s="11"/>
      <c r="L4" s="11"/>
      <c r="M4" s="11"/>
      <c r="N4" s="11"/>
      <c r="O4" s="11"/>
      <c r="P4" s="11"/>
    </row>
    <row r="5" spans="1:16" s="18" customFormat="1" ht="6" customHeight="1" x14ac:dyDescent="0.25">
      <c r="A5" s="19"/>
      <c r="B5" s="19"/>
      <c r="C5" s="19"/>
      <c r="D5" s="19"/>
      <c r="E5" s="20"/>
      <c r="F5" s="19"/>
      <c r="G5" s="19"/>
      <c r="H5" s="19"/>
      <c r="I5" s="19"/>
      <c r="J5" s="19"/>
    </row>
    <row r="6" spans="1:16" ht="24" customHeight="1" x14ac:dyDescent="0.25">
      <c r="A6" s="101" t="s">
        <v>130</v>
      </c>
      <c r="B6" s="101"/>
      <c r="C6" s="101"/>
      <c r="D6" s="109"/>
      <c r="E6" s="98">
        <v>2012</v>
      </c>
      <c r="F6" s="98">
        <v>2013</v>
      </c>
      <c r="G6" s="98">
        <v>2014</v>
      </c>
      <c r="H6" s="98">
        <v>2015</v>
      </c>
      <c r="I6" s="98">
        <v>2016</v>
      </c>
      <c r="J6" s="98">
        <v>2017</v>
      </c>
    </row>
    <row r="7" spans="1:16" ht="6" customHeight="1" x14ac:dyDescent="0.2">
      <c r="A7" s="42"/>
      <c r="B7" s="42"/>
      <c r="C7" s="42"/>
      <c r="E7" s="48"/>
      <c r="F7" s="48"/>
      <c r="G7" s="48"/>
      <c r="H7" s="48"/>
      <c r="I7" s="48"/>
      <c r="J7" s="48"/>
      <c r="K7" s="11"/>
      <c r="L7" s="11"/>
      <c r="M7" s="11"/>
      <c r="N7" s="11"/>
      <c r="O7" s="11"/>
      <c r="P7" s="11"/>
    </row>
    <row r="8" spans="1:16" s="41" customFormat="1" ht="12.95" customHeight="1" x14ac:dyDescent="0.25">
      <c r="A8" s="110" t="s">
        <v>135</v>
      </c>
      <c r="B8" s="110"/>
      <c r="C8" s="103"/>
      <c r="D8" s="104"/>
      <c r="E8" s="40"/>
      <c r="F8" s="40"/>
      <c r="G8" s="40"/>
      <c r="H8" s="40"/>
      <c r="I8" s="40"/>
      <c r="J8" s="40"/>
    </row>
    <row r="9" spans="1:16" s="41" customFormat="1" ht="12.95" customHeight="1" x14ac:dyDescent="0.25">
      <c r="A9" s="110" t="s">
        <v>136</v>
      </c>
      <c r="B9" s="110"/>
      <c r="C9" s="103"/>
      <c r="D9" s="104"/>
      <c r="E9" s="46">
        <v>110001</v>
      </c>
      <c r="F9" s="46">
        <v>109254</v>
      </c>
      <c r="G9" s="46">
        <v>110556</v>
      </c>
      <c r="H9" s="46">
        <v>110767</v>
      </c>
      <c r="I9" s="46">
        <v>111846</v>
      </c>
      <c r="J9" s="46">
        <v>113131</v>
      </c>
    </row>
    <row r="10" spans="1:16" s="65" customFormat="1" ht="12.95" customHeight="1" x14ac:dyDescent="0.25">
      <c r="A10" s="107" t="s">
        <v>123</v>
      </c>
      <c r="B10" s="107"/>
      <c r="C10" s="107"/>
      <c r="D10" s="108"/>
      <c r="E10" s="64">
        <v>109597</v>
      </c>
      <c r="F10" s="64">
        <v>108748</v>
      </c>
      <c r="G10" s="64">
        <v>110112</v>
      </c>
      <c r="H10" s="64">
        <v>110312</v>
      </c>
      <c r="I10" s="64">
        <v>111450</v>
      </c>
      <c r="J10" s="64">
        <v>112737</v>
      </c>
    </row>
    <row r="11" spans="1:16" s="65" customFormat="1" ht="12.95" customHeight="1" x14ac:dyDescent="0.25">
      <c r="A11" s="107" t="s">
        <v>138</v>
      </c>
      <c r="B11" s="107"/>
      <c r="C11" s="107"/>
      <c r="D11" s="108"/>
      <c r="E11" s="66"/>
      <c r="F11" s="66"/>
      <c r="G11" s="66"/>
      <c r="H11" s="66"/>
      <c r="I11" s="66"/>
      <c r="J11" s="66"/>
    </row>
    <row r="12" spans="1:16" s="65" customFormat="1" ht="12.95" customHeight="1" x14ac:dyDescent="0.25">
      <c r="A12" s="107" t="s">
        <v>137</v>
      </c>
      <c r="B12" s="107"/>
      <c r="C12" s="107"/>
      <c r="D12" s="108"/>
      <c r="E12" s="64">
        <v>404</v>
      </c>
      <c r="F12" s="64">
        <v>506</v>
      </c>
      <c r="G12" s="64">
        <v>444</v>
      </c>
      <c r="H12" s="64">
        <v>455</v>
      </c>
      <c r="I12" s="64">
        <v>396</v>
      </c>
      <c r="J12" s="64">
        <v>394</v>
      </c>
    </row>
    <row r="13" spans="1:16" s="65" customFormat="1" ht="12.95" customHeight="1" x14ac:dyDescent="0.25">
      <c r="A13" s="107" t="s">
        <v>124</v>
      </c>
      <c r="B13" s="107"/>
      <c r="C13" s="107"/>
      <c r="D13" s="108"/>
      <c r="E13" s="64">
        <v>3160</v>
      </c>
      <c r="F13" s="64">
        <v>3132</v>
      </c>
      <c r="G13" s="64">
        <v>3241</v>
      </c>
      <c r="H13" s="64">
        <v>3370</v>
      </c>
      <c r="I13" s="64">
        <v>3650</v>
      </c>
      <c r="J13" s="64">
        <v>3697</v>
      </c>
    </row>
    <row r="14" spans="1:16" s="65" customFormat="1" ht="12.95" customHeight="1" x14ac:dyDescent="0.25">
      <c r="A14" s="107" t="s">
        <v>125</v>
      </c>
      <c r="B14" s="107"/>
      <c r="C14" s="107"/>
      <c r="D14" s="108"/>
      <c r="E14" s="64">
        <v>2271</v>
      </c>
      <c r="F14" s="64">
        <v>2179</v>
      </c>
      <c r="G14" s="64">
        <v>2157</v>
      </c>
      <c r="H14" s="64">
        <v>2247</v>
      </c>
      <c r="I14" s="64">
        <v>2492</v>
      </c>
      <c r="J14" s="64">
        <v>2520</v>
      </c>
    </row>
    <row r="15" spans="1:16" s="65" customFormat="1" ht="12.95" customHeight="1" x14ac:dyDescent="0.25">
      <c r="A15" s="107" t="s">
        <v>126</v>
      </c>
      <c r="B15" s="107"/>
      <c r="C15" s="107"/>
      <c r="D15" s="108"/>
      <c r="E15" s="64">
        <v>417</v>
      </c>
      <c r="F15" s="64">
        <v>467</v>
      </c>
      <c r="G15" s="64">
        <v>510</v>
      </c>
      <c r="H15" s="64">
        <v>522</v>
      </c>
      <c r="I15" s="64">
        <v>536</v>
      </c>
      <c r="J15" s="64">
        <v>540</v>
      </c>
    </row>
    <row r="16" spans="1:16" s="41" customFormat="1" ht="12.95" customHeight="1" x14ac:dyDescent="0.25">
      <c r="A16" s="103" t="s">
        <v>127</v>
      </c>
      <c r="B16" s="103"/>
      <c r="C16" s="103"/>
      <c r="D16" s="104"/>
      <c r="E16" s="46">
        <v>472</v>
      </c>
      <c r="F16" s="46">
        <v>486</v>
      </c>
      <c r="G16" s="46">
        <v>574</v>
      </c>
      <c r="H16" s="46">
        <v>601</v>
      </c>
      <c r="I16" s="46">
        <v>622</v>
      </c>
      <c r="J16" s="46">
        <v>637</v>
      </c>
    </row>
    <row r="17" spans="1:17" s="41" customFormat="1" ht="12.95" customHeight="1" x14ac:dyDescent="0.25">
      <c r="A17" s="103" t="s">
        <v>128</v>
      </c>
      <c r="B17" s="103"/>
      <c r="C17" s="103"/>
      <c r="D17" s="104"/>
      <c r="E17" s="46">
        <v>31324</v>
      </c>
      <c r="F17" s="46">
        <v>31262</v>
      </c>
      <c r="G17" s="46">
        <v>32353</v>
      </c>
      <c r="H17" s="46">
        <v>34358</v>
      </c>
      <c r="I17" s="46">
        <v>34705</v>
      </c>
      <c r="J17" s="46">
        <v>35989</v>
      </c>
    </row>
    <row r="18" spans="1:17" s="41" customFormat="1" ht="12.95" customHeight="1" x14ac:dyDescent="0.25">
      <c r="A18" s="103" t="s">
        <v>129</v>
      </c>
      <c r="B18" s="103"/>
      <c r="C18" s="103"/>
      <c r="D18" s="104"/>
      <c r="E18" s="46" t="s">
        <v>56</v>
      </c>
      <c r="F18" s="46" t="s">
        <v>56</v>
      </c>
      <c r="G18" s="46" t="s">
        <v>56</v>
      </c>
      <c r="H18" s="46" t="s">
        <v>56</v>
      </c>
      <c r="I18" s="46" t="s">
        <v>56</v>
      </c>
      <c r="J18" s="46" t="s">
        <v>56</v>
      </c>
    </row>
    <row r="19" spans="1:17" s="43" customFormat="1" ht="12.95" customHeight="1" x14ac:dyDescent="0.25">
      <c r="A19" s="105" t="s">
        <v>131</v>
      </c>
      <c r="B19" s="105"/>
      <c r="C19" s="103"/>
      <c r="D19" s="106"/>
      <c r="E19" s="45">
        <v>144485</v>
      </c>
      <c r="F19" s="45">
        <v>143648</v>
      </c>
      <c r="G19" s="45">
        <v>146150</v>
      </c>
      <c r="H19" s="45">
        <v>148495</v>
      </c>
      <c r="I19" s="45">
        <v>150201</v>
      </c>
      <c r="J19" s="45">
        <v>152817</v>
      </c>
    </row>
    <row r="20" spans="1:17" s="32" customFormat="1" ht="6" customHeight="1" thickBot="1" x14ac:dyDescent="0.25">
      <c r="A20" s="30"/>
      <c r="B20" s="30"/>
      <c r="C20" s="30"/>
      <c r="D20" s="30"/>
      <c r="E20" s="31"/>
      <c r="F20" s="30"/>
      <c r="G20" s="30"/>
      <c r="H20" s="30"/>
      <c r="I20" s="30"/>
      <c r="J20" s="30"/>
    </row>
    <row r="21" spans="1:17" s="32" customFormat="1" ht="6" customHeight="1" thickTop="1" x14ac:dyDescent="0.2">
      <c r="A21" s="33"/>
      <c r="B21" s="33"/>
      <c r="C21" s="33"/>
      <c r="D21" s="33"/>
      <c r="E21" s="34"/>
      <c r="F21" s="33"/>
      <c r="G21" s="33"/>
      <c r="H21" s="33"/>
      <c r="I21" s="33"/>
      <c r="J21" s="33"/>
    </row>
    <row r="22" spans="1:17" x14ac:dyDescent="0.2">
      <c r="A22" s="35" t="s">
        <v>57</v>
      </c>
      <c r="B22" s="35"/>
      <c r="C22" s="35"/>
    </row>
    <row r="23" spans="1:17" x14ac:dyDescent="0.2">
      <c r="A23" s="35"/>
      <c r="B23" s="35"/>
      <c r="C23" s="35"/>
    </row>
    <row r="24" spans="1:17" x14ac:dyDescent="0.2">
      <c r="A24" s="35"/>
      <c r="B24" s="35"/>
      <c r="C24" s="35"/>
    </row>
    <row r="25" spans="1:17" s="11" customFormat="1" ht="15" customHeight="1" x14ac:dyDescent="0.25">
      <c r="A25" s="9" t="s">
        <v>146</v>
      </c>
      <c r="B25" s="9"/>
      <c r="C25" s="9"/>
      <c r="D25" s="9"/>
    </row>
    <row r="26" spans="1:17" s="11" customFormat="1" ht="15" customHeight="1" x14ac:dyDescent="0.25">
      <c r="A26" s="9" t="s">
        <v>147</v>
      </c>
      <c r="B26" s="9"/>
      <c r="C26" s="9"/>
      <c r="D26" s="9"/>
    </row>
    <row r="27" spans="1:17" s="11" customFormat="1" ht="15" customHeight="1" x14ac:dyDescent="0.25">
      <c r="A27" s="12" t="s">
        <v>190</v>
      </c>
      <c r="B27" s="9"/>
      <c r="C27" s="9"/>
      <c r="D27" s="9"/>
    </row>
    <row r="28" spans="1:17" s="18" customFormat="1" ht="3" customHeight="1" thickBot="1" x14ac:dyDescent="0.3">
      <c r="A28" s="14"/>
      <c r="B28" s="16"/>
      <c r="C28" s="15"/>
      <c r="D28" s="15"/>
      <c r="E28" s="15"/>
      <c r="F28" s="15"/>
      <c r="G28" s="15"/>
      <c r="H28" s="15"/>
      <c r="I28" s="15"/>
      <c r="J28" s="15"/>
      <c r="K28" s="11"/>
      <c r="L28" s="11"/>
      <c r="M28" s="11"/>
      <c r="N28" s="11"/>
      <c r="O28" s="11"/>
      <c r="P28" s="11"/>
      <c r="Q28" s="11"/>
    </row>
    <row r="29" spans="1:17" s="18" customFormat="1" ht="6" customHeight="1" x14ac:dyDescent="0.25">
      <c r="A29" s="19"/>
      <c r="B29" s="19"/>
      <c r="C29" s="20"/>
      <c r="D29" s="20"/>
      <c r="E29" s="20"/>
      <c r="F29" s="20"/>
      <c r="G29" s="20"/>
      <c r="H29" s="20"/>
      <c r="I29" s="20"/>
      <c r="J29" s="20"/>
    </row>
    <row r="30" spans="1:17" ht="81.75" customHeight="1" x14ac:dyDescent="0.2">
      <c r="A30" s="94" t="s">
        <v>149</v>
      </c>
      <c r="B30" s="99" t="s">
        <v>139</v>
      </c>
      <c r="C30" s="92" t="s">
        <v>140</v>
      </c>
      <c r="D30" s="92" t="s">
        <v>141</v>
      </c>
      <c r="E30" s="99" t="s">
        <v>142</v>
      </c>
      <c r="F30" s="92" t="s">
        <v>134</v>
      </c>
      <c r="G30" s="92" t="s">
        <v>143</v>
      </c>
      <c r="H30" s="99" t="s">
        <v>132</v>
      </c>
      <c r="I30" s="99" t="s">
        <v>133</v>
      </c>
      <c r="J30" s="100" t="s">
        <v>148</v>
      </c>
    </row>
    <row r="31" spans="1:17" ht="6" customHeight="1" x14ac:dyDescent="0.2">
      <c r="A31" s="49"/>
      <c r="B31" s="50"/>
      <c r="C31" s="56"/>
      <c r="D31" s="57"/>
      <c r="E31" s="51"/>
      <c r="F31" s="57"/>
      <c r="G31" s="57"/>
      <c r="H31" s="51"/>
      <c r="I31" s="51"/>
      <c r="J31" s="54"/>
      <c r="K31" s="11"/>
      <c r="L31" s="11"/>
      <c r="M31" s="11"/>
      <c r="N31" s="11"/>
      <c r="O31" s="11"/>
      <c r="P31" s="11"/>
      <c r="Q31" s="11"/>
    </row>
    <row r="32" spans="1:17" s="52" customFormat="1" ht="12" customHeight="1" x14ac:dyDescent="0.25">
      <c r="A32" s="62" t="s">
        <v>58</v>
      </c>
      <c r="B32" s="55">
        <v>111846</v>
      </c>
      <c r="C32" s="63">
        <v>111450</v>
      </c>
      <c r="D32" s="63">
        <v>396</v>
      </c>
      <c r="E32" s="55">
        <v>3650</v>
      </c>
      <c r="F32" s="63">
        <v>2492</v>
      </c>
      <c r="G32" s="63">
        <v>536</v>
      </c>
      <c r="H32" s="55">
        <v>622</v>
      </c>
      <c r="I32" s="55">
        <v>34705</v>
      </c>
      <c r="J32" s="55">
        <v>150201</v>
      </c>
      <c r="M32" s="11"/>
    </row>
    <row r="33" spans="1:10" s="52" customFormat="1" ht="12" customHeight="1" x14ac:dyDescent="0.25">
      <c r="A33" s="58" t="s">
        <v>59</v>
      </c>
      <c r="B33" s="53">
        <v>33439.269999999997</v>
      </c>
      <c r="C33" s="59">
        <v>7545.34</v>
      </c>
      <c r="D33" s="59">
        <v>25893.93</v>
      </c>
      <c r="E33" s="53">
        <v>2261.9299999999998</v>
      </c>
      <c r="F33" s="59">
        <v>2158.79</v>
      </c>
      <c r="G33" s="59">
        <v>83.36</v>
      </c>
      <c r="H33" s="53">
        <v>19.77</v>
      </c>
      <c r="I33" s="53">
        <v>6728.95</v>
      </c>
      <c r="J33" s="55">
        <v>42430.14</v>
      </c>
    </row>
    <row r="34" spans="1:10" s="52" customFormat="1" ht="12" customHeight="1" x14ac:dyDescent="0.25">
      <c r="A34" s="58" t="s">
        <v>60</v>
      </c>
      <c r="B34" s="53">
        <v>27330.67</v>
      </c>
      <c r="C34" s="59">
        <v>11076.37</v>
      </c>
      <c r="D34" s="59">
        <v>16254.3</v>
      </c>
      <c r="E34" s="53">
        <v>2568.34</v>
      </c>
      <c r="F34" s="59">
        <v>1930.52</v>
      </c>
      <c r="G34" s="59">
        <v>568.98</v>
      </c>
      <c r="H34" s="53">
        <v>68.83</v>
      </c>
      <c r="I34" s="53">
        <v>6976.81</v>
      </c>
      <c r="J34" s="55">
        <v>36875.81</v>
      </c>
    </row>
    <row r="35" spans="1:10" s="52" customFormat="1" ht="12" customHeight="1" x14ac:dyDescent="0.25">
      <c r="A35" s="58" t="s">
        <v>61</v>
      </c>
      <c r="B35" s="53">
        <v>2010.56</v>
      </c>
      <c r="C35" s="59">
        <v>369.97</v>
      </c>
      <c r="D35" s="59">
        <v>1640.59</v>
      </c>
      <c r="E35" s="53">
        <v>50.51</v>
      </c>
      <c r="F35" s="59">
        <v>15.77</v>
      </c>
      <c r="G35" s="59">
        <v>22.7</v>
      </c>
      <c r="H35" s="53">
        <v>12.04</v>
      </c>
      <c r="I35" s="53">
        <v>1899.42</v>
      </c>
      <c r="J35" s="55">
        <v>3960.5</v>
      </c>
    </row>
    <row r="36" spans="1:10" s="52" customFormat="1" ht="12" customHeight="1" x14ac:dyDescent="0.25">
      <c r="A36" s="58" t="s">
        <v>62</v>
      </c>
      <c r="B36" s="53">
        <v>528.96</v>
      </c>
      <c r="C36" s="59">
        <v>524.82000000000005</v>
      </c>
      <c r="D36" s="59">
        <v>4.1399999999999997</v>
      </c>
      <c r="E36" s="53">
        <v>161.38</v>
      </c>
      <c r="F36" s="59">
        <v>147.82</v>
      </c>
      <c r="G36" s="59">
        <v>13.56</v>
      </c>
      <c r="H36" s="53">
        <v>0</v>
      </c>
      <c r="I36" s="53">
        <v>563.07000000000005</v>
      </c>
      <c r="J36" s="55">
        <v>1253.4100000000001</v>
      </c>
    </row>
    <row r="37" spans="1:10" s="52" customFormat="1" ht="12" customHeight="1" x14ac:dyDescent="0.25">
      <c r="A37" s="58" t="s">
        <v>63</v>
      </c>
      <c r="B37" s="53">
        <v>2627.22</v>
      </c>
      <c r="C37" s="59">
        <v>76.88</v>
      </c>
      <c r="D37" s="59">
        <v>2550.34</v>
      </c>
      <c r="E37" s="53">
        <v>207.11</v>
      </c>
      <c r="F37" s="59">
        <v>206.33</v>
      </c>
      <c r="G37" s="59">
        <v>0.36</v>
      </c>
      <c r="H37" s="53">
        <v>0.42</v>
      </c>
      <c r="I37" s="53">
        <v>514.42999999999995</v>
      </c>
      <c r="J37" s="55">
        <v>3348.75</v>
      </c>
    </row>
    <row r="38" spans="1:10" s="52" customFormat="1" ht="12" customHeight="1" x14ac:dyDescent="0.25">
      <c r="A38" s="58" t="s">
        <v>64</v>
      </c>
      <c r="B38" s="53">
        <v>24160.16</v>
      </c>
      <c r="C38" s="59">
        <v>24160.16</v>
      </c>
      <c r="D38" s="59">
        <v>0</v>
      </c>
      <c r="E38" s="53">
        <v>621.85</v>
      </c>
      <c r="F38" s="59">
        <v>602.12</v>
      </c>
      <c r="G38" s="59">
        <v>19.73</v>
      </c>
      <c r="H38" s="61" t="s">
        <v>65</v>
      </c>
      <c r="I38" s="53">
        <v>3938.22</v>
      </c>
      <c r="J38" s="55">
        <v>28720.240000000002</v>
      </c>
    </row>
    <row r="39" spans="1:10" s="52" customFormat="1" ht="12" customHeight="1" x14ac:dyDescent="0.25">
      <c r="A39" s="58" t="s">
        <v>66</v>
      </c>
      <c r="B39" s="53">
        <v>1066.8599999999999</v>
      </c>
      <c r="C39" s="59">
        <v>150.44</v>
      </c>
      <c r="D39" s="59">
        <v>916.43</v>
      </c>
      <c r="E39" s="53">
        <v>23.35</v>
      </c>
      <c r="F39" s="59">
        <v>3.91</v>
      </c>
      <c r="G39" s="59">
        <v>0.92</v>
      </c>
      <c r="H39" s="53">
        <v>18.52</v>
      </c>
      <c r="I39" s="53">
        <v>319.89999999999998</v>
      </c>
      <c r="J39" s="55">
        <v>1410.14</v>
      </c>
    </row>
    <row r="40" spans="1:10" s="52" customFormat="1" ht="12" customHeight="1" x14ac:dyDescent="0.25">
      <c r="A40" s="58" t="s">
        <v>67</v>
      </c>
      <c r="B40" s="53">
        <v>15292.7</v>
      </c>
      <c r="C40" s="59">
        <v>12694.44</v>
      </c>
      <c r="D40" s="59">
        <v>2598.2600000000002</v>
      </c>
      <c r="E40" s="53">
        <v>1021.55</v>
      </c>
      <c r="F40" s="59">
        <v>469.32</v>
      </c>
      <c r="G40" s="59">
        <v>95.82</v>
      </c>
      <c r="H40" s="53">
        <v>456.42</v>
      </c>
      <c r="I40" s="53">
        <v>4169.2</v>
      </c>
      <c r="J40" s="55">
        <v>20483.46</v>
      </c>
    </row>
    <row r="41" spans="1:10" s="52" customFormat="1" ht="12" customHeight="1" x14ac:dyDescent="0.25">
      <c r="A41" s="58" t="s">
        <v>68</v>
      </c>
      <c r="B41" s="53">
        <v>213203.42</v>
      </c>
      <c r="C41" s="59">
        <v>13105.84</v>
      </c>
      <c r="D41" s="59">
        <v>200097.58</v>
      </c>
      <c r="E41" s="53">
        <v>18898.45</v>
      </c>
      <c r="F41" s="59">
        <v>17296.95</v>
      </c>
      <c r="G41" s="59">
        <v>13.47</v>
      </c>
      <c r="H41" s="53">
        <v>1588.03</v>
      </c>
      <c r="I41" s="53">
        <v>25092.51</v>
      </c>
      <c r="J41" s="55">
        <v>257194.38</v>
      </c>
    </row>
    <row r="42" spans="1:10" s="52" customFormat="1" ht="12" customHeight="1" x14ac:dyDescent="0.25">
      <c r="A42" s="58" t="s">
        <v>69</v>
      </c>
      <c r="B42" s="53">
        <v>296289</v>
      </c>
      <c r="C42" s="59">
        <v>23964</v>
      </c>
      <c r="D42" s="59">
        <v>272325</v>
      </c>
      <c r="E42" s="53">
        <v>10471</v>
      </c>
      <c r="F42" s="59">
        <v>5033</v>
      </c>
      <c r="G42" s="59">
        <v>3923</v>
      </c>
      <c r="H42" s="53">
        <v>1515</v>
      </c>
      <c r="I42" s="53">
        <v>43461</v>
      </c>
      <c r="J42" s="55">
        <v>350221</v>
      </c>
    </row>
    <row r="43" spans="1:10" s="52" customFormat="1" ht="12" customHeight="1" x14ac:dyDescent="0.25">
      <c r="A43" s="58" t="s">
        <v>70</v>
      </c>
      <c r="B43" s="53">
        <v>9034.7000000000007</v>
      </c>
      <c r="C43" s="59">
        <v>4595.92</v>
      </c>
      <c r="D43" s="59">
        <v>4438.78</v>
      </c>
      <c r="E43" s="53">
        <v>597.03</v>
      </c>
      <c r="F43" s="59">
        <v>567.54</v>
      </c>
      <c r="G43" s="59">
        <v>9.49</v>
      </c>
      <c r="H43" s="53">
        <v>20</v>
      </c>
      <c r="I43" s="53">
        <v>5057.8999999999996</v>
      </c>
      <c r="J43" s="55">
        <v>14727.32</v>
      </c>
    </row>
    <row r="44" spans="1:10" s="52" customFormat="1" ht="12" customHeight="1" x14ac:dyDescent="0.25">
      <c r="A44" s="58" t="s">
        <v>71</v>
      </c>
      <c r="B44" s="53">
        <v>14653.39</v>
      </c>
      <c r="C44" s="59">
        <v>14589.5</v>
      </c>
      <c r="D44" s="59">
        <v>63.88</v>
      </c>
      <c r="E44" s="53">
        <v>3037.52</v>
      </c>
      <c r="F44" s="59">
        <v>2502.71</v>
      </c>
      <c r="G44" s="60" t="s">
        <v>65</v>
      </c>
      <c r="H44" s="53">
        <v>534.80999999999995</v>
      </c>
      <c r="I44" s="53">
        <v>2641.27</v>
      </c>
      <c r="J44" s="55">
        <v>20332.18</v>
      </c>
    </row>
    <row r="45" spans="1:10" s="52" customFormat="1" ht="12" customHeight="1" x14ac:dyDescent="0.25">
      <c r="A45" s="58" t="s">
        <v>72</v>
      </c>
      <c r="B45" s="53">
        <v>850.13</v>
      </c>
      <c r="C45" s="59">
        <v>850.13</v>
      </c>
      <c r="D45" s="59">
        <v>0</v>
      </c>
      <c r="E45" s="53">
        <v>12.61</v>
      </c>
      <c r="F45" s="59">
        <v>9.85</v>
      </c>
      <c r="G45" s="59">
        <v>2.76</v>
      </c>
      <c r="H45" s="61" t="s">
        <v>65</v>
      </c>
      <c r="I45" s="53">
        <v>693.35</v>
      </c>
      <c r="J45" s="55">
        <v>1556.09</v>
      </c>
    </row>
    <row r="46" spans="1:10" s="52" customFormat="1" ht="12" customHeight="1" x14ac:dyDescent="0.25">
      <c r="A46" s="58" t="s">
        <v>73</v>
      </c>
      <c r="B46" s="53">
        <v>1725.82</v>
      </c>
      <c r="C46" s="59">
        <v>255.91</v>
      </c>
      <c r="D46" s="59">
        <v>1469.91</v>
      </c>
      <c r="E46" s="53">
        <v>19.440000000000001</v>
      </c>
      <c r="F46" s="59">
        <v>17.46</v>
      </c>
      <c r="G46" s="59">
        <v>0.14000000000000001</v>
      </c>
      <c r="H46" s="53">
        <v>1.84</v>
      </c>
      <c r="I46" s="53">
        <v>834.29</v>
      </c>
      <c r="J46" s="55">
        <v>2579.79</v>
      </c>
    </row>
    <row r="47" spans="1:10" s="52" customFormat="1" ht="12" customHeight="1" x14ac:dyDescent="0.25">
      <c r="A47" s="58" t="s">
        <v>74</v>
      </c>
      <c r="B47" s="53">
        <v>2643.72</v>
      </c>
      <c r="C47" s="59">
        <v>281.08999999999997</v>
      </c>
      <c r="D47" s="59">
        <v>2362.63</v>
      </c>
      <c r="E47" s="53">
        <v>218.27</v>
      </c>
      <c r="F47" s="59">
        <v>175.89</v>
      </c>
      <c r="G47" s="59">
        <v>42.38</v>
      </c>
      <c r="H47" s="53">
        <v>0</v>
      </c>
      <c r="I47" s="53">
        <v>367.03</v>
      </c>
      <c r="J47" s="55">
        <v>3266.68</v>
      </c>
    </row>
    <row r="48" spans="1:10" s="52" customFormat="1" ht="12" customHeight="1" x14ac:dyDescent="0.25">
      <c r="A48" s="58" t="s">
        <v>75</v>
      </c>
      <c r="B48" s="53">
        <v>58941.86</v>
      </c>
      <c r="C48" s="59">
        <v>4470.5600000000004</v>
      </c>
      <c r="D48" s="59">
        <v>54471.29</v>
      </c>
      <c r="E48" s="53">
        <v>5511.64</v>
      </c>
      <c r="F48" s="59">
        <v>4465.8</v>
      </c>
      <c r="G48" s="59" t="s">
        <v>65</v>
      </c>
      <c r="H48" s="53">
        <v>1045.8399999999999</v>
      </c>
      <c r="I48" s="53">
        <v>8335.33</v>
      </c>
      <c r="J48" s="55">
        <v>72788.83</v>
      </c>
    </row>
    <row r="49" spans="1:10" s="52" customFormat="1" ht="12" customHeight="1" x14ac:dyDescent="0.25">
      <c r="A49" s="58" t="s">
        <v>76</v>
      </c>
      <c r="B49" s="53">
        <v>19387.490000000002</v>
      </c>
      <c r="C49" s="59">
        <v>2782.35</v>
      </c>
      <c r="D49" s="59">
        <v>16605.150000000001</v>
      </c>
      <c r="E49" s="53">
        <v>2000.36</v>
      </c>
      <c r="F49" s="59">
        <v>1498.94</v>
      </c>
      <c r="G49" s="59">
        <v>249.31</v>
      </c>
      <c r="H49" s="53">
        <v>252.11</v>
      </c>
      <c r="I49" s="53">
        <v>6368.53</v>
      </c>
      <c r="J49" s="55">
        <v>27756.39</v>
      </c>
    </row>
    <row r="50" spans="1:10" s="52" customFormat="1" ht="12" customHeight="1" x14ac:dyDescent="0.25">
      <c r="A50" s="58" t="s">
        <v>77</v>
      </c>
      <c r="B50" s="53">
        <v>11171.44</v>
      </c>
      <c r="C50" s="59">
        <v>10964.83</v>
      </c>
      <c r="D50" s="59">
        <v>206.61</v>
      </c>
      <c r="E50" s="53">
        <v>992.36</v>
      </c>
      <c r="F50" s="59">
        <v>839.04</v>
      </c>
      <c r="G50" s="59">
        <v>9.83</v>
      </c>
      <c r="H50" s="53">
        <v>143.49</v>
      </c>
      <c r="I50" s="53">
        <v>4672.3</v>
      </c>
      <c r="J50" s="55">
        <v>16836.099999999999</v>
      </c>
    </row>
    <row r="51" spans="1:10" s="52" customFormat="1" ht="12" customHeight="1" x14ac:dyDescent="0.25">
      <c r="A51" s="58" t="s">
        <v>78</v>
      </c>
      <c r="B51" s="53">
        <v>186008.66</v>
      </c>
      <c r="C51" s="59">
        <v>185689.24</v>
      </c>
      <c r="D51" s="59">
        <v>319.43</v>
      </c>
      <c r="E51" s="53">
        <v>12518.9</v>
      </c>
      <c r="F51" s="59">
        <v>7620.79</v>
      </c>
      <c r="G51" s="59">
        <v>3788.85</v>
      </c>
      <c r="H51" s="53">
        <v>1109.27</v>
      </c>
      <c r="I51" s="53">
        <v>35358.879999999997</v>
      </c>
      <c r="J51" s="55">
        <v>233886.44</v>
      </c>
    </row>
    <row r="52" spans="1:10" s="52" customFormat="1" ht="12" customHeight="1" x14ac:dyDescent="0.25">
      <c r="A52" s="58" t="s">
        <v>79</v>
      </c>
      <c r="B52" s="53">
        <v>10337.18</v>
      </c>
      <c r="C52" s="59">
        <v>1553.93</v>
      </c>
      <c r="D52" s="59">
        <v>8783.25</v>
      </c>
      <c r="E52" s="53">
        <v>378.11</v>
      </c>
      <c r="F52" s="59">
        <v>17.920000000000002</v>
      </c>
      <c r="G52" s="59">
        <v>313.63</v>
      </c>
      <c r="H52" s="53">
        <v>46.57</v>
      </c>
      <c r="I52" s="53">
        <v>1894.47</v>
      </c>
      <c r="J52" s="55">
        <v>12609.76</v>
      </c>
    </row>
    <row r="53" spans="1:10" s="52" customFormat="1" ht="12" customHeight="1" x14ac:dyDescent="0.25">
      <c r="A53" s="58" t="s">
        <v>80</v>
      </c>
      <c r="B53" s="53">
        <v>6667.07</v>
      </c>
      <c r="C53" s="59">
        <v>1114.21</v>
      </c>
      <c r="D53" s="59">
        <v>5552.86</v>
      </c>
      <c r="E53" s="53">
        <v>78.03</v>
      </c>
      <c r="F53" s="59">
        <v>40.380000000000003</v>
      </c>
      <c r="G53" s="59">
        <v>31.99</v>
      </c>
      <c r="H53" s="53">
        <v>5.66</v>
      </c>
      <c r="I53" s="53">
        <v>1766.06</v>
      </c>
      <c r="J53" s="55">
        <v>8511.15</v>
      </c>
    </row>
    <row r="54" spans="1:10" s="52" customFormat="1" ht="12" customHeight="1" x14ac:dyDescent="0.25">
      <c r="A54" s="58" t="s">
        <v>81</v>
      </c>
      <c r="B54" s="53">
        <v>4650.2700000000004</v>
      </c>
      <c r="C54" s="59">
        <v>248.43</v>
      </c>
      <c r="D54" s="59">
        <v>4401.84</v>
      </c>
      <c r="E54" s="53">
        <v>81.93</v>
      </c>
      <c r="F54" s="60" t="s">
        <v>65</v>
      </c>
      <c r="G54" s="59">
        <v>47.24</v>
      </c>
      <c r="H54" s="53">
        <v>34.69</v>
      </c>
      <c r="I54" s="53">
        <v>1030.95</v>
      </c>
      <c r="J54" s="55">
        <v>5763.15</v>
      </c>
    </row>
    <row r="55" spans="1:10" s="52" customFormat="1" ht="12" customHeight="1" x14ac:dyDescent="0.25">
      <c r="A55" s="58" t="s">
        <v>82</v>
      </c>
      <c r="B55" s="53">
        <v>2487.64</v>
      </c>
      <c r="C55" s="59">
        <v>130.25</v>
      </c>
      <c r="D55" s="59">
        <v>2357.39</v>
      </c>
      <c r="E55" s="53">
        <v>524.28</v>
      </c>
      <c r="F55" s="59">
        <v>480.46</v>
      </c>
      <c r="G55" s="59">
        <v>3.88</v>
      </c>
      <c r="H55" s="53">
        <v>39.94</v>
      </c>
      <c r="I55" s="53">
        <v>410.8</v>
      </c>
      <c r="J55" s="55">
        <v>3422.72</v>
      </c>
    </row>
    <row r="56" spans="1:10" s="52" customFormat="1" ht="12" customHeight="1" x14ac:dyDescent="0.25">
      <c r="A56" s="58" t="s">
        <v>83</v>
      </c>
      <c r="B56" s="53">
        <v>71477.17</v>
      </c>
      <c r="C56" s="59">
        <v>66690.89</v>
      </c>
      <c r="D56" s="59">
        <v>4786.29</v>
      </c>
      <c r="E56" s="53">
        <v>4952.2299999999996</v>
      </c>
      <c r="F56" s="59">
        <v>4596.2299999999996</v>
      </c>
      <c r="G56" s="59">
        <v>356</v>
      </c>
      <c r="H56" s="53" t="s">
        <v>65</v>
      </c>
      <c r="I56" s="53">
        <v>23906.38</v>
      </c>
      <c r="J56" s="55">
        <v>100335.78</v>
      </c>
    </row>
    <row r="57" spans="1:10" s="52" customFormat="1" ht="12" customHeight="1" x14ac:dyDescent="0.25">
      <c r="A57" s="58" t="s">
        <v>84</v>
      </c>
      <c r="B57" s="53">
        <v>42476.85</v>
      </c>
      <c r="C57" s="59">
        <v>42476.85</v>
      </c>
      <c r="D57" s="59">
        <v>0</v>
      </c>
      <c r="E57" s="53">
        <v>636.19000000000005</v>
      </c>
      <c r="F57" s="59">
        <v>314.39999999999998</v>
      </c>
      <c r="G57" s="59">
        <v>67.59</v>
      </c>
      <c r="H57" s="53">
        <v>254.2</v>
      </c>
      <c r="I57" s="53">
        <v>7754.12</v>
      </c>
      <c r="J57" s="55">
        <v>50867.15</v>
      </c>
    </row>
    <row r="58" spans="1:10" s="52" customFormat="1" ht="12" customHeight="1" x14ac:dyDescent="0.25">
      <c r="A58" s="58" t="s">
        <v>85</v>
      </c>
      <c r="B58" s="53">
        <v>5548.37</v>
      </c>
      <c r="C58" s="59">
        <v>690.49</v>
      </c>
      <c r="D58" s="59">
        <v>4857.88</v>
      </c>
      <c r="E58" s="53">
        <v>340.07</v>
      </c>
      <c r="F58" s="59">
        <v>178.97</v>
      </c>
      <c r="G58" s="59">
        <v>110.15</v>
      </c>
      <c r="H58" s="53">
        <v>50.95</v>
      </c>
      <c r="I58" s="53">
        <v>2487.6</v>
      </c>
      <c r="J58" s="55">
        <v>8376.0400000000009</v>
      </c>
    </row>
    <row r="59" spans="1:10" s="32" customFormat="1" ht="6" customHeight="1" thickBot="1" x14ac:dyDescent="0.25">
      <c r="A59" s="30"/>
      <c r="B59" s="30"/>
      <c r="C59" s="31"/>
      <c r="D59" s="31"/>
      <c r="E59" s="31"/>
      <c r="F59" s="31"/>
      <c r="G59" s="31"/>
      <c r="H59" s="31"/>
      <c r="I59" s="31"/>
      <c r="J59" s="31"/>
    </row>
    <row r="60" spans="1:10" s="32" customFormat="1" ht="6" customHeight="1" thickTop="1" x14ac:dyDescent="0.2">
      <c r="A60" s="33"/>
      <c r="B60" s="33"/>
      <c r="C60" s="34"/>
      <c r="D60" s="34"/>
      <c r="E60" s="34"/>
      <c r="F60" s="34"/>
      <c r="G60" s="34"/>
      <c r="H60" s="34"/>
      <c r="I60" s="34"/>
      <c r="J60" s="34"/>
    </row>
    <row r="61" spans="1:10" x14ac:dyDescent="0.2">
      <c r="A61" s="35" t="s">
        <v>86</v>
      </c>
    </row>
  </sheetData>
  <mergeCells count="13">
    <mergeCell ref="A12:D12"/>
    <mergeCell ref="A6:D6"/>
    <mergeCell ref="A8:D8"/>
    <mergeCell ref="A9:D9"/>
    <mergeCell ref="A10:D10"/>
    <mergeCell ref="A11:D11"/>
    <mergeCell ref="A18:D18"/>
    <mergeCell ref="A19:D19"/>
    <mergeCell ref="A13:D13"/>
    <mergeCell ref="A14:D14"/>
    <mergeCell ref="A15:D15"/>
    <mergeCell ref="A16:D16"/>
    <mergeCell ref="A17:D17"/>
  </mergeCells>
  <pageMargins left="0.39370078740157483" right="0.39370078740157483" top="0.78740157480314965" bottom="0.3937007874015748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115"/>
  <sheetViews>
    <sheetView topLeftCell="A29" workbookViewId="0">
      <selection activeCell="L43" sqref="L43"/>
    </sheetView>
  </sheetViews>
  <sheetFormatPr defaultRowHeight="15" x14ac:dyDescent="0.25"/>
  <cols>
    <col min="1" max="8" width="10" customWidth="1"/>
    <col min="9" max="23" width="9.5703125" bestFit="1" customWidth="1"/>
    <col min="24" max="24" width="11.140625" customWidth="1"/>
    <col min="25" max="25" width="9.5703125" bestFit="1" customWidth="1"/>
  </cols>
  <sheetData>
    <row r="1" spans="1:8" s="11" customFormat="1" ht="15" customHeight="1" x14ac:dyDescent="0.25">
      <c r="A1" s="9" t="s">
        <v>189</v>
      </c>
      <c r="B1" s="10"/>
      <c r="C1" s="9"/>
      <c r="D1" s="9"/>
      <c r="E1" s="9"/>
      <c r="F1" s="9"/>
      <c r="G1" s="9"/>
      <c r="H1" s="9"/>
    </row>
    <row r="2" spans="1:8" s="11" customFormat="1" ht="15" customHeight="1" x14ac:dyDescent="0.25">
      <c r="A2" s="93" t="s">
        <v>193</v>
      </c>
      <c r="B2" s="10"/>
      <c r="C2" s="9"/>
      <c r="D2" s="9"/>
      <c r="E2" s="9"/>
    </row>
    <row r="3" spans="1:8" x14ac:dyDescent="0.25">
      <c r="A3" s="12" t="s">
        <v>122</v>
      </c>
      <c r="B3" s="12"/>
    </row>
    <row r="22" spans="1:8" ht="6" customHeight="1" x14ac:dyDescent="0.25"/>
    <row r="23" spans="1:8" x14ac:dyDescent="0.25">
      <c r="A23" s="13" t="s">
        <v>191</v>
      </c>
    </row>
    <row r="27" spans="1:8" s="11" customFormat="1" ht="15" customHeight="1" x14ac:dyDescent="0.25">
      <c r="A27" s="9" t="s">
        <v>194</v>
      </c>
      <c r="B27" s="10"/>
      <c r="C27" s="9"/>
      <c r="D27" s="9"/>
      <c r="E27" s="9"/>
      <c r="F27" s="9"/>
      <c r="G27" s="9"/>
      <c r="H27" s="9"/>
    </row>
    <row r="28" spans="1:8" x14ac:dyDescent="0.25">
      <c r="A28" s="12" t="s">
        <v>195</v>
      </c>
      <c r="B28" s="12"/>
    </row>
    <row r="47" spans="1:1" ht="6" customHeight="1" x14ac:dyDescent="0.25"/>
    <row r="48" spans="1:1" x14ac:dyDescent="0.25">
      <c r="A48" s="13" t="s">
        <v>57</v>
      </c>
    </row>
    <row r="78" spans="1:25" x14ac:dyDescent="0.25">
      <c r="C78" s="5" t="s">
        <v>2</v>
      </c>
      <c r="D78" s="5" t="s">
        <v>3</v>
      </c>
      <c r="E78" s="5" t="s">
        <v>4</v>
      </c>
      <c r="F78" s="5" t="s">
        <v>5</v>
      </c>
      <c r="G78" s="5" t="s">
        <v>6</v>
      </c>
      <c r="H78" s="5" t="s">
        <v>7</v>
      </c>
      <c r="I78" s="5" t="s">
        <v>8</v>
      </c>
      <c r="J78" s="5" t="s">
        <v>9</v>
      </c>
      <c r="K78" s="5" t="s">
        <v>10</v>
      </c>
      <c r="L78" s="5" t="s">
        <v>11</v>
      </c>
      <c r="M78" s="5" t="s">
        <v>12</v>
      </c>
      <c r="N78" s="5" t="s">
        <v>13</v>
      </c>
      <c r="O78" s="5" t="s">
        <v>14</v>
      </c>
      <c r="P78" s="5" t="s">
        <v>15</v>
      </c>
      <c r="Q78" s="5" t="s">
        <v>16</v>
      </c>
      <c r="R78" s="5" t="s">
        <v>17</v>
      </c>
      <c r="S78" s="5" t="s">
        <v>18</v>
      </c>
      <c r="T78" s="5" t="s">
        <v>19</v>
      </c>
      <c r="U78" s="5" t="s">
        <v>20</v>
      </c>
      <c r="V78" s="5" t="s">
        <v>21</v>
      </c>
      <c r="W78" s="5" t="s">
        <v>22</v>
      </c>
      <c r="X78" s="5" t="s">
        <v>23</v>
      </c>
      <c r="Y78" s="5" t="s">
        <v>24</v>
      </c>
    </row>
    <row r="79" spans="1:25" ht="42" x14ac:dyDescent="0.25">
      <c r="A79" s="1" t="s">
        <v>45</v>
      </c>
      <c r="B79" s="2" t="s">
        <v>0</v>
      </c>
      <c r="C79" s="3">
        <v>48229</v>
      </c>
      <c r="D79" s="3">
        <v>51795</v>
      </c>
      <c r="E79" s="3">
        <v>56096</v>
      </c>
      <c r="F79" s="3">
        <v>58270</v>
      </c>
      <c r="G79" s="3">
        <v>61007</v>
      </c>
      <c r="H79" s="3">
        <v>68237</v>
      </c>
      <c r="I79" s="3">
        <v>75301</v>
      </c>
      <c r="J79" s="3">
        <v>79624</v>
      </c>
      <c r="K79" s="3">
        <v>82299</v>
      </c>
      <c r="L79" s="3">
        <v>90417</v>
      </c>
      <c r="M79" s="3">
        <v>96519</v>
      </c>
      <c r="N79" s="3">
        <v>101850</v>
      </c>
      <c r="O79" s="3">
        <v>101875</v>
      </c>
      <c r="P79" s="3">
        <v>108604</v>
      </c>
      <c r="Q79" s="3">
        <v>110663</v>
      </c>
      <c r="R79" s="3">
        <v>112795</v>
      </c>
      <c r="S79" s="3">
        <v>111559</v>
      </c>
      <c r="T79" s="3">
        <v>110001</v>
      </c>
      <c r="U79" s="3">
        <v>109254</v>
      </c>
      <c r="V79" s="3">
        <v>110556</v>
      </c>
      <c r="W79" s="3">
        <v>110762</v>
      </c>
      <c r="X79" s="3">
        <v>111859</v>
      </c>
      <c r="Y79" s="3">
        <v>113146</v>
      </c>
    </row>
    <row r="80" spans="1:25" ht="52.5" x14ac:dyDescent="0.25">
      <c r="A80" s="1" t="s">
        <v>1</v>
      </c>
      <c r="B80" s="2" t="s">
        <v>0</v>
      </c>
      <c r="C80" s="4">
        <v>984983.4</v>
      </c>
      <c r="D80" s="4">
        <v>1043085.8</v>
      </c>
      <c r="E80" s="4">
        <v>1089869.2</v>
      </c>
      <c r="F80" s="4">
        <v>1135499.5</v>
      </c>
      <c r="G80" s="4">
        <v>1171901.3999999999</v>
      </c>
      <c r="H80" s="4">
        <v>1239266.3</v>
      </c>
      <c r="I80" s="4">
        <v>1298890.2</v>
      </c>
      <c r="J80" s="4">
        <v>1345794.2</v>
      </c>
      <c r="K80" s="4">
        <v>1390709.6</v>
      </c>
      <c r="L80" s="4">
        <v>1448362.7</v>
      </c>
      <c r="M80" s="4">
        <v>1489725.5</v>
      </c>
      <c r="N80" s="4">
        <v>1548473.4</v>
      </c>
      <c r="O80" s="4">
        <v>1609550.8</v>
      </c>
      <c r="P80" s="4">
        <v>1632150.8</v>
      </c>
      <c r="Q80" s="4">
        <v>1572878.3</v>
      </c>
      <c r="R80" s="4">
        <v>1604514.5</v>
      </c>
      <c r="S80" s="4">
        <v>1637462.9</v>
      </c>
      <c r="T80" s="4">
        <v>1613265</v>
      </c>
      <c r="U80" s="4">
        <v>1604599.1</v>
      </c>
      <c r="V80" s="4">
        <v>1621827.2</v>
      </c>
      <c r="W80" s="4">
        <v>1652085.4</v>
      </c>
      <c r="X80" s="4">
        <v>1689747.6</v>
      </c>
      <c r="Y80" s="4">
        <v>1724954.5</v>
      </c>
    </row>
    <row r="81" spans="1:25" x14ac:dyDescent="0.25">
      <c r="Y81">
        <f>((Y80/H80)^(1/17)-1)</f>
        <v>1.964225265191577E-2</v>
      </c>
    </row>
    <row r="82" spans="1:25" ht="60" x14ac:dyDescent="0.25">
      <c r="A82" s="7" t="s">
        <v>46</v>
      </c>
      <c r="H82">
        <v>65737</v>
      </c>
      <c r="I82">
        <v>71271</v>
      </c>
      <c r="J82">
        <v>75652</v>
      </c>
      <c r="K82">
        <v>78570</v>
      </c>
      <c r="L82">
        <v>82404</v>
      </c>
      <c r="M82">
        <v>88195</v>
      </c>
      <c r="N82">
        <v>92173</v>
      </c>
      <c r="O82">
        <v>96551</v>
      </c>
      <c r="P82">
        <v>100577</v>
      </c>
      <c r="Q82">
        <v>103298</v>
      </c>
      <c r="R82">
        <v>105398</v>
      </c>
      <c r="S82">
        <v>106905</v>
      </c>
      <c r="T82">
        <v>107961</v>
      </c>
      <c r="U82">
        <v>107005</v>
      </c>
      <c r="V82">
        <v>109928</v>
      </c>
      <c r="W82">
        <v>109715</v>
      </c>
      <c r="X82">
        <v>111002</v>
      </c>
      <c r="Y82">
        <v>112577</v>
      </c>
    </row>
    <row r="84" spans="1:25" x14ac:dyDescent="0.25">
      <c r="A84" t="s">
        <v>25</v>
      </c>
      <c r="C84" s="6">
        <f>C79/C80*100</f>
        <v>4.8964276961418838</v>
      </c>
      <c r="D84" s="6">
        <f t="shared" ref="D84:Y84" si="0">D79/D80*100</f>
        <v>4.9655550866477141</v>
      </c>
      <c r="E84" s="6">
        <f t="shared" si="0"/>
        <v>5.1470396631081972</v>
      </c>
      <c r="F84" s="6">
        <f t="shared" si="0"/>
        <v>5.1316623212956065</v>
      </c>
      <c r="G84" s="6">
        <f t="shared" si="0"/>
        <v>5.2058133901026151</v>
      </c>
      <c r="H84" s="6">
        <f t="shared" si="0"/>
        <v>5.506241878763265</v>
      </c>
      <c r="I84" s="6">
        <f t="shared" si="0"/>
        <v>5.7973337546160559</v>
      </c>
      <c r="J84" s="6">
        <f t="shared" si="0"/>
        <v>5.916506401944666</v>
      </c>
      <c r="K84" s="6">
        <f t="shared" si="0"/>
        <v>5.9177703238691954</v>
      </c>
      <c r="L84" s="6">
        <f t="shared" si="0"/>
        <v>6.2427042618537474</v>
      </c>
      <c r="M84" s="6">
        <f t="shared" si="0"/>
        <v>6.478978845431592</v>
      </c>
      <c r="N84" s="6">
        <f t="shared" si="0"/>
        <v>6.577445889609729</v>
      </c>
      <c r="O84" s="6">
        <f t="shared" si="0"/>
        <v>6.3294056950547937</v>
      </c>
      <c r="P84" s="6">
        <f t="shared" si="0"/>
        <v>6.6540420162156586</v>
      </c>
      <c r="Q84" s="6">
        <f t="shared" si="0"/>
        <v>7.0357000919905879</v>
      </c>
      <c r="R84" s="6">
        <f t="shared" si="0"/>
        <v>7.029852332278705</v>
      </c>
      <c r="S84" s="6">
        <f t="shared" si="0"/>
        <v>6.8129177155708387</v>
      </c>
      <c r="T84" s="6">
        <f t="shared" si="0"/>
        <v>6.8185326031371156</v>
      </c>
      <c r="U84" s="6">
        <f t="shared" si="0"/>
        <v>6.8088035198324608</v>
      </c>
      <c r="V84" s="6">
        <f t="shared" si="0"/>
        <v>6.8167558171425418</v>
      </c>
      <c r="W84" s="6">
        <f t="shared" si="0"/>
        <v>6.7043749675410238</v>
      </c>
      <c r="X84" s="6">
        <f t="shared" si="0"/>
        <v>6.619864410519062</v>
      </c>
      <c r="Y84" s="6">
        <f t="shared" si="0"/>
        <v>6.5593614208374769</v>
      </c>
    </row>
    <row r="85" spans="1:25" ht="30" x14ac:dyDescent="0.25">
      <c r="A85" t="s">
        <v>30</v>
      </c>
      <c r="X85" s="7" t="s">
        <v>37</v>
      </c>
      <c r="Y85">
        <f>((Y82/H82)^(1/17)-1)</f>
        <v>3.2151664094286714E-2</v>
      </c>
    </row>
    <row r="86" spans="1:25" x14ac:dyDescent="0.25">
      <c r="A86" t="s">
        <v>26</v>
      </c>
      <c r="C86">
        <f>(((M79/H79)^(1/5))-1)*100</f>
        <v>7.1811907770869876</v>
      </c>
    </row>
    <row r="87" spans="1:25" x14ac:dyDescent="0.25">
      <c r="A87" t="s">
        <v>27</v>
      </c>
      <c r="C87">
        <f>(((P79/N79)^(1/2))-1)*100</f>
        <v>3.2624426253150762</v>
      </c>
    </row>
    <row r="88" spans="1:25" ht="60" x14ac:dyDescent="0.25">
      <c r="A88" t="s">
        <v>28</v>
      </c>
      <c r="C88">
        <f>(((Y79/Q79)^(1/8))-1)*100</f>
        <v>0.27775343434650601</v>
      </c>
      <c r="T88" s="7" t="s">
        <v>38</v>
      </c>
    </row>
    <row r="89" spans="1:25" x14ac:dyDescent="0.25">
      <c r="A89" t="s">
        <v>29</v>
      </c>
      <c r="C89">
        <f>(((Y79/N79)^(1/11))-1)*100</f>
        <v>0.96074836074591108</v>
      </c>
      <c r="T89" t="s">
        <v>39</v>
      </c>
      <c r="U89">
        <f>((Y79/H79)^(1/17)-1)*100</f>
        <v>3.0193442608826837</v>
      </c>
    </row>
    <row r="90" spans="1:25" x14ac:dyDescent="0.25">
      <c r="A90" t="s">
        <v>35</v>
      </c>
      <c r="C90">
        <f>(((X79/H79)^(1/16))-1)*100</f>
        <v>3.1372833779432785</v>
      </c>
      <c r="T90" t="s">
        <v>40</v>
      </c>
      <c r="U90">
        <f>((P79/H79)^(1/8)-1)*100</f>
        <v>5.9810546505150608</v>
      </c>
    </row>
    <row r="91" spans="1:25" x14ac:dyDescent="0.25">
      <c r="A91" t="s">
        <v>36</v>
      </c>
      <c r="C91">
        <f>(((X79/N79)^(1/10))-1)*100</f>
        <v>0.94178723618847382</v>
      </c>
      <c r="T91" t="s">
        <v>41</v>
      </c>
      <c r="U91">
        <f>((Y79/Q79)^(1/8)-1)*100</f>
        <v>0.27775343434650601</v>
      </c>
    </row>
    <row r="93" spans="1:25" x14ac:dyDescent="0.25">
      <c r="A93" t="s">
        <v>31</v>
      </c>
    </row>
    <row r="94" spans="1:25" x14ac:dyDescent="0.25">
      <c r="A94" t="s">
        <v>26</v>
      </c>
      <c r="C94">
        <f>(((M80/H80)^(1/5))-1)*100</f>
        <v>3.750051838387547</v>
      </c>
    </row>
    <row r="95" spans="1:25" x14ac:dyDescent="0.25">
      <c r="A95" t="s">
        <v>27</v>
      </c>
      <c r="C95">
        <f>(((P80/N80)^(1/2))-1)*100</f>
        <v>2.666384088846141</v>
      </c>
    </row>
    <row r="96" spans="1:25" x14ac:dyDescent="0.25">
      <c r="A96" t="s">
        <v>28</v>
      </c>
      <c r="C96">
        <f>(((Y80/Q80)^(1/8))-1)*100</f>
        <v>1.1603481657258996</v>
      </c>
    </row>
    <row r="97" spans="1:25" x14ac:dyDescent="0.25">
      <c r="A97" t="s">
        <v>29</v>
      </c>
      <c r="C97">
        <f>(((Y80/N80)^(1/11))-1)*100</f>
        <v>0.98602157180964767</v>
      </c>
    </row>
    <row r="98" spans="1:25" x14ac:dyDescent="0.25">
      <c r="A98" t="s">
        <v>35</v>
      </c>
      <c r="C98">
        <f>(((X80/H80)^(1/16))-1)*100</f>
        <v>1.9567714966550298</v>
      </c>
    </row>
    <row r="99" spans="1:25" x14ac:dyDescent="0.25">
      <c r="B99" t="s">
        <v>32</v>
      </c>
    </row>
    <row r="100" spans="1:25" x14ac:dyDescent="0.25">
      <c r="A100" t="s">
        <v>26</v>
      </c>
      <c r="C100">
        <f>(((M82/H82)^(1/5))-1)*100</f>
        <v>6.0539422502527307</v>
      </c>
    </row>
    <row r="101" spans="1:25" x14ac:dyDescent="0.25">
      <c r="A101" t="s">
        <v>27</v>
      </c>
      <c r="C101">
        <f>(((P82/N82)^(1/2))-1)*100</f>
        <v>4.4593880347916226</v>
      </c>
    </row>
    <row r="102" spans="1:25" x14ac:dyDescent="0.25">
      <c r="A102" t="s">
        <v>33</v>
      </c>
      <c r="C102">
        <f>(((X82/Q82)^(1/7))-1)*100</f>
        <v>1.0328720228430122</v>
      </c>
    </row>
    <row r="103" spans="1:25" x14ac:dyDescent="0.25">
      <c r="A103" t="s">
        <v>34</v>
      </c>
      <c r="C103">
        <f>(((X82/N82)^(1/10))-1)*100</f>
        <v>1.8761931406135135</v>
      </c>
    </row>
    <row r="104" spans="1:25" x14ac:dyDescent="0.25">
      <c r="A104" t="s">
        <v>35</v>
      </c>
      <c r="C104">
        <f>(((X82/H82)^(1/16))-1)*100</f>
        <v>3.3284840210385802</v>
      </c>
    </row>
    <row r="111" spans="1:25" x14ac:dyDescent="0.25">
      <c r="C111" s="5"/>
      <c r="D111" s="5"/>
      <c r="E111" s="5"/>
      <c r="F111" s="5"/>
      <c r="G111" s="5"/>
      <c r="H111" s="5" t="s">
        <v>7</v>
      </c>
      <c r="I111" s="5" t="s">
        <v>8</v>
      </c>
      <c r="J111" s="5" t="s">
        <v>9</v>
      </c>
      <c r="K111" s="5" t="s">
        <v>10</v>
      </c>
      <c r="L111" s="5" t="s">
        <v>11</v>
      </c>
      <c r="M111" s="5" t="s">
        <v>12</v>
      </c>
      <c r="N111" s="5" t="s">
        <v>13</v>
      </c>
      <c r="O111" s="5" t="s">
        <v>14</v>
      </c>
      <c r="P111" s="5" t="s">
        <v>15</v>
      </c>
      <c r="Q111" s="5" t="s">
        <v>16</v>
      </c>
      <c r="R111" s="5" t="s">
        <v>17</v>
      </c>
      <c r="S111" s="5" t="s">
        <v>18</v>
      </c>
      <c r="T111" s="5" t="s">
        <v>19</v>
      </c>
      <c r="U111" s="5" t="s">
        <v>20</v>
      </c>
      <c r="V111" s="5" t="s">
        <v>21</v>
      </c>
      <c r="W111" s="5" t="s">
        <v>22</v>
      </c>
      <c r="X111" s="5" t="s">
        <v>23</v>
      </c>
      <c r="Y111" s="5" t="s">
        <v>24</v>
      </c>
    </row>
    <row r="112" spans="1:25" ht="21" x14ac:dyDescent="0.25">
      <c r="B112" s="2" t="s">
        <v>0</v>
      </c>
      <c r="C112" s="3"/>
      <c r="D112" s="3"/>
      <c r="E112" s="3"/>
      <c r="F112" s="3"/>
      <c r="G112" s="1" t="s">
        <v>43</v>
      </c>
      <c r="H112" s="3">
        <v>68237</v>
      </c>
      <c r="I112" s="3">
        <v>75301</v>
      </c>
      <c r="J112" s="3">
        <v>79624</v>
      </c>
      <c r="K112" s="3">
        <v>82299</v>
      </c>
      <c r="L112" s="3">
        <v>90417</v>
      </c>
      <c r="M112" s="3">
        <v>96519</v>
      </c>
      <c r="N112" s="3">
        <v>101850</v>
      </c>
      <c r="O112" s="3">
        <v>101875</v>
      </c>
      <c r="P112" s="3">
        <v>108604</v>
      </c>
      <c r="Q112" s="3">
        <v>110663</v>
      </c>
      <c r="R112" s="3">
        <v>112795</v>
      </c>
      <c r="S112" s="3">
        <v>111559</v>
      </c>
      <c r="T112" s="3">
        <v>110001</v>
      </c>
      <c r="U112" s="3">
        <v>109254</v>
      </c>
      <c r="V112" s="3">
        <v>110556</v>
      </c>
      <c r="W112" s="3">
        <v>110762</v>
      </c>
      <c r="X112" s="3">
        <v>111859</v>
      </c>
      <c r="Y112" s="3">
        <v>113146</v>
      </c>
    </row>
    <row r="113" spans="7:25" x14ac:dyDescent="0.25">
      <c r="G113" t="s">
        <v>42</v>
      </c>
      <c r="H113" s="4">
        <v>25704.2</v>
      </c>
      <c r="I113" s="4">
        <v>25608.9</v>
      </c>
      <c r="J113" s="4">
        <v>26600</v>
      </c>
      <c r="K113" s="4">
        <v>26946.7</v>
      </c>
      <c r="L113" s="4">
        <v>28172.2</v>
      </c>
      <c r="M113" s="4">
        <v>28040.400000000001</v>
      </c>
      <c r="N113" s="4">
        <v>29146.5</v>
      </c>
      <c r="O113" s="4">
        <v>29577.599999999999</v>
      </c>
      <c r="P113" s="4">
        <v>31197.1</v>
      </c>
      <c r="Q113" s="4">
        <v>30630.9</v>
      </c>
      <c r="R113" s="4">
        <v>30953.8</v>
      </c>
      <c r="S113" s="4">
        <v>33254.400000000001</v>
      </c>
      <c r="T113" s="4">
        <v>32765.4</v>
      </c>
      <c r="U113" s="4">
        <v>32703.200000000001</v>
      </c>
      <c r="V113" s="4">
        <v>33741.5</v>
      </c>
      <c r="W113" s="4">
        <v>35635.599999999999</v>
      </c>
      <c r="X113" s="4">
        <v>35806.300000000003</v>
      </c>
      <c r="Y113" s="4">
        <v>37378.9</v>
      </c>
    </row>
    <row r="115" spans="7:25" x14ac:dyDescent="0.25">
      <c r="J115" s="8" t="s">
        <v>44</v>
      </c>
    </row>
  </sheetData>
  <pageMargins left="0.98425196850393704" right="0.98425196850393704" top="1.1811023622047245" bottom="0.98425196850393704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3"/>
  <sheetViews>
    <sheetView topLeftCell="A2" workbookViewId="0">
      <selection activeCell="A6" sqref="A6:E6"/>
    </sheetView>
  </sheetViews>
  <sheetFormatPr defaultRowHeight="12" x14ac:dyDescent="0.25"/>
  <cols>
    <col min="1" max="1" width="53.42578125" style="71" customWidth="1"/>
    <col min="2" max="5" width="8.28515625" style="71" customWidth="1"/>
    <col min="6" max="16384" width="9.140625" style="71"/>
  </cols>
  <sheetData>
    <row r="1" spans="1:16" hidden="1" x14ac:dyDescent="0.25">
      <c r="A1" s="71" t="e">
        <f ca="1">DotStatQuery(#REF!)</f>
        <v>#NAME?</v>
      </c>
    </row>
    <row r="2" spans="1:16" s="69" customFormat="1" ht="15" customHeight="1" x14ac:dyDescent="0.25">
      <c r="A2" s="67" t="s">
        <v>150</v>
      </c>
      <c r="B2" s="67"/>
      <c r="C2" s="67"/>
    </row>
    <row r="3" spans="1:16" s="69" customFormat="1" ht="15" customHeight="1" x14ac:dyDescent="0.25">
      <c r="A3" s="67" t="s">
        <v>151</v>
      </c>
      <c r="B3" s="67"/>
      <c r="C3" s="67"/>
    </row>
    <row r="4" spans="1:16" s="18" customFormat="1" ht="7.5" customHeight="1" thickBot="1" x14ac:dyDescent="0.3">
      <c r="A4" s="14"/>
      <c r="B4" s="14"/>
      <c r="C4" s="14"/>
      <c r="D4" s="14"/>
      <c r="E4" s="15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6" s="18" customFormat="1" ht="6" customHeight="1" x14ac:dyDescent="0.25">
      <c r="A5" s="19"/>
      <c r="B5" s="19"/>
      <c r="C5" s="19"/>
      <c r="D5" s="19"/>
      <c r="E5" s="20"/>
    </row>
    <row r="6" spans="1:16" ht="22.5" customHeight="1" x14ac:dyDescent="0.25">
      <c r="A6" s="94" t="s">
        <v>158</v>
      </c>
      <c r="B6" s="98">
        <v>2014</v>
      </c>
      <c r="C6" s="98">
        <v>2015</v>
      </c>
      <c r="D6" s="98">
        <v>2016</v>
      </c>
      <c r="E6" s="98">
        <v>2017</v>
      </c>
    </row>
    <row r="7" spans="1:16" ht="6" customHeight="1" x14ac:dyDescent="0.25">
      <c r="A7" s="68"/>
      <c r="B7" s="70"/>
      <c r="C7" s="70"/>
      <c r="D7" s="70"/>
      <c r="E7" s="70"/>
    </row>
    <row r="8" spans="1:16" s="72" customFormat="1" ht="14.1" customHeight="1" x14ac:dyDescent="0.25">
      <c r="A8" s="72" t="s">
        <v>152</v>
      </c>
      <c r="B8" s="74">
        <v>436.06</v>
      </c>
      <c r="C8" s="74">
        <v>441.5</v>
      </c>
      <c r="D8" s="74">
        <v>447.96</v>
      </c>
      <c r="E8" s="74">
        <v>457.12</v>
      </c>
    </row>
    <row r="9" spans="1:16" s="72" customFormat="1" ht="14.1" customHeight="1" x14ac:dyDescent="0.25">
      <c r="A9" s="72" t="s">
        <v>153</v>
      </c>
      <c r="B9" s="74">
        <v>43.31</v>
      </c>
      <c r="C9" s="74">
        <v>44.09</v>
      </c>
      <c r="D9" s="74">
        <v>44.97</v>
      </c>
      <c r="E9" s="74">
        <v>45.2</v>
      </c>
    </row>
    <row r="10" spans="1:16" s="72" customFormat="1" ht="14.1" customHeight="1" x14ac:dyDescent="0.25">
      <c r="A10" s="72" t="s">
        <v>154</v>
      </c>
      <c r="B10" s="74">
        <v>114.41</v>
      </c>
      <c r="C10" s="74">
        <v>115.81</v>
      </c>
      <c r="D10" s="74">
        <v>118.26</v>
      </c>
      <c r="E10" s="74">
        <v>119.33</v>
      </c>
    </row>
    <row r="11" spans="1:16" s="72" customFormat="1" ht="14.1" customHeight="1" x14ac:dyDescent="0.25">
      <c r="A11" s="72" t="s">
        <v>155</v>
      </c>
      <c r="B11" s="74">
        <v>912.84</v>
      </c>
      <c r="C11" s="74">
        <v>902.54</v>
      </c>
      <c r="D11" s="74">
        <v>902.72</v>
      </c>
      <c r="E11" s="74">
        <v>898.19</v>
      </c>
    </row>
    <row r="12" spans="1:16" s="72" customFormat="1" ht="14.1" customHeight="1" x14ac:dyDescent="0.25">
      <c r="A12" s="72" t="s">
        <v>156</v>
      </c>
      <c r="B12" s="74">
        <v>102.13</v>
      </c>
      <c r="C12" s="74">
        <v>104.34</v>
      </c>
      <c r="D12" s="74">
        <v>107.01</v>
      </c>
      <c r="E12" s="74">
        <v>109.87</v>
      </c>
    </row>
    <row r="13" spans="1:16" s="72" customFormat="1" ht="14.1" customHeight="1" x14ac:dyDescent="0.25">
      <c r="A13" s="72" t="s">
        <v>157</v>
      </c>
      <c r="B13" s="74">
        <v>109.45</v>
      </c>
      <c r="C13" s="74">
        <v>112.72</v>
      </c>
      <c r="D13" s="74">
        <v>113.65</v>
      </c>
      <c r="E13" s="74">
        <v>122.71</v>
      </c>
    </row>
    <row r="14" spans="1:16" ht="14.1" customHeight="1" x14ac:dyDescent="0.25">
      <c r="A14" s="71" t="s">
        <v>87</v>
      </c>
      <c r="B14" s="75">
        <v>56.04</v>
      </c>
      <c r="C14" s="75">
        <v>58.37</v>
      </c>
      <c r="D14" s="75">
        <v>61.74</v>
      </c>
      <c r="E14" s="75">
        <v>64.92</v>
      </c>
    </row>
    <row r="15" spans="1:16" s="73" customFormat="1" ht="14.1" customHeight="1" x14ac:dyDescent="0.25">
      <c r="A15" s="73" t="s">
        <v>88</v>
      </c>
      <c r="B15" s="76">
        <v>41.78</v>
      </c>
      <c r="C15" s="76">
        <v>44.02</v>
      </c>
      <c r="D15" s="76">
        <v>45.64</v>
      </c>
      <c r="E15" s="76">
        <v>49.17</v>
      </c>
    </row>
    <row r="16" spans="1:16" s="73" customFormat="1" ht="14.1" customHeight="1" x14ac:dyDescent="0.25">
      <c r="A16" s="73" t="s">
        <v>89</v>
      </c>
      <c r="B16" s="76">
        <v>3.49</v>
      </c>
      <c r="C16" s="76">
        <v>3.48</v>
      </c>
      <c r="D16" s="76">
        <v>3.73</v>
      </c>
      <c r="E16" s="76">
        <v>4.17</v>
      </c>
    </row>
    <row r="17" spans="1:5" s="73" customFormat="1" ht="14.1" customHeight="1" x14ac:dyDescent="0.25">
      <c r="A17" s="73" t="s">
        <v>90</v>
      </c>
      <c r="B17" s="76">
        <v>10.77</v>
      </c>
      <c r="C17" s="76">
        <v>10.86</v>
      </c>
      <c r="D17" s="76">
        <v>12.37</v>
      </c>
      <c r="E17" s="76">
        <v>11.58</v>
      </c>
    </row>
    <row r="18" spans="1:5" s="73" customFormat="1" ht="14.1" customHeight="1" x14ac:dyDescent="0.25">
      <c r="A18" s="73" t="s">
        <v>91</v>
      </c>
      <c r="B18" s="76">
        <v>52.11</v>
      </c>
      <c r="C18" s="76">
        <v>53.47</v>
      </c>
      <c r="D18" s="76">
        <v>50.3</v>
      </c>
      <c r="E18" s="76">
        <v>56.01</v>
      </c>
    </row>
    <row r="19" spans="1:5" s="73" customFormat="1" ht="14.1" customHeight="1" x14ac:dyDescent="0.25">
      <c r="A19" s="73" t="s">
        <v>92</v>
      </c>
      <c r="B19" s="76">
        <v>19.420000000000002</v>
      </c>
      <c r="C19" s="76">
        <v>14.95</v>
      </c>
      <c r="D19" s="76">
        <v>15.03</v>
      </c>
      <c r="E19" s="76">
        <v>17.170000000000002</v>
      </c>
    </row>
    <row r="20" spans="1:5" s="73" customFormat="1" ht="14.1" customHeight="1" x14ac:dyDescent="0.25">
      <c r="A20" s="73" t="s">
        <v>93</v>
      </c>
      <c r="B20" s="76">
        <v>23.21</v>
      </c>
      <c r="C20" s="76">
        <v>28.56</v>
      </c>
      <c r="D20" s="76">
        <v>25.35</v>
      </c>
      <c r="E20" s="76">
        <v>29.76</v>
      </c>
    </row>
    <row r="21" spans="1:5" s="73" customFormat="1" ht="14.1" customHeight="1" x14ac:dyDescent="0.25">
      <c r="A21" s="73" t="s">
        <v>94</v>
      </c>
      <c r="B21" s="76">
        <v>9.48</v>
      </c>
      <c r="C21" s="76">
        <v>9.9600000000000009</v>
      </c>
      <c r="D21" s="76">
        <v>9.93</v>
      </c>
      <c r="E21" s="76">
        <v>9.08</v>
      </c>
    </row>
    <row r="22" spans="1:5" s="73" customFormat="1" ht="14.1" customHeight="1" x14ac:dyDescent="0.25">
      <c r="A22" s="73" t="s">
        <v>95</v>
      </c>
      <c r="B22" s="76">
        <v>1.31</v>
      </c>
      <c r="C22" s="76">
        <v>0.88</v>
      </c>
      <c r="D22" s="76">
        <v>1.61</v>
      </c>
      <c r="E22" s="76">
        <v>1.77</v>
      </c>
    </row>
    <row r="23" spans="1:5" s="72" customFormat="1" ht="14.1" customHeight="1" x14ac:dyDescent="0.25">
      <c r="A23" s="72" t="s">
        <v>160</v>
      </c>
      <c r="B23" s="74">
        <v>256.85000000000002</v>
      </c>
      <c r="C23" s="74">
        <v>265.58999999999997</v>
      </c>
      <c r="D23" s="74">
        <v>271.27</v>
      </c>
      <c r="E23" s="74">
        <v>290.48</v>
      </c>
    </row>
    <row r="24" spans="1:5" s="72" customFormat="1" ht="14.1" customHeight="1" x14ac:dyDescent="0.25">
      <c r="A24" s="72" t="s">
        <v>161</v>
      </c>
      <c r="B24" s="74">
        <v>65.66</v>
      </c>
      <c r="C24" s="74">
        <v>62.88</v>
      </c>
      <c r="D24" s="74">
        <v>62.14</v>
      </c>
      <c r="E24" s="74">
        <v>63.68</v>
      </c>
    </row>
    <row r="25" spans="1:5" s="72" customFormat="1" ht="14.1" customHeight="1" x14ac:dyDescent="0.25">
      <c r="A25" s="72" t="s">
        <v>162</v>
      </c>
      <c r="B25" s="74">
        <v>121.38</v>
      </c>
      <c r="C25" s="74">
        <v>126.41</v>
      </c>
      <c r="D25" s="74">
        <v>130.06</v>
      </c>
      <c r="E25" s="74">
        <v>129.74</v>
      </c>
    </row>
    <row r="26" spans="1:5" s="72" customFormat="1" ht="14.1" customHeight="1" x14ac:dyDescent="0.25">
      <c r="A26" s="72" t="s">
        <v>163</v>
      </c>
      <c r="B26" s="74">
        <v>14.07</v>
      </c>
      <c r="C26" s="74">
        <v>14.78</v>
      </c>
      <c r="D26" s="74">
        <v>14.76</v>
      </c>
      <c r="E26" s="74">
        <v>16.03</v>
      </c>
    </row>
    <row r="27" spans="1:5" s="72" customFormat="1" ht="14.1" customHeight="1" x14ac:dyDescent="0.25">
      <c r="A27" s="72" t="s">
        <v>164</v>
      </c>
      <c r="B27" s="74">
        <v>110.26</v>
      </c>
      <c r="C27" s="74">
        <v>122.39</v>
      </c>
      <c r="D27" s="74">
        <v>128.25</v>
      </c>
      <c r="E27" s="74">
        <v>130.59</v>
      </c>
    </row>
    <row r="28" spans="1:5" s="72" customFormat="1" ht="14.1" customHeight="1" x14ac:dyDescent="0.25">
      <c r="A28" s="72" t="s">
        <v>165</v>
      </c>
      <c r="B28" s="74">
        <v>202.07</v>
      </c>
      <c r="C28" s="74">
        <v>186.32</v>
      </c>
      <c r="D28" s="74">
        <v>183.32</v>
      </c>
      <c r="E28" s="74">
        <v>181</v>
      </c>
    </row>
    <row r="29" spans="1:5" s="72" customFormat="1" ht="6" customHeight="1" x14ac:dyDescent="0.25">
      <c r="B29" s="74"/>
      <c r="C29" s="74"/>
      <c r="D29" s="74"/>
      <c r="E29" s="74"/>
    </row>
    <row r="30" spans="1:5" s="72" customFormat="1" ht="14.1" customHeight="1" x14ac:dyDescent="0.25">
      <c r="A30" s="72" t="s">
        <v>159</v>
      </c>
      <c r="B30" s="74">
        <v>2488.5</v>
      </c>
      <c r="C30" s="74">
        <v>2499.37</v>
      </c>
      <c r="D30" s="74">
        <v>2524.38</v>
      </c>
      <c r="E30" s="74">
        <v>2563.94</v>
      </c>
    </row>
    <row r="31" spans="1:5" s="32" customFormat="1" ht="6" customHeight="1" thickBot="1" x14ac:dyDescent="0.25">
      <c r="A31" s="30"/>
      <c r="B31" s="30"/>
      <c r="C31" s="31"/>
      <c r="D31" s="31"/>
      <c r="E31" s="31"/>
    </row>
    <row r="32" spans="1:5" s="32" customFormat="1" ht="6" customHeight="1" thickTop="1" x14ac:dyDescent="0.2">
      <c r="A32" s="33"/>
      <c r="B32" s="33"/>
      <c r="C32" s="34"/>
      <c r="D32" s="34"/>
      <c r="E32" s="34"/>
    </row>
    <row r="33" spans="1:1" x14ac:dyDescent="0.25">
      <c r="A33" s="13" t="s">
        <v>96</v>
      </c>
    </row>
  </sheetData>
  <pageMargins left="0.78740157480314965" right="0.78740157480314965" top="1.1811023622047245" bottom="0.98425196850393704" header="0.51181102362204722" footer="0.51181102362204722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31"/>
  <sheetViews>
    <sheetView workbookViewId="0">
      <selection activeCell="A6" sqref="A6:L6"/>
    </sheetView>
  </sheetViews>
  <sheetFormatPr defaultRowHeight="15" x14ac:dyDescent="0.25"/>
  <cols>
    <col min="1" max="1" width="5.42578125" style="47" customWidth="1"/>
    <col min="2" max="3" width="7.140625" style="47" customWidth="1"/>
    <col min="4" max="4" width="7.28515625" style="47" customWidth="1"/>
    <col min="5" max="5" width="9.5703125" style="47" customWidth="1"/>
    <col min="6" max="6" width="9.85546875" style="47" customWidth="1"/>
    <col min="7" max="7" width="9.5703125" style="47" customWidth="1"/>
    <col min="8" max="10" width="6.28515625" style="47" customWidth="1"/>
    <col min="11" max="11" width="7.28515625" style="47" customWidth="1"/>
    <col min="12" max="12" width="8" style="47" customWidth="1"/>
    <col min="13" max="16384" width="9.140625" style="47"/>
  </cols>
  <sheetData>
    <row r="1" spans="1:17" s="69" customFormat="1" ht="15" customHeight="1" x14ac:dyDescent="0.25">
      <c r="A1" s="67" t="s">
        <v>178</v>
      </c>
      <c r="B1" s="67"/>
      <c r="C1" s="67"/>
    </row>
    <row r="2" spans="1:17" s="69" customFormat="1" ht="15" customHeight="1" x14ac:dyDescent="0.25">
      <c r="A2" s="67" t="s">
        <v>179</v>
      </c>
      <c r="B2" s="67"/>
      <c r="C2" s="67"/>
    </row>
    <row r="3" spans="1:17" s="69" customFormat="1" ht="15" customHeight="1" x14ac:dyDescent="0.25">
      <c r="A3" s="67" t="s">
        <v>180</v>
      </c>
      <c r="B3" s="67"/>
      <c r="C3" s="67"/>
      <c r="K3" s="16"/>
      <c r="L3" s="16"/>
    </row>
    <row r="4" spans="1:17" s="18" customFormat="1" ht="7.5" customHeight="1" thickBot="1" x14ac:dyDescent="0.3">
      <c r="A4" s="14"/>
      <c r="B4" s="14"/>
      <c r="C4" s="14"/>
      <c r="D4" s="14"/>
      <c r="E4" s="15"/>
      <c r="F4" s="16"/>
      <c r="G4" s="16"/>
      <c r="H4" s="16"/>
      <c r="I4" s="16"/>
      <c r="J4" s="16"/>
      <c r="K4" s="16"/>
      <c r="L4" s="16"/>
      <c r="M4" s="11"/>
      <c r="N4" s="11"/>
      <c r="O4" s="11"/>
      <c r="P4" s="11"/>
    </row>
    <row r="5" spans="1:17" s="18" customFormat="1" ht="6" customHeight="1" x14ac:dyDescent="0.25">
      <c r="A5" s="19"/>
      <c r="B5" s="19"/>
      <c r="C5" s="19"/>
      <c r="D5" s="19"/>
      <c r="E5" s="20"/>
      <c r="F5" s="19"/>
      <c r="G5" s="19"/>
      <c r="H5" s="19"/>
      <c r="I5" s="19"/>
      <c r="J5" s="19"/>
      <c r="K5" s="19"/>
      <c r="L5" s="19"/>
    </row>
    <row r="6" spans="1:17" ht="87.75" customHeight="1" x14ac:dyDescent="0.25">
      <c r="A6" s="95" t="s">
        <v>168</v>
      </c>
      <c r="B6" s="97" t="s">
        <v>170</v>
      </c>
      <c r="C6" s="97" t="s">
        <v>169</v>
      </c>
      <c r="D6" s="97" t="s">
        <v>166</v>
      </c>
      <c r="E6" s="97" t="s">
        <v>171</v>
      </c>
      <c r="F6" s="97" t="s">
        <v>172</v>
      </c>
      <c r="G6" s="97" t="s">
        <v>177</v>
      </c>
      <c r="H6" s="97" t="s">
        <v>173</v>
      </c>
      <c r="I6" s="97" t="s">
        <v>174</v>
      </c>
      <c r="J6" s="97" t="s">
        <v>175</v>
      </c>
      <c r="K6" s="97" t="s">
        <v>176</v>
      </c>
      <c r="L6" s="97" t="s">
        <v>167</v>
      </c>
      <c r="M6" s="77"/>
      <c r="Q6" s="41"/>
    </row>
    <row r="7" spans="1:17" s="82" customFormat="1" ht="6" customHeight="1" x14ac:dyDescent="0.25">
      <c r="A7" s="80"/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77"/>
      <c r="Q7" s="83"/>
    </row>
    <row r="8" spans="1:17" x14ac:dyDescent="0.25">
      <c r="A8" s="79">
        <v>1997</v>
      </c>
      <c r="B8" s="78">
        <v>1.701987482156583</v>
      </c>
      <c r="C8" s="78">
        <v>3.8159942354387306</v>
      </c>
      <c r="D8" s="78">
        <v>7.0787137955130959</v>
      </c>
      <c r="E8" s="78">
        <v>2.6533559190247424</v>
      </c>
      <c r="F8" s="78">
        <v>4.1582373119887412</v>
      </c>
      <c r="G8" s="78">
        <v>5.8700804387784649</v>
      </c>
      <c r="H8" s="78">
        <v>4.7100464950206087</v>
      </c>
      <c r="I8" s="78">
        <v>4.4291504813376115</v>
      </c>
      <c r="J8" s="78">
        <v>4.7049961460304113</v>
      </c>
      <c r="K8" s="78">
        <v>4.1418624808313247</v>
      </c>
      <c r="L8" s="78">
        <v>5.3808428142639899</v>
      </c>
    </row>
    <row r="9" spans="1:17" x14ac:dyDescent="0.25">
      <c r="A9" s="79">
        <v>1998</v>
      </c>
      <c r="B9" s="78">
        <v>2.6281268376532321</v>
      </c>
      <c r="C9" s="78">
        <v>3.836790399724582</v>
      </c>
      <c r="D9" s="78">
        <v>6.8803967499436443</v>
      </c>
      <c r="E9" s="78">
        <v>2.3305341005304721</v>
      </c>
      <c r="F9" s="78">
        <v>3.8498310918477912</v>
      </c>
      <c r="G9" s="78">
        <v>6.3683876101230164</v>
      </c>
      <c r="H9" s="78">
        <v>4.990661528922633</v>
      </c>
      <c r="I9" s="78">
        <v>4.5554955404132738</v>
      </c>
      <c r="J9" s="78">
        <v>4.72267669050935</v>
      </c>
      <c r="K9" s="78">
        <v>4.0737287527791732</v>
      </c>
      <c r="L9" s="78">
        <v>5.2423616448885468</v>
      </c>
    </row>
    <row r="10" spans="1:17" x14ac:dyDescent="0.25">
      <c r="A10" s="79">
        <v>1999</v>
      </c>
      <c r="B10" s="78">
        <v>2.3436786855317209</v>
      </c>
      <c r="C10" s="78">
        <v>3.9648202437895379</v>
      </c>
      <c r="D10" s="78">
        <v>7.6309519001655817</v>
      </c>
      <c r="E10" s="78">
        <v>2.2786581844090033</v>
      </c>
      <c r="F10" s="78">
        <v>3.4945896482217105</v>
      </c>
      <c r="G10" s="78">
        <v>5.5150363466352967</v>
      </c>
      <c r="H10" s="78">
        <v>4.5523469479219578</v>
      </c>
      <c r="I10" s="78">
        <v>4.5887074724302863</v>
      </c>
      <c r="J10" s="78">
        <v>4.9591210414293529</v>
      </c>
      <c r="K10" s="78">
        <v>3.9256053339571881</v>
      </c>
      <c r="L10" s="78">
        <v>4.7519824498637737</v>
      </c>
    </row>
    <row r="11" spans="1:17" x14ac:dyDescent="0.25">
      <c r="A11" s="79">
        <v>2000</v>
      </c>
      <c r="B11" s="78">
        <v>1.4480559737844301</v>
      </c>
      <c r="C11" s="78">
        <v>2.9759276593490043</v>
      </c>
      <c r="D11" s="78">
        <v>7.1372470227222911</v>
      </c>
      <c r="E11" s="78">
        <v>1.9961843787098952</v>
      </c>
      <c r="F11" s="78">
        <v>3.4614148648028276</v>
      </c>
      <c r="G11" s="78">
        <v>5.8844990261726622</v>
      </c>
      <c r="H11" s="78">
        <v>4.3693205561339754</v>
      </c>
      <c r="I11" s="78">
        <v>3.935441512244358</v>
      </c>
      <c r="J11" s="78">
        <v>3.6011274839253296</v>
      </c>
      <c r="K11" s="78">
        <v>4.4075998790178454</v>
      </c>
      <c r="L11" s="78">
        <v>4.2866378986302607</v>
      </c>
    </row>
    <row r="12" spans="1:17" x14ac:dyDescent="0.25">
      <c r="A12" s="79">
        <v>2001</v>
      </c>
      <c r="B12" s="78">
        <v>1.660749573912699</v>
      </c>
      <c r="C12" s="78">
        <v>3.1332320763224724</v>
      </c>
      <c r="D12" s="78">
        <v>6.101041618868444</v>
      </c>
      <c r="E12" s="78">
        <v>2.0160485598846249</v>
      </c>
      <c r="F12" s="78">
        <v>2.9825774279718384</v>
      </c>
      <c r="G12" s="78">
        <v>4.9594356261022927</v>
      </c>
      <c r="H12" s="78">
        <v>4.0898711756378976</v>
      </c>
      <c r="I12" s="78">
        <v>3.855704212910168</v>
      </c>
      <c r="J12" s="78">
        <v>3.5384126027488993</v>
      </c>
      <c r="K12" s="78">
        <v>4.3946698199017646</v>
      </c>
      <c r="L12" s="78">
        <v>4.0264245378951244</v>
      </c>
    </row>
    <row r="13" spans="1:17" x14ac:dyDescent="0.25">
      <c r="A13" s="79">
        <v>2002</v>
      </c>
      <c r="B13" s="78">
        <v>1.7475064120832144</v>
      </c>
      <c r="C13" s="78">
        <v>3.2379186464248462</v>
      </c>
      <c r="D13" s="78">
        <v>5.7146438868890916</v>
      </c>
      <c r="E13" s="78">
        <v>1.9666513539351653</v>
      </c>
      <c r="F13" s="78">
        <v>3.8035035976289198</v>
      </c>
      <c r="G13" s="78">
        <v>5.637722646310432</v>
      </c>
      <c r="H13" s="78">
        <v>4.2340504581046314</v>
      </c>
      <c r="I13" s="78">
        <v>3.6035661389540223</v>
      </c>
      <c r="J13" s="78">
        <v>4.4005172732311095</v>
      </c>
      <c r="K13" s="78">
        <v>3.4786931136875983</v>
      </c>
      <c r="L13" s="78">
        <v>3.9200349590002901</v>
      </c>
    </row>
    <row r="14" spans="1:17" x14ac:dyDescent="0.25">
      <c r="A14" s="79">
        <v>2003</v>
      </c>
      <c r="B14" s="78">
        <v>1.809870323724228</v>
      </c>
      <c r="C14" s="78">
        <v>3.1506295798796531</v>
      </c>
      <c r="D14" s="78">
        <v>5.909465574377176</v>
      </c>
      <c r="E14" s="78">
        <v>1.9708029197080295</v>
      </c>
      <c r="F14" s="78">
        <v>3.150201612903226</v>
      </c>
      <c r="G14" s="78">
        <v>5.5573196289258098</v>
      </c>
      <c r="H14" s="78">
        <v>4.208969541929811</v>
      </c>
      <c r="I14" s="78">
        <v>3.8177488254862531</v>
      </c>
      <c r="J14" s="78">
        <v>4.1122008655603581</v>
      </c>
      <c r="K14" s="78">
        <v>3.8500979230232573</v>
      </c>
      <c r="L14" s="78">
        <v>4.1059974372135795</v>
      </c>
    </row>
    <row r="15" spans="1:17" x14ac:dyDescent="0.25">
      <c r="A15" s="79">
        <v>2004</v>
      </c>
      <c r="B15" s="78">
        <v>1.7800926307461555</v>
      </c>
      <c r="C15" s="78">
        <v>2.6974515073993719</v>
      </c>
      <c r="D15" s="78">
        <v>5.6886864563715021</v>
      </c>
      <c r="E15" s="78">
        <v>2.3292313573276875</v>
      </c>
      <c r="F15" s="78">
        <v>3.1886615439599719</v>
      </c>
      <c r="G15" s="78">
        <v>5.083097849513865</v>
      </c>
      <c r="H15" s="78">
        <v>4.2338491332904384</v>
      </c>
      <c r="I15" s="78">
        <v>4.065510597302505</v>
      </c>
      <c r="J15" s="78">
        <v>4.3890692074128363</v>
      </c>
      <c r="K15" s="78">
        <v>3.9050483437960479</v>
      </c>
      <c r="L15" s="78">
        <v>3.6717752234993615</v>
      </c>
    </row>
    <row r="16" spans="1:17" x14ac:dyDescent="0.25">
      <c r="A16" s="79">
        <v>2005</v>
      </c>
      <c r="B16" s="78">
        <v>1.5841187086424704</v>
      </c>
      <c r="C16" s="78">
        <v>3.2722245786009392</v>
      </c>
      <c r="D16" s="78">
        <v>5.2876900741193547</v>
      </c>
      <c r="E16" s="78">
        <v>2.0725208660521006</v>
      </c>
      <c r="F16" s="78">
        <v>3.6064694844071132</v>
      </c>
      <c r="G16" s="78">
        <v>5.501002775174638</v>
      </c>
      <c r="H16" s="78">
        <v>4.0849465509132745</v>
      </c>
      <c r="I16" s="78">
        <v>3.8510318708101252</v>
      </c>
      <c r="J16" s="78">
        <v>4.0941234357514249</v>
      </c>
      <c r="K16" s="78">
        <v>3.6958158372552727</v>
      </c>
      <c r="L16" s="78">
        <v>3.4914122948728852</v>
      </c>
    </row>
    <row r="17" spans="1:12" x14ac:dyDescent="0.25">
      <c r="A17" s="79">
        <v>2006</v>
      </c>
      <c r="B17" s="78">
        <v>1.7914590633790459</v>
      </c>
      <c r="C17" s="78">
        <v>3.0426292699008446</v>
      </c>
      <c r="D17" s="78">
        <v>5.2213342911017326</v>
      </c>
      <c r="E17" s="78">
        <v>2.2190555960448601</v>
      </c>
      <c r="F17" s="78">
        <v>2.8444269156361881</v>
      </c>
      <c r="G17" s="78">
        <v>4.3257254574610631</v>
      </c>
      <c r="H17" s="78">
        <v>3.8392887844127745</v>
      </c>
      <c r="I17" s="78">
        <v>3.7501058634220699</v>
      </c>
      <c r="J17" s="78">
        <v>3.6493473020301108</v>
      </c>
      <c r="K17" s="78">
        <v>3.2494320691613559</v>
      </c>
      <c r="L17" s="78">
        <v>3.4954642558593143</v>
      </c>
    </row>
    <row r="18" spans="1:12" x14ac:dyDescent="0.25">
      <c r="A18" s="79">
        <v>2007</v>
      </c>
      <c r="B18" s="78">
        <v>2.1696362758305163</v>
      </c>
      <c r="C18" s="78">
        <v>3.5452770319746154</v>
      </c>
      <c r="D18" s="78">
        <v>5.6969110435429471</v>
      </c>
      <c r="E18" s="78">
        <v>2.4657534246575343</v>
      </c>
      <c r="F18" s="78">
        <v>3.3994506552608375</v>
      </c>
      <c r="G18" s="78">
        <v>5.2538638989997795</v>
      </c>
      <c r="H18" s="78">
        <v>4.4803583280123052</v>
      </c>
      <c r="I18" s="78">
        <v>4.3369613348488398</v>
      </c>
      <c r="J18" s="78">
        <v>4.069989248430617</v>
      </c>
      <c r="K18" s="78">
        <v>4.1136025955911339</v>
      </c>
      <c r="L18" s="78">
        <v>3.7528805747593865</v>
      </c>
    </row>
    <row r="19" spans="1:12" x14ac:dyDescent="0.25">
      <c r="A19" s="79">
        <v>2008</v>
      </c>
      <c r="B19" s="78">
        <v>1.776207352329396</v>
      </c>
      <c r="C19" s="78">
        <v>2.8581337164656047</v>
      </c>
      <c r="D19" s="78">
        <v>5.5151816127971793</v>
      </c>
      <c r="E19" s="78">
        <v>1.9470270943266335</v>
      </c>
      <c r="F19" s="78">
        <v>3.7026181079694749</v>
      </c>
      <c r="G19" s="78">
        <v>5.0529338648150537</v>
      </c>
      <c r="H19" s="78">
        <v>4.0823028947295041</v>
      </c>
      <c r="I19" s="78">
        <v>4.0273399779029875</v>
      </c>
      <c r="J19" s="78">
        <v>4.7985066737883422</v>
      </c>
      <c r="K19" s="78">
        <v>3.8117906659157019</v>
      </c>
      <c r="L19" s="78">
        <v>4.0568179111182188</v>
      </c>
    </row>
    <row r="20" spans="1:12" x14ac:dyDescent="0.25">
      <c r="A20" s="79">
        <v>2009</v>
      </c>
      <c r="B20" s="78">
        <v>2.1809651328608908</v>
      </c>
      <c r="C20" s="78">
        <v>2.594963847939554</v>
      </c>
      <c r="D20" s="78">
        <v>4.8642636803044192</v>
      </c>
      <c r="E20" s="78">
        <v>2.0878138187408082</v>
      </c>
      <c r="F20" s="78">
        <v>3.1761543198722606</v>
      </c>
      <c r="G20" s="78">
        <v>4.7809987167134045</v>
      </c>
      <c r="H20" s="78">
        <v>4.0147958457817605</v>
      </c>
      <c r="I20" s="78">
        <v>3.7824312790113064</v>
      </c>
      <c r="J20" s="78">
        <v>4.1050011573445664</v>
      </c>
      <c r="K20" s="78">
        <v>3.3761209776683661</v>
      </c>
      <c r="L20" s="78">
        <v>4.1295524315117893</v>
      </c>
    </row>
    <row r="21" spans="1:12" x14ac:dyDescent="0.25">
      <c r="A21" s="79">
        <v>2010</v>
      </c>
      <c r="B21" s="78">
        <v>3.2805348046661083</v>
      </c>
      <c r="C21" s="78">
        <v>2.9309668416374084</v>
      </c>
      <c r="D21" s="78">
        <v>5.4247369638895311</v>
      </c>
      <c r="E21" s="78">
        <v>2.0962045287484092</v>
      </c>
      <c r="F21" s="78">
        <v>3.3783783783783785</v>
      </c>
      <c r="G21" s="78">
        <v>4.8678983542468002</v>
      </c>
      <c r="H21" s="78">
        <v>3.920142076954114</v>
      </c>
      <c r="I21" s="78">
        <v>3.5750939313752719</v>
      </c>
      <c r="J21" s="78">
        <v>3.8778995502709837</v>
      </c>
      <c r="K21" s="78">
        <v>3.9040839567178653</v>
      </c>
      <c r="L21" s="78">
        <v>3.7429490950617712</v>
      </c>
    </row>
    <row r="22" spans="1:12" x14ac:dyDescent="0.25">
      <c r="A22" s="79">
        <v>2011</v>
      </c>
      <c r="B22" s="78">
        <v>1.7521525183295312</v>
      </c>
      <c r="C22" s="78">
        <v>2.9033612026418751</v>
      </c>
      <c r="D22" s="78">
        <v>5.111640784240822</v>
      </c>
      <c r="E22" s="78">
        <v>1.7586464867353397</v>
      </c>
      <c r="F22" s="78">
        <v>3.2045890205733381</v>
      </c>
      <c r="G22" s="78">
        <v>5.1312290062056238</v>
      </c>
      <c r="H22" s="78">
        <v>4.410402743360617</v>
      </c>
      <c r="I22" s="78">
        <v>3.6755386565272499</v>
      </c>
      <c r="J22" s="78">
        <v>3.7023368837008603</v>
      </c>
      <c r="K22" s="78">
        <v>3.512785635501233</v>
      </c>
      <c r="L22" s="78">
        <v>3.9140583960396729</v>
      </c>
    </row>
    <row r="23" spans="1:12" x14ac:dyDescent="0.25">
      <c r="A23" s="79">
        <v>2012</v>
      </c>
      <c r="B23" s="78">
        <v>2.4044742212871779</v>
      </c>
      <c r="C23" s="78">
        <v>2.9643530940279859</v>
      </c>
      <c r="D23" s="78">
        <v>5.2840458838354305</v>
      </c>
      <c r="E23" s="78">
        <v>2.5325651791817205</v>
      </c>
      <c r="F23" s="78">
        <v>3.1409878537795919</v>
      </c>
      <c r="G23" s="78">
        <v>4.9132316811605499</v>
      </c>
      <c r="H23" s="78">
        <v>4.0289578267190427</v>
      </c>
      <c r="I23" s="78">
        <v>3.6399590531185542</v>
      </c>
      <c r="J23" s="78">
        <v>3.3863795000594368</v>
      </c>
      <c r="K23" s="78">
        <v>3.7592897601735427</v>
      </c>
      <c r="L23" s="78">
        <v>3.3509304380040463</v>
      </c>
    </row>
    <row r="24" spans="1:12" x14ac:dyDescent="0.25">
      <c r="A24" s="79">
        <v>2013</v>
      </c>
      <c r="B24" s="78">
        <v>1.6396776711410135</v>
      </c>
      <c r="C24" s="78">
        <v>2.8780276596286578</v>
      </c>
      <c r="D24" s="78">
        <v>5.2413896357477494</v>
      </c>
      <c r="E24" s="78">
        <v>3.1051798060952525</v>
      </c>
      <c r="F24" s="78">
        <v>3.4478652705528643</v>
      </c>
      <c r="G24" s="78">
        <v>5.3350037952677498</v>
      </c>
      <c r="H24" s="78">
        <v>3.7798897419420303</v>
      </c>
      <c r="I24" s="78">
        <v>3.4216342571066427</v>
      </c>
      <c r="J24" s="78">
        <v>3.6272123785973998</v>
      </c>
      <c r="K24" s="78">
        <v>3.8223446234791183</v>
      </c>
      <c r="L24" s="78">
        <v>3.8127729560936583</v>
      </c>
    </row>
    <row r="25" spans="1:12" x14ac:dyDescent="0.25">
      <c r="A25" s="79">
        <v>2014</v>
      </c>
      <c r="B25" s="78">
        <v>2.1463609399954371</v>
      </c>
      <c r="C25" s="78">
        <v>3.2525408874014015</v>
      </c>
      <c r="D25" s="78">
        <v>6.1571867581841264</v>
      </c>
      <c r="E25" s="78">
        <v>3.8859475238166934</v>
      </c>
      <c r="F25" s="78">
        <v>4.4704505558806318</v>
      </c>
      <c r="G25" s="78">
        <v>6.003446378290227</v>
      </c>
      <c r="H25" s="78">
        <v>4.387688277668631</v>
      </c>
      <c r="I25" s="78">
        <v>3.5374691850012052</v>
      </c>
      <c r="J25" s="78">
        <v>3.8384351424005549</v>
      </c>
      <c r="K25" s="78">
        <v>4.3840014950286053</v>
      </c>
      <c r="L25" s="78">
        <v>4.1958754713989643</v>
      </c>
    </row>
    <row r="26" spans="1:12" x14ac:dyDescent="0.25">
      <c r="A26" s="79">
        <v>2015</v>
      </c>
      <c r="B26" s="78">
        <v>1.7466336249365537</v>
      </c>
      <c r="C26" s="78">
        <v>3.1031494952344492</v>
      </c>
      <c r="D26" s="78">
        <v>6.0922488318112862</v>
      </c>
      <c r="E26" s="78">
        <v>2.7390933196969764</v>
      </c>
      <c r="F26" s="78">
        <v>4.6087487513633523</v>
      </c>
      <c r="G26" s="78">
        <v>6.5023613797232525</v>
      </c>
      <c r="H26" s="78">
        <v>4.4930294491482687</v>
      </c>
      <c r="I26" s="78">
        <v>3.9094611232124259</v>
      </c>
      <c r="J26" s="78">
        <v>3.7549548689049148</v>
      </c>
      <c r="K26" s="78">
        <v>3.9153625707737656</v>
      </c>
      <c r="L26" s="78">
        <v>4.2880492982884624</v>
      </c>
    </row>
    <row r="27" spans="1:12" x14ac:dyDescent="0.25">
      <c r="A27" s="79">
        <v>2016</v>
      </c>
      <c r="B27" s="78">
        <v>2.1031156188977294</v>
      </c>
      <c r="C27" s="78">
        <v>3.2884052848089915</v>
      </c>
      <c r="D27" s="78">
        <v>5.9826131643184457</v>
      </c>
      <c r="E27" s="78">
        <v>3.557763916416782</v>
      </c>
      <c r="F27" s="78">
        <v>4.5011602542470177</v>
      </c>
      <c r="G27" s="78">
        <v>6.4177661619114215</v>
      </c>
      <c r="H27" s="78">
        <v>4.2284722917292221</v>
      </c>
      <c r="I27" s="78">
        <v>3.8488474959453485</v>
      </c>
      <c r="J27" s="78">
        <v>4.00420965068722</v>
      </c>
      <c r="K27" s="78">
        <v>4.462490269849507</v>
      </c>
      <c r="L27" s="78">
        <v>4.034625745331275</v>
      </c>
    </row>
    <row r="28" spans="1:12" x14ac:dyDescent="0.25">
      <c r="A28" s="79">
        <v>2017</v>
      </c>
      <c r="B28" s="78">
        <v>1.9273165583097569</v>
      </c>
      <c r="C28" s="78">
        <v>3.568472452822796</v>
      </c>
      <c r="D28" s="78">
        <v>6.8985420111228022</v>
      </c>
      <c r="E28" s="78">
        <v>3.5315800341075074</v>
      </c>
      <c r="F28" s="78">
        <v>4.6718132356770168</v>
      </c>
      <c r="G28" s="78">
        <v>6.6678885082062873</v>
      </c>
      <c r="H28" s="78">
        <v>4.4981580605053209</v>
      </c>
      <c r="I28" s="78">
        <v>4.080792059730304</v>
      </c>
      <c r="J28" s="78">
        <v>4.0416051117596892</v>
      </c>
      <c r="K28" s="78">
        <v>4.5004979497373165</v>
      </c>
      <c r="L28" s="78">
        <v>4.403715866394486</v>
      </c>
    </row>
    <row r="29" spans="1:12" s="32" customFormat="1" ht="6" customHeight="1" thickBot="1" x14ac:dyDescent="0.25">
      <c r="A29" s="30"/>
      <c r="B29" s="30"/>
      <c r="C29" s="31"/>
      <c r="D29" s="31"/>
      <c r="E29" s="31"/>
      <c r="F29" s="31"/>
      <c r="G29" s="31"/>
      <c r="H29" s="31"/>
      <c r="I29" s="31"/>
      <c r="J29" s="31"/>
      <c r="K29" s="31"/>
      <c r="L29" s="31"/>
    </row>
    <row r="30" spans="1:12" s="32" customFormat="1" ht="6" customHeight="1" thickTop="1" x14ac:dyDescent="0.2">
      <c r="A30" s="33"/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</row>
    <row r="31" spans="1:12" ht="15" customHeight="1" x14ac:dyDescent="0.25">
      <c r="A31" s="13" t="s">
        <v>185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</sheetData>
  <pageMargins left="0.59055118110236227" right="0.59055118110236227" top="1.1811023622047245" bottom="1.1811023622047245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9"/>
  <sheetViews>
    <sheetView workbookViewId="0">
      <selection activeCell="R12" sqref="R12"/>
    </sheetView>
  </sheetViews>
  <sheetFormatPr defaultRowHeight="15" x14ac:dyDescent="0.25"/>
  <cols>
    <col min="1" max="1" width="12.5703125" customWidth="1"/>
    <col min="2" max="7" width="10.85546875" customWidth="1"/>
  </cols>
  <sheetData>
    <row r="1" spans="1:14" s="69" customFormat="1" ht="15" customHeight="1" x14ac:dyDescent="0.25">
      <c r="A1" s="67" t="s">
        <v>187</v>
      </c>
      <c r="B1" s="67"/>
      <c r="C1" s="67"/>
    </row>
    <row r="2" spans="1:14" s="69" customFormat="1" ht="15" customHeight="1" x14ac:dyDescent="0.25">
      <c r="A2" s="67" t="s">
        <v>197</v>
      </c>
      <c r="B2" s="67"/>
      <c r="C2" s="67"/>
    </row>
    <row r="3" spans="1:14" s="69" customFormat="1" ht="15" customHeight="1" x14ac:dyDescent="0.25">
      <c r="A3" s="96" t="s">
        <v>196</v>
      </c>
      <c r="B3" s="67"/>
      <c r="C3" s="67"/>
    </row>
    <row r="4" spans="1:14" s="18" customFormat="1" ht="7.5" customHeight="1" thickBot="1" x14ac:dyDescent="0.3">
      <c r="A4" s="14"/>
      <c r="B4" s="14"/>
      <c r="C4" s="14"/>
      <c r="D4" s="15"/>
      <c r="E4" s="16"/>
      <c r="F4" s="16"/>
      <c r="G4" s="16"/>
      <c r="H4" s="11"/>
      <c r="I4" s="11"/>
      <c r="J4" s="11"/>
      <c r="K4" s="11"/>
      <c r="L4" s="11"/>
      <c r="M4" s="11"/>
      <c r="N4" s="11"/>
    </row>
    <row r="5" spans="1:14" s="18" customFormat="1" ht="6" customHeight="1" x14ac:dyDescent="0.25">
      <c r="A5" s="19"/>
      <c r="B5" s="19"/>
      <c r="C5" s="19"/>
      <c r="D5" s="20"/>
      <c r="E5" s="19"/>
      <c r="F5" s="19"/>
      <c r="G5" s="19"/>
    </row>
    <row r="6" spans="1:14" ht="30" customHeight="1" x14ac:dyDescent="0.25">
      <c r="A6" s="111" t="s">
        <v>192</v>
      </c>
      <c r="B6" s="113" t="s">
        <v>182</v>
      </c>
      <c r="C6" s="102"/>
      <c r="D6" s="113" t="s">
        <v>181</v>
      </c>
      <c r="E6" s="102"/>
      <c r="F6" s="113" t="s">
        <v>183</v>
      </c>
      <c r="G6" s="102"/>
    </row>
    <row r="7" spans="1:14" ht="27.75" customHeight="1" x14ac:dyDescent="0.25">
      <c r="A7" s="112"/>
      <c r="B7" s="44" t="s">
        <v>97</v>
      </c>
      <c r="C7" s="44" t="s">
        <v>199</v>
      </c>
      <c r="D7" s="44" t="s">
        <v>97</v>
      </c>
      <c r="E7" s="44" t="s">
        <v>199</v>
      </c>
      <c r="F7" s="44" t="s">
        <v>97</v>
      </c>
      <c r="G7" s="44" t="s">
        <v>199</v>
      </c>
    </row>
    <row r="8" spans="1:14" s="86" customFormat="1" ht="6" customHeight="1" x14ac:dyDescent="0.25">
      <c r="A8" s="83"/>
      <c r="B8" s="83"/>
      <c r="C8" s="83"/>
      <c r="D8" s="83"/>
      <c r="E8" s="83"/>
      <c r="F8" s="83"/>
      <c r="G8" s="83"/>
    </row>
    <row r="9" spans="1:14" s="47" customFormat="1" x14ac:dyDescent="0.25">
      <c r="A9" s="87" t="s">
        <v>98</v>
      </c>
      <c r="B9" s="88">
        <v>1</v>
      </c>
      <c r="C9" s="88">
        <v>0.6</v>
      </c>
      <c r="D9" s="88">
        <v>0.7</v>
      </c>
      <c r="E9" s="88">
        <v>0.2</v>
      </c>
      <c r="F9" s="88">
        <v>1.1000000000000001</v>
      </c>
      <c r="G9" s="88">
        <v>0.6</v>
      </c>
    </row>
    <row r="10" spans="1:14" s="47" customFormat="1" x14ac:dyDescent="0.25">
      <c r="A10" s="87" t="s">
        <v>99</v>
      </c>
      <c r="B10" s="88">
        <v>5.9</v>
      </c>
      <c r="C10" s="88">
        <v>2.1</v>
      </c>
      <c r="D10" s="88">
        <v>3.1</v>
      </c>
      <c r="E10" s="88">
        <v>1.2</v>
      </c>
      <c r="F10" s="88">
        <v>6.5</v>
      </c>
      <c r="G10" s="88">
        <v>2.5</v>
      </c>
    </row>
    <row r="11" spans="1:14" s="47" customFormat="1" x14ac:dyDescent="0.25">
      <c r="A11" s="87" t="s">
        <v>100</v>
      </c>
      <c r="B11" s="88">
        <v>9.6</v>
      </c>
      <c r="C11" s="88">
        <v>4</v>
      </c>
      <c r="D11" s="88">
        <v>5.3</v>
      </c>
      <c r="E11" s="88">
        <v>2.2000000000000002</v>
      </c>
      <c r="F11" s="88">
        <v>10.6</v>
      </c>
      <c r="G11" s="88">
        <v>4.7</v>
      </c>
    </row>
    <row r="12" spans="1:14" s="47" customFormat="1" x14ac:dyDescent="0.25">
      <c r="A12" s="87" t="s">
        <v>101</v>
      </c>
      <c r="B12" s="88">
        <v>5.8</v>
      </c>
      <c r="C12" s="88">
        <v>3.6</v>
      </c>
      <c r="D12" s="88">
        <v>3</v>
      </c>
      <c r="E12" s="88">
        <v>2.2000000000000002</v>
      </c>
      <c r="F12" s="88">
        <v>6.6</v>
      </c>
      <c r="G12" s="88">
        <v>4.4000000000000004</v>
      </c>
    </row>
    <row r="13" spans="1:14" s="47" customFormat="1" ht="6" customHeight="1" x14ac:dyDescent="0.25">
      <c r="A13" s="87"/>
      <c r="B13" s="88"/>
      <c r="C13" s="88"/>
      <c r="D13" s="88"/>
      <c r="E13" s="88"/>
      <c r="F13" s="88"/>
      <c r="G13" s="88"/>
    </row>
    <row r="14" spans="1:14" s="47" customFormat="1" x14ac:dyDescent="0.25">
      <c r="A14" s="89" t="s">
        <v>102</v>
      </c>
      <c r="B14" s="88">
        <v>6.2</v>
      </c>
      <c r="C14" s="88">
        <v>2.7</v>
      </c>
      <c r="D14" s="88">
        <v>3.3</v>
      </c>
      <c r="E14" s="88">
        <v>1.6</v>
      </c>
      <c r="F14" s="88">
        <v>6.8</v>
      </c>
      <c r="G14" s="88">
        <v>3.3</v>
      </c>
    </row>
    <row r="15" spans="1:14" s="32" customFormat="1" ht="6" customHeight="1" thickBot="1" x14ac:dyDescent="0.25">
      <c r="A15" s="30"/>
      <c r="B15" s="30"/>
      <c r="C15" s="31"/>
      <c r="D15" s="31"/>
      <c r="E15" s="31"/>
      <c r="F15" s="31"/>
      <c r="G15" s="31"/>
    </row>
    <row r="16" spans="1:14" s="32" customFormat="1" ht="6" customHeight="1" thickTop="1" x14ac:dyDescent="0.25">
      <c r="A16" s="33"/>
      <c r="B16" s="33"/>
      <c r="C16" s="34"/>
      <c r="D16" s="34"/>
      <c r="E16" s="34"/>
      <c r="F16" s="34"/>
      <c r="G16" s="34"/>
      <c r="H16"/>
      <c r="I16"/>
      <c r="J16"/>
      <c r="K16"/>
      <c r="L16"/>
      <c r="M16"/>
    </row>
    <row r="17" spans="1:14" x14ac:dyDescent="0.25">
      <c r="A17" s="13" t="s">
        <v>186</v>
      </c>
      <c r="B17" s="84"/>
      <c r="C17" s="84"/>
      <c r="D17" s="84"/>
      <c r="E17" s="84"/>
      <c r="F17" s="84"/>
      <c r="G17" s="84"/>
    </row>
    <row r="18" spans="1:14" x14ac:dyDescent="0.25">
      <c r="A18" s="85"/>
      <c r="B18" s="85"/>
      <c r="C18" s="85"/>
      <c r="D18" s="85"/>
      <c r="E18" s="85"/>
      <c r="F18" s="85"/>
      <c r="G18" s="85"/>
    </row>
    <row r="19" spans="1:14" x14ac:dyDescent="0.25">
      <c r="A19" s="85"/>
      <c r="B19" s="85"/>
      <c r="C19" s="85"/>
      <c r="D19" s="85"/>
      <c r="E19" s="85"/>
      <c r="F19" s="85"/>
      <c r="G19" s="85"/>
    </row>
    <row r="22" spans="1:14" s="69" customFormat="1" ht="15" customHeight="1" x14ac:dyDescent="0.25">
      <c r="A22" s="67" t="s">
        <v>188</v>
      </c>
      <c r="B22" s="67"/>
      <c r="C22" s="67"/>
    </row>
    <row r="23" spans="1:14" s="69" customFormat="1" ht="15" customHeight="1" x14ac:dyDescent="0.25">
      <c r="A23" s="67" t="s">
        <v>198</v>
      </c>
      <c r="B23" s="67"/>
      <c r="C23" s="67"/>
    </row>
    <row r="24" spans="1:14" s="69" customFormat="1" ht="15" customHeight="1" x14ac:dyDescent="0.25">
      <c r="A24" s="96" t="s">
        <v>196</v>
      </c>
      <c r="B24" s="67"/>
      <c r="C24" s="67"/>
    </row>
    <row r="25" spans="1:14" s="18" customFormat="1" ht="7.5" customHeight="1" thickBot="1" x14ac:dyDescent="0.3">
      <c r="A25" s="14"/>
      <c r="B25" s="14"/>
      <c r="C25" s="14"/>
      <c r="D25" s="15"/>
      <c r="E25" s="16"/>
      <c r="F25" s="16"/>
      <c r="G25" s="16"/>
      <c r="H25" s="11"/>
      <c r="I25" s="11"/>
      <c r="J25" s="11"/>
      <c r="K25" s="11"/>
      <c r="L25" s="11"/>
      <c r="M25" s="11"/>
      <c r="N25" s="11"/>
    </row>
    <row r="26" spans="1:14" s="18" customFormat="1" ht="6" customHeight="1" x14ac:dyDescent="0.25">
      <c r="A26" s="19"/>
      <c r="B26" s="19"/>
      <c r="C26" s="19"/>
      <c r="D26" s="20"/>
      <c r="E26" s="19"/>
      <c r="F26" s="19"/>
      <c r="G26" s="19"/>
    </row>
    <row r="27" spans="1:14" ht="30" customHeight="1" x14ac:dyDescent="0.25">
      <c r="A27" s="111" t="s">
        <v>184</v>
      </c>
      <c r="B27" s="113" t="s">
        <v>182</v>
      </c>
      <c r="C27" s="102"/>
      <c r="D27" s="113" t="s">
        <v>181</v>
      </c>
      <c r="E27" s="102"/>
      <c r="F27" s="113" t="s">
        <v>183</v>
      </c>
      <c r="G27" s="102"/>
    </row>
    <row r="28" spans="1:14" ht="27.75" customHeight="1" x14ac:dyDescent="0.25">
      <c r="A28" s="112"/>
      <c r="B28" s="44" t="s">
        <v>97</v>
      </c>
      <c r="C28" s="44" t="s">
        <v>199</v>
      </c>
      <c r="D28" s="44" t="s">
        <v>97</v>
      </c>
      <c r="E28" s="44" t="s">
        <v>199</v>
      </c>
      <c r="F28" s="44" t="s">
        <v>97</v>
      </c>
      <c r="G28" s="44" t="s">
        <v>199</v>
      </c>
    </row>
    <row r="29" spans="1:14" s="86" customFormat="1" ht="6" customHeight="1" x14ac:dyDescent="0.25">
      <c r="A29" s="83"/>
      <c r="B29" s="83"/>
      <c r="C29" s="83"/>
      <c r="D29" s="83"/>
      <c r="E29" s="83"/>
      <c r="F29" s="83"/>
      <c r="G29" s="83"/>
    </row>
    <row r="30" spans="1:14" s="47" customFormat="1" x14ac:dyDescent="0.25">
      <c r="A30" s="87" t="s">
        <v>103</v>
      </c>
      <c r="B30" s="88">
        <v>4.7</v>
      </c>
      <c r="C30" s="88">
        <v>2</v>
      </c>
      <c r="D30" s="88">
        <v>2.2999999999999998</v>
      </c>
      <c r="E30" s="88">
        <v>1</v>
      </c>
      <c r="F30" s="88">
        <v>5.0999999999999996</v>
      </c>
      <c r="G30" s="88">
        <v>2.2999999999999998</v>
      </c>
    </row>
    <row r="31" spans="1:14" s="47" customFormat="1" x14ac:dyDescent="0.25">
      <c r="A31" s="87" t="s">
        <v>104</v>
      </c>
      <c r="B31" s="88">
        <v>4.2</v>
      </c>
      <c r="C31" s="88">
        <v>1.9</v>
      </c>
      <c r="D31" s="88">
        <v>2</v>
      </c>
      <c r="E31" s="88">
        <v>0.7</v>
      </c>
      <c r="F31" s="88">
        <v>4.8</v>
      </c>
      <c r="G31" s="88">
        <v>2.2000000000000002</v>
      </c>
    </row>
    <row r="32" spans="1:14" s="47" customFormat="1" x14ac:dyDescent="0.25">
      <c r="A32" s="87" t="s">
        <v>105</v>
      </c>
      <c r="B32" s="88">
        <v>6</v>
      </c>
      <c r="C32" s="88">
        <v>3.3</v>
      </c>
      <c r="D32" s="88">
        <v>3.4</v>
      </c>
      <c r="E32" s="88">
        <v>2.2999999999999998</v>
      </c>
      <c r="F32" s="88">
        <v>6.8</v>
      </c>
      <c r="G32" s="88">
        <v>4.2</v>
      </c>
    </row>
    <row r="33" spans="1:13" s="47" customFormat="1" x14ac:dyDescent="0.25">
      <c r="A33" s="87" t="s">
        <v>106</v>
      </c>
      <c r="B33" s="88">
        <v>8.5</v>
      </c>
      <c r="C33" s="88">
        <v>3.2</v>
      </c>
      <c r="D33" s="88">
        <v>4.9000000000000004</v>
      </c>
      <c r="E33" s="88">
        <v>1.9</v>
      </c>
      <c r="F33" s="88">
        <v>9.5</v>
      </c>
      <c r="G33" s="88">
        <v>4</v>
      </c>
    </row>
    <row r="34" spans="1:13" s="47" customFormat="1" x14ac:dyDescent="0.25">
      <c r="A34" s="87" t="s">
        <v>107</v>
      </c>
      <c r="B34" s="88">
        <v>8.3000000000000007</v>
      </c>
      <c r="C34" s="88">
        <v>3.8</v>
      </c>
      <c r="D34" s="88">
        <v>4.5999999999999996</v>
      </c>
      <c r="E34" s="88">
        <v>2.1</v>
      </c>
      <c r="F34" s="88">
        <v>9.1</v>
      </c>
      <c r="G34" s="88">
        <v>4.3</v>
      </c>
    </row>
    <row r="35" spans="1:13" s="47" customFormat="1" ht="6" customHeight="1" x14ac:dyDescent="0.25">
      <c r="A35" s="87"/>
      <c r="B35" s="88"/>
      <c r="C35" s="88"/>
      <c r="D35" s="88"/>
      <c r="E35" s="88"/>
      <c r="F35" s="88"/>
      <c r="G35" s="88"/>
    </row>
    <row r="36" spans="1:13" s="47" customFormat="1" x14ac:dyDescent="0.25">
      <c r="A36" s="89" t="s">
        <v>58</v>
      </c>
      <c r="B36" s="90">
        <v>6.2</v>
      </c>
      <c r="C36" s="90">
        <v>2.7</v>
      </c>
      <c r="D36" s="90">
        <v>3.3</v>
      </c>
      <c r="E36" s="90">
        <v>1.6</v>
      </c>
      <c r="F36" s="90">
        <v>6.8</v>
      </c>
      <c r="G36" s="90">
        <v>3.3</v>
      </c>
      <c r="H36" s="32"/>
      <c r="I36" s="32"/>
      <c r="J36" s="32"/>
      <c r="K36" s="32"/>
      <c r="L36" s="32"/>
      <c r="M36" s="32"/>
    </row>
    <row r="37" spans="1:13" s="32" customFormat="1" ht="6" customHeight="1" thickBot="1" x14ac:dyDescent="0.25">
      <c r="A37" s="30"/>
      <c r="B37" s="30"/>
      <c r="C37" s="31"/>
      <c r="D37" s="31"/>
      <c r="E37" s="31"/>
      <c r="F37" s="31"/>
      <c r="G37" s="31"/>
    </row>
    <row r="38" spans="1:13" s="32" customFormat="1" ht="6" customHeight="1" thickTop="1" x14ac:dyDescent="0.25">
      <c r="A38" s="33"/>
      <c r="B38" s="33"/>
      <c r="C38" s="34"/>
      <c r="D38" s="34"/>
      <c r="E38" s="34"/>
      <c r="F38" s="34"/>
      <c r="G38" s="34"/>
      <c r="H38"/>
      <c r="I38"/>
      <c r="J38"/>
      <c r="K38"/>
      <c r="L38"/>
      <c r="M38"/>
    </row>
    <row r="39" spans="1:13" x14ac:dyDescent="0.25">
      <c r="A39" s="13" t="s">
        <v>186</v>
      </c>
    </row>
  </sheetData>
  <mergeCells count="8">
    <mergeCell ref="A6:A7"/>
    <mergeCell ref="A27:A28"/>
    <mergeCell ref="B27:C27"/>
    <mergeCell ref="D27:E27"/>
    <mergeCell ref="F27:G27"/>
    <mergeCell ref="B6:C6"/>
    <mergeCell ref="D6:E6"/>
    <mergeCell ref="F6:G6"/>
  </mergeCells>
  <pageMargins left="0.98425196850393704" right="0.98425196850393704" top="1.1811023622047245" bottom="0.98425196850393704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4</vt:i4>
      </vt:variant>
    </vt:vector>
  </HeadingPairs>
  <TitlesOfParts>
    <vt:vector size="11" baseType="lpstr">
      <vt:lpstr>COPERTINA</vt:lpstr>
      <vt:lpstr>TAV 1_TAV 2   </vt:lpstr>
      <vt:lpstr>TAV 3_TAV 4</vt:lpstr>
      <vt:lpstr>FIG 1_FIG 2</vt:lpstr>
      <vt:lpstr>TAV 5</vt:lpstr>
      <vt:lpstr>TAV 6</vt:lpstr>
      <vt:lpstr>TAV 7 TAV 8</vt:lpstr>
      <vt:lpstr>'FIG 1_FIG 2'!Area_stampa</vt:lpstr>
      <vt:lpstr>'TAV 1_TAV 2   '!Area_stampa</vt:lpstr>
      <vt:lpstr>'TAV 3_TAV 4'!Area_stampa</vt:lpstr>
      <vt:lpstr>'TAV 7 TAV 8'!Area_stampa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Anonimo</dc:creator>
  <cp:lastModifiedBy>Istat</cp:lastModifiedBy>
  <cp:lastPrinted>2019-04-09T07:34:22Z</cp:lastPrinted>
  <dcterms:created xsi:type="dcterms:W3CDTF">2018-11-06T15:59:09Z</dcterms:created>
  <dcterms:modified xsi:type="dcterms:W3CDTF">2019-04-09T13:39:22Z</dcterms:modified>
</cp:coreProperties>
</file>