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mc:AlternateContent xmlns:mc="http://schemas.openxmlformats.org/markup-compatibility/2006">
    <mc:Choice Requires="x15">
      <x15ac:absPath xmlns:x15ac="http://schemas.microsoft.com/office/spreadsheetml/2010/11/ac" url="S:\Cartelle personali\Focus 2021\Tavole e grafici\KIT_CALABRIA_2022\"/>
    </mc:Choice>
  </mc:AlternateContent>
  <xr:revisionPtr revIDLastSave="0" documentId="13_ncr:1_{B3C97D6D-0CE8-453C-B8BD-0730A90C6C58}" xr6:coauthVersionLast="47" xr6:coauthVersionMax="47" xr10:uidLastSave="{00000000-0000-0000-0000-000000000000}"/>
  <bookViews>
    <workbookView xWindow="-120" yWindow="-120" windowWidth="20730" windowHeight="11160" tabRatio="732" firstSheet="22" activeTab="30" xr2:uid="{00000000-000D-0000-FFFF-FFFF00000000}"/>
  </bookViews>
  <sheets>
    <sheet name="Tavola 1" sheetId="1" r:id="rId1"/>
    <sheet name="Tavola 1.1" sheetId="2" r:id="rId2"/>
    <sheet name="Tavola 1.2" sheetId="41" r:id="rId3"/>
    <sheet name="Tavola 2" sheetId="4" r:id="rId4"/>
    <sheet name="Tavola 2.1" sheetId="5" r:id="rId5"/>
    <sheet name="Tavola 3" sheetId="6" r:id="rId6"/>
    <sheet name="Tavola 4.1" sheetId="7" r:id="rId7"/>
    <sheet name="Tavola 4.2" sheetId="8" r:id="rId8"/>
    <sheet name="Tavola 4.3" sheetId="9" r:id="rId9"/>
    <sheet name="Tavola 5" sheetId="10" r:id="rId10"/>
    <sheet name="Tavola 5.1" sheetId="11" r:id="rId11"/>
    <sheet name="Tavola 5.2" sheetId="12" r:id="rId12"/>
    <sheet name="Tavola 6" sheetId="13" r:id="rId13"/>
    <sheet name="Tavola 6.1" sheetId="14" r:id="rId14"/>
    <sheet name="Tavola 6.2" sheetId="15" r:id="rId15"/>
    <sheet name="Tavola 7" sheetId="16" r:id="rId16"/>
    <sheet name="Tavola 8" sheetId="17" r:id="rId17"/>
    <sheet name="Tavola 9" sheetId="18" r:id="rId18"/>
    <sheet name="Tavola 10" sheetId="19" r:id="rId19"/>
    <sheet name="Tavola 10.1" sheetId="20" r:id="rId20"/>
    <sheet name="Tavola 10.2" sheetId="21" r:id="rId21"/>
    <sheet name="Tavola 11" sheetId="22" r:id="rId22"/>
    <sheet name="Tavola 12" sheetId="23" r:id="rId23"/>
    <sheet name="Tavola 13" sheetId="24" r:id="rId24"/>
    <sheet name="Tavola 14" sheetId="25" r:id="rId25"/>
    <sheet name="Tavola 15" sheetId="35" r:id="rId26"/>
    <sheet name="Tavola 16" sheetId="26" r:id="rId27"/>
    <sheet name="Tavola 17" sheetId="36" r:id="rId28"/>
    <sheet name="Tavola 18" sheetId="28" r:id="rId29"/>
    <sheet name="Tavola_19" sheetId="40" r:id="rId30"/>
    <sheet name="Tavola 20" sheetId="30" r:id="rId31"/>
    <sheet name="Tavola 21" sheetId="31" r:id="rId32"/>
    <sheet name="Tavola 22" sheetId="37" r:id="rId33"/>
    <sheet name="Tavola 23" sheetId="33" r:id="rId34"/>
  </sheets>
  <definedNames>
    <definedName name="_xlnm._FilterDatabase" localSheetId="0" hidden="1">'Tavola 1'!#REF!</definedName>
    <definedName name="_xlnm._FilterDatabase" localSheetId="21" hidden="1">'Tavola 11'!#REF!</definedName>
    <definedName name="_xlnm._FilterDatabase" localSheetId="26" hidden="1">'Tavola 16'!#REF!</definedName>
    <definedName name="_xlnm._FilterDatabase" localSheetId="27" hidden="1">'Tavola 17'!$A$32:$H$36</definedName>
    <definedName name="_xlnm._FilterDatabase" localSheetId="28" hidden="1">'Tavola 18'!$A$28:$G$32</definedName>
    <definedName name="_xlnm._FilterDatabase" localSheetId="3" hidden="1">'Tavola 2'!#REF!</definedName>
    <definedName name="_xlnm._FilterDatabase" localSheetId="5" hidden="1">'Tavola 3'!#REF!</definedName>
    <definedName name="_xlnm._FilterDatabase" localSheetId="6" hidden="1">'Tavola 4.1'!#REF!</definedName>
    <definedName name="_xlnm._FilterDatabase" localSheetId="7" hidden="1">'Tavola 4.2'!#REF!</definedName>
    <definedName name="_xlnm._FilterDatabase" localSheetId="9" hidden="1">'Tavola 5'!#REF!</definedName>
    <definedName name="_xlnm._FilterDatabase" localSheetId="10" hidden="1">'Tavola 5.1'!#REF!</definedName>
    <definedName name="_xlnm._FilterDatabase" localSheetId="11" hidden="1">'Tavola 5.2'!#REF!</definedName>
    <definedName name="_xlnm._FilterDatabase" localSheetId="12" hidden="1">'Tavola 6'!#REF!</definedName>
    <definedName name="_xlnm._FilterDatabase" localSheetId="14" hidden="1">'Tavola 6.2'!#REF!</definedName>
    <definedName name="_xlnm._FilterDatabase" localSheetId="16" hidden="1">'Tavola 8'!#REF!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6" i="25" l="1"/>
  <c r="O15" i="22"/>
  <c r="O14" i="22"/>
  <c r="O8" i="22"/>
  <c r="M17" i="19"/>
  <c r="M16" i="19"/>
  <c r="K18" i="19"/>
  <c r="K16" i="19"/>
  <c r="K13" i="18"/>
  <c r="J9" i="16"/>
  <c r="J7" i="16"/>
</calcChain>
</file>

<file path=xl/sharedStrings.xml><?xml version="1.0" encoding="utf-8"?>
<sst xmlns="http://schemas.openxmlformats.org/spreadsheetml/2006/main" count="833" uniqueCount="308">
  <si>
    <t>PROVINCE</t>
  </si>
  <si>
    <t>Incidenti</t>
  </si>
  <si>
    <t>Morti</t>
  </si>
  <si>
    <t>Feriti</t>
  </si>
  <si>
    <t>Umbria</t>
  </si>
  <si>
    <t>Italia</t>
  </si>
  <si>
    <t>Indice mortalità(a)</t>
  </si>
  <si>
    <t>Indice di gravità</t>
  </si>
  <si>
    <t xml:space="preserve"> Indice   di gravità (b)</t>
  </si>
  <si>
    <t>Totale</t>
  </si>
  <si>
    <t>(b) Rapporto tra il numero dei morti e il numero dei morti e dei feriti in incidenti stradali con lesioni a persone, moltiplicato 100.</t>
  </si>
  <si>
    <t>Indice mortalità</t>
  </si>
  <si>
    <t xml:space="preserve"> Indice  di      mortalità (a)</t>
  </si>
  <si>
    <t>Anno</t>
  </si>
  <si>
    <t>Morti per 100.000 abitanti (a)</t>
  </si>
  <si>
    <t>Indice di mortalità (b)</t>
  </si>
  <si>
    <t>Variazione percentuale numero di morti rispetto all'anno precedente (c)</t>
  </si>
  <si>
    <t>Variazione percentuale numero di morti rispetto al 2001</t>
  </si>
  <si>
    <t>(a) Morti su popolazione media residente (per 100.000).</t>
  </si>
  <si>
    <t>(c) La variazione percentuale annua è calcolata per l'anno t rispetto all'anno t-1 su base variabile.</t>
  </si>
  <si>
    <t>AMBITO STRADALE</t>
  </si>
  <si>
    <t>Indice di  mortalità (a)</t>
  </si>
  <si>
    <t>Indice di lesività  (b)</t>
  </si>
  <si>
    <t>Strade urbane</t>
  </si>
  <si>
    <t>Autostrade e raccordi</t>
  </si>
  <si>
    <t>Altre strade (c)</t>
  </si>
  <si>
    <t>(c) Sono incluse nella categoria 'Altre strade' le strade Statali, Regionali, Provinciali fuori dell'abitato e Comunali extraurbane.</t>
  </si>
  <si>
    <t>Puglia</t>
  </si>
  <si>
    <t>Valori assoluti</t>
  </si>
  <si>
    <t>Composizioni percentuali</t>
  </si>
  <si>
    <t>-</t>
  </si>
  <si>
    <t>Altri utenti</t>
  </si>
  <si>
    <t>Motocicli (a)</t>
  </si>
  <si>
    <t>Velocipedi (a)</t>
  </si>
  <si>
    <t>Altri Utenti</t>
  </si>
  <si>
    <t>Classe di età</t>
  </si>
  <si>
    <t xml:space="preserve">Morti </t>
  </si>
  <si>
    <t>fino a 5 anni</t>
  </si>
  <si>
    <t>65 anni e più</t>
  </si>
  <si>
    <t>imprecisata</t>
  </si>
  <si>
    <t>Indice di mortalità (a)</t>
  </si>
  <si>
    <t>Indice di lesività (b)</t>
  </si>
  <si>
    <t>(a)</t>
  </si>
  <si>
    <t>(b)</t>
  </si>
  <si>
    <t>(a) Rapporto tra il numero dei morti e il numero degli incidenti stradali con lesioni a persone, moltiplicato 100.</t>
  </si>
  <si>
    <t>(b) Rapporto tra il numero dei feriti e il numero degli incidenti stradali con lesioni a persone, moltiplicato 100.</t>
  </si>
  <si>
    <t>TIPO DI STRADA</t>
  </si>
  <si>
    <t>Doppia carreggiata, più di due carreggiate</t>
  </si>
  <si>
    <t>STRADE URBANE</t>
  </si>
  <si>
    <t>STRADE EXTRAURBANE</t>
  </si>
  <si>
    <t>Incrocio</t>
  </si>
  <si>
    <t>Rotatoria</t>
  </si>
  <si>
    <t>Intersezione</t>
  </si>
  <si>
    <t>Rettilineo</t>
  </si>
  <si>
    <t>Curva</t>
  </si>
  <si>
    <t>Altro (passaggio a livello, dosso, pendenza, galleria)</t>
  </si>
  <si>
    <t>Strade Urbane</t>
  </si>
  <si>
    <t>Altro (passaggo a livello, dosso,  pendenze, galleria)</t>
  </si>
  <si>
    <t>Strade ExtraUrbane</t>
  </si>
  <si>
    <t>MESE</t>
  </si>
  <si>
    <t>Gennaio</t>
  </si>
  <si>
    <t>Febbraio</t>
  </si>
  <si>
    <t>Marzo</t>
  </si>
  <si>
    <t>Aprile</t>
  </si>
  <si>
    <t>Maggio</t>
  </si>
  <si>
    <t>Giugno</t>
  </si>
  <si>
    <t>Luglio</t>
  </si>
  <si>
    <t>Agosto</t>
  </si>
  <si>
    <t>Settembre</t>
  </si>
  <si>
    <t>Ottobre</t>
  </si>
  <si>
    <t>Novembre</t>
  </si>
  <si>
    <t>Dicembre</t>
  </si>
  <si>
    <t>GIORNI DELLA SETTIMANA</t>
  </si>
  <si>
    <t>Lunedì</t>
  </si>
  <si>
    <t>Martedì</t>
  </si>
  <si>
    <t>Mercoledì</t>
  </si>
  <si>
    <t>Giovedì</t>
  </si>
  <si>
    <t>Venerdì</t>
  </si>
  <si>
    <t>Sabato</t>
  </si>
  <si>
    <t>Domenica</t>
  </si>
  <si>
    <t>CATEGORIA DI UTENTE</t>
  </si>
  <si>
    <t>Indice di gravità (a)</t>
  </si>
  <si>
    <t>Composizioni    percentuali</t>
  </si>
  <si>
    <t>Valori   assoluti</t>
  </si>
  <si>
    <t>Composizioni  percentuali</t>
  </si>
  <si>
    <t>MASCHI</t>
  </si>
  <si>
    <t>Conducente</t>
  </si>
  <si>
    <t>Persone trasportate</t>
  </si>
  <si>
    <t>Pedone</t>
  </si>
  <si>
    <t>Totale maschi</t>
  </si>
  <si>
    <t>FEMMINE</t>
  </si>
  <si>
    <t>Totale femmine</t>
  </si>
  <si>
    <t>MASCHI e FEMMINE</t>
  </si>
  <si>
    <r>
      <t>(</t>
    </r>
    <r>
      <rPr>
        <sz val="7.5"/>
        <color rgb="FF000000"/>
        <rFont val="Arial"/>
        <family val="2"/>
      </rPr>
      <t>a) Rapporto tra il numero dei morti e il numero dei morti e dei feriti in incidenti stradali con lesioni a persone, moltiplicato 100.</t>
    </r>
  </si>
  <si>
    <t>ORA DEL GIORNO</t>
  </si>
  <si>
    <t>PROVINCIA</t>
  </si>
  <si>
    <t>Venerdì notte</t>
  </si>
  <si>
    <t>Sabato notte</t>
  </si>
  <si>
    <t>Altre notti</t>
  </si>
  <si>
    <t>(a) Dalle ore 22 alle ore 6.</t>
  </si>
  <si>
    <t>(b) Rapporto tra il numero dei morti e il numero degli incidenti stradali con lesioni a persone, moltiplicato 100.</t>
  </si>
  <si>
    <t>TIPOLOGIA DI COMUNE</t>
  </si>
  <si>
    <t xml:space="preserve">Variazioni </t>
  </si>
  <si>
    <t>Numero comuni</t>
  </si>
  <si>
    <t>%</t>
  </si>
  <si>
    <t>Polo</t>
  </si>
  <si>
    <t>Polo intercomunale</t>
  </si>
  <si>
    <t>Cintura</t>
  </si>
  <si>
    <t>Totale Centri</t>
  </si>
  <si>
    <t>Intermedio</t>
  </si>
  <si>
    <t>Periferico</t>
  </si>
  <si>
    <t>NATURA DELL'INCIDENTE</t>
  </si>
  <si>
    <t>Composizione percentuale</t>
  </si>
  <si>
    <t>Scontro frontale</t>
  </si>
  <si>
    <t>Scontro frontale-laterale</t>
  </si>
  <si>
    <t>Scontro laterale</t>
  </si>
  <si>
    <t>Tamponamento</t>
  </si>
  <si>
    <t>Urto con veicolo in momentanea fermata o arresto</t>
  </si>
  <si>
    <t>Totale incidenti tra veicoli</t>
  </si>
  <si>
    <t>Investimento di pedone</t>
  </si>
  <si>
    <t>Urto con veicolo in sosta</t>
  </si>
  <si>
    <t>Urto con ostacolo accidentale</t>
  </si>
  <si>
    <t>Fuoriuscita</t>
  </si>
  <si>
    <t>Frenata improvvisa</t>
  </si>
  <si>
    <t>Caduta da veicolo</t>
  </si>
  <si>
    <t>Totale incidenti a veicoli isolati</t>
  </si>
  <si>
    <t>Totale generale</t>
  </si>
  <si>
    <t>CATEGORIA DELLA STRADA</t>
  </si>
  <si>
    <t>Altre strade (a)</t>
  </si>
  <si>
    <t>Agente di Polizia stradale</t>
  </si>
  <si>
    <t>Carabiniere</t>
  </si>
  <si>
    <t>Agente di Polizia municipale</t>
  </si>
  <si>
    <t>Polizia Stradale</t>
  </si>
  <si>
    <t>Carabinieri</t>
  </si>
  <si>
    <t>Polizia Municipale</t>
  </si>
  <si>
    <t>CLASSE DI ETA'</t>
  </si>
  <si>
    <t>VALORI ASSOLUTI</t>
  </si>
  <si>
    <t>VALORI PERCENTUALI</t>
  </si>
  <si>
    <t>CAUSE</t>
  </si>
  <si>
    <t>Strade extraurbane</t>
  </si>
  <si>
    <t>Procedeva con guida distratta o andamento indeciso</t>
  </si>
  <si>
    <t>Procedeva senza rispettare le regole della precedenza o il semaforo</t>
  </si>
  <si>
    <t xml:space="preserve"> -procedeva senza rispettare lo stop</t>
  </si>
  <si>
    <t xml:space="preserve"> -procedeva senza dare la precedenza al veicolo proveniente da destra</t>
  </si>
  <si>
    <t xml:space="preserve"> -procedeva senza rispettare il segnale di dare precedenza</t>
  </si>
  <si>
    <t xml:space="preserve"> -procedeva senza rispettare le segnalazioni semaforiche o dell'agente</t>
  </si>
  <si>
    <t>Procedeva con velocità troppo elevata</t>
  </si>
  <si>
    <t xml:space="preserve"> -procedeva con eccesso di velocità</t>
  </si>
  <si>
    <t xml:space="preserve"> -procedeva senza rispettare i limiti di velocità</t>
  </si>
  <si>
    <t>Procedeva senza mantenere la distanza di sicurezza</t>
  </si>
  <si>
    <t>Manovrava irregolarmente</t>
  </si>
  <si>
    <t>Svoltava irregolarmente</t>
  </si>
  <si>
    <t>Procedeva contromano</t>
  </si>
  <si>
    <t>Sorpassava irregolarmente</t>
  </si>
  <si>
    <t>Non dava la precedenza al pedone sugli appositi attraversamenti</t>
  </si>
  <si>
    <t>Ostacolo accidentale</t>
  </si>
  <si>
    <t>Veicolo fermo in posizione irregolare urtato</t>
  </si>
  <si>
    <t>Veicolo fermo evitato</t>
  </si>
  <si>
    <t>Buche, ecc. evitato</t>
  </si>
  <si>
    <t>Circostanza imprecisata</t>
  </si>
  <si>
    <t>Altre cause relative al comportamento nella circolazione</t>
  </si>
  <si>
    <t>Comportamento scorretto del pedone</t>
  </si>
  <si>
    <t>Totale cause</t>
  </si>
  <si>
    <r>
      <t>a) I</t>
    </r>
    <r>
      <rPr>
        <sz val="7.5"/>
        <color theme="1"/>
        <rFont val="Arial Narrow"/>
        <family val="2"/>
      </rPr>
      <t>l totale del prospetto risulta superiore al numero degli incidenti poiché include tutte le circostanze accertate o presunte, corrispondenti ai conducenti dei veicoli A e B coinvolti nell’incidente, registrate dalle forze dell’ordine al momento del rilievo.</t>
    </r>
  </si>
  <si>
    <t>(b) Si precisa che a causa dell’esiguo numero di circostanze presunte dell’incidente legate allo stato psico-fisico alterato del conducente e a difetti o avarie del veicolo, a partire dall’anno 2009 non vengono pubblicati i dati sugli incidenti stradali dettagliati per tali circostanze. Per motivi legati spesso all’indisponibilità dell’informazione al momento del rilievo, inoltre, risulta, da parte degli Organi di rilevazione, di estrema difficoltà la compilazione dei quesiti sulle circostanze presunte dell’incidente legate allo stato psico-fisico del conducente. Il numero degli incidenti nei quali è presente una delle circostanze appartenenti a uno dei due gruppi sopra citati risulta, quindi, sottostimato.</t>
  </si>
  <si>
    <t>CAPOLUOGHI</t>
  </si>
  <si>
    <t>Incidenti per 1.000 ab.</t>
  </si>
  <si>
    <t>Morti per 100.000 ab.</t>
  </si>
  <si>
    <t>Feriti per 100.000 ab.</t>
  </si>
  <si>
    <t>Altri Comuni</t>
  </si>
  <si>
    <t>Altri comuni</t>
  </si>
  <si>
    <r>
      <t xml:space="preserve">CAPOLUOGHI
</t>
    </r>
    <r>
      <rPr>
        <sz val="9"/>
        <color rgb="FF000000"/>
        <rFont val="Arial Narrow"/>
        <family val="2"/>
      </rPr>
      <t>Altri Comuni</t>
    </r>
  </si>
  <si>
    <t xml:space="preserve">Strade extra-urbane </t>
  </si>
  <si>
    <t>REGIONI</t>
  </si>
  <si>
    <t>COSTO SOCIALE (a)</t>
  </si>
  <si>
    <t>PROCAPITE (in euro)</t>
  </si>
  <si>
    <t>TOTALE (in euro)</t>
  </si>
  <si>
    <t>Campania</t>
  </si>
  <si>
    <t>Calabria</t>
  </si>
  <si>
    <t>Basilicata</t>
  </si>
  <si>
    <t>Sicilia</t>
  </si>
  <si>
    <t>Sardegna</t>
  </si>
  <si>
    <t>Piemonte</t>
  </si>
  <si>
    <t>Abruzzo</t>
  </si>
  <si>
    <t>Molise</t>
  </si>
  <si>
    <t>Lombardia</t>
  </si>
  <si>
    <t>Veneto</t>
  </si>
  <si>
    <t>Lazio</t>
  </si>
  <si>
    <t>Marche</t>
  </si>
  <si>
    <t>Toscana</t>
  </si>
  <si>
    <t>Liguria</t>
  </si>
  <si>
    <t>ITALIA</t>
  </si>
  <si>
    <t>(a) Conducenti e passeggeri</t>
  </si>
  <si>
    <t>(b) Rapporto percentuale tra il numero dei feriti e il numero degli incidenti stradali con lesioni a persone, moltiplicato 100.</t>
  </si>
  <si>
    <t>(a) Rapporto percentuale tra il numero dei morti e il numero degli incidenti stradali con lesioni a persone, moltiplicato 100.</t>
  </si>
  <si>
    <t>Totale comportamento scorretto del conducente e del pedone</t>
  </si>
  <si>
    <t>(a) Sono incluse nella categoria 'Altre strade' le strade Statali, Regionali, Provinciali fuori dell'abitato e Comunali extraurbane.</t>
  </si>
  <si>
    <t>Valle d'Aosta</t>
  </si>
  <si>
    <t>Trentino Alto Adige</t>
  </si>
  <si>
    <t>Friuli Venezia Giulia</t>
  </si>
  <si>
    <t>Emilia Romagna</t>
  </si>
  <si>
    <t>Cosenza</t>
  </si>
  <si>
    <t>Catanzaro</t>
  </si>
  <si>
    <t>Reggio di Calabria</t>
  </si>
  <si>
    <t>Crotone</t>
  </si>
  <si>
    <t>Vibo Valentia</t>
  </si>
  <si>
    <t>Anno 2020, valori assoluti e indicatori</t>
  </si>
  <si>
    <t>.</t>
  </si>
  <si>
    <t>Non rilevata</t>
  </si>
  <si>
    <t>Ultraperiferico</t>
  </si>
  <si>
    <t>Totale Aree Interne</t>
  </si>
  <si>
    <t>Altre cause</t>
  </si>
  <si>
    <t>Altri</t>
  </si>
  <si>
    <t>Acri</t>
  </si>
  <si>
    <t>Cassano all'Ionio</t>
  </si>
  <si>
    <t>Castrovillari</t>
  </si>
  <si>
    <t>Montalto Uffugo</t>
  </si>
  <si>
    <t>Rende</t>
  </si>
  <si>
    <t>San Giovanni in Fiore</t>
  </si>
  <si>
    <t>Corigliano-Rossano</t>
  </si>
  <si>
    <t>Lamezia Terme</t>
  </si>
  <si>
    <t>Gioia Tauro</t>
  </si>
  <si>
    <t>Palmi</t>
  </si>
  <si>
    <t>Siderno</t>
  </si>
  <si>
    <t>Isola di Capo Rizzuto</t>
  </si>
  <si>
    <t>TAVOLA 19. COSTI SOCIALI TOTALI E PRO-CAPITE PER REGIONE, ITALIA 2020</t>
  </si>
  <si>
    <t>Variazioni %                                           2021/2020</t>
  </si>
  <si>
    <t>Variazioni %                                           2021/2019</t>
  </si>
  <si>
    <t>Morti - Variazioni % 2021/2019</t>
  </si>
  <si>
    <t>Morti - Variazioni % 2021/2010</t>
  </si>
  <si>
    <t>Tasso di mortalità 2021</t>
  </si>
  <si>
    <t>Morti Differenza 2021/2020  (valori assoluti)</t>
  </si>
  <si>
    <t>Anni 2021 e 2020, valori assoluti e variazioni percentuali</t>
  </si>
  <si>
    <t xml:space="preserve">Anno 2021 valori assoluti e indicatori </t>
  </si>
  <si>
    <t>Variazioni %                                           2021/2010</t>
  </si>
  <si>
    <t>Anni 2021 e 2010, valori assoluti e variazioni percentuali</t>
  </si>
  <si>
    <t>Anni 2021, 2019 e 2010</t>
  </si>
  <si>
    <t>Anni 2021 e 2020</t>
  </si>
  <si>
    <t>Anni 2001 - 2021, valori assoluti, indicatori e variazioni percentuali</t>
  </si>
  <si>
    <t>Anni 2010, 2019 e 2021, valori assoluti e composizioni percentuali</t>
  </si>
  <si>
    <t>0 - 14</t>
  </si>
  <si>
    <t>15 - 24</t>
  </si>
  <si>
    <t>Ciclomotori (a)</t>
  </si>
  <si>
    <t>6 - 9</t>
  </si>
  <si>
    <t>10 - 14</t>
  </si>
  <si>
    <t>15 - 17</t>
  </si>
  <si>
    <t>18 - 20</t>
  </si>
  <si>
    <t>21 - 24</t>
  </si>
  <si>
    <t>25 - 29</t>
  </si>
  <si>
    <t>30 - 44</t>
  </si>
  <si>
    <t>45 - 54</t>
  </si>
  <si>
    <t>55 - 59</t>
  </si>
  <si>
    <t>60 - 64</t>
  </si>
  <si>
    <t>Anni 2010, 2019 e 2021, valori assoluti</t>
  </si>
  <si>
    <t>Anno 2021, valori assoluti e indicatore</t>
  </si>
  <si>
    <t>Una carreggiata a senso unico</t>
  </si>
  <si>
    <t>Una carreggiata a doppio senso</t>
  </si>
  <si>
    <t>Anno 2021, valori assoluti</t>
  </si>
  <si>
    <t>Anno 2021, composizioni percentuali</t>
  </si>
  <si>
    <t>Anno 2021, valori assoluti e composizioni percentuali</t>
  </si>
  <si>
    <t>Anno 2021, valori assoluti e indicatori</t>
  </si>
  <si>
    <t>Anno 2021, valori assoluti e indice di mortalità</t>
  </si>
  <si>
    <t>2021/2020</t>
  </si>
  <si>
    <t xml:space="preserve"> Anno 2021, valori assoluti, composizioni percentuali e variazioni</t>
  </si>
  <si>
    <t>Anno 2021, 2020 e 2019, indicatori</t>
  </si>
  <si>
    <t>Anno 2021, valori assoluti, composizioni percentuali e indice di mortalità</t>
  </si>
  <si>
    <t>Anno 2021, valori assoluti e valori percentuali (a) (b)</t>
  </si>
  <si>
    <t>Anno 2021, valori assoluti e valori percentuali</t>
  </si>
  <si>
    <t>Anno 2021, valori assoluti, composizioni percentuali e indice di gravità</t>
  </si>
  <si>
    <t>Totale comuni &gt;15.000 abitanti*</t>
  </si>
  <si>
    <t xml:space="preserve"> Anno 2021, valori assoluti</t>
  </si>
  <si>
    <t xml:space="preserve">Anno 2021, valori assoluti </t>
  </si>
  <si>
    <t>TAVOLA 1. INCIDENTI STRADALI, MORTI E FERITI E TASSO DI MORTALITA' PER PROVINCIA. CALABRIA.</t>
  </si>
  <si>
    <t>TAVOLA 1.1. INCIDENTI STRADALI, MORTI E FERITI PER PROVINCIA. CALABRIA.</t>
  </si>
  <si>
    <t>TAVOLA 2. INDICE DI MORTALITA' E DI GRAVITA' PER PROVINCIA. CALABRIA.</t>
  </si>
  <si>
    <t>TAVOLA 2.1. INDICE DI MORTALITA' E DI GRAVITA' PER PROVINCIA. CALABRIA.</t>
  </si>
  <si>
    <t>TAVOLA 3. INCIDENTI STRADALI CON LESIONI A PERSONE, MORTI E FERITI. CALABRIA.</t>
  </si>
  <si>
    <t>TAVOLA 4.1. UTENTI VULNERABILI MORTI IN INCIDENTI STRADALI PER ETA' IN CALABRIA E IN ITALIA.</t>
  </si>
  <si>
    <t>TAVOLA 4.2.  UTENTI VULNERABILI MORTI IN INCIDENTI STRADALI PER CATEGORIA DI UTENTE DELLA STRADA IN CALABRIA E IN ITALIA.</t>
  </si>
  <si>
    <t>TAVOLA 4.3. UTENTI MORTI E FERITI IN INCIDENTI STRADALI PER CLASSI DI ETA' IN CALABRIA E IN ITALIA.</t>
  </si>
  <si>
    <t>TAVOLA 5. INCIDENTI STRADALI CON LESIONI A PERSONE SECONDO LA CATEGORIA DELLA STRADA. CALABRIA.</t>
  </si>
  <si>
    <t>TAVOLA 5.1. INCIDENTI STRADALI CON LESIONI A PERSONE SECONDO LA CATEGORIA DELLA STRADA. CALABRIA.</t>
  </si>
  <si>
    <t>TAVOLA 5.2. INCIDENTI STRADALI CON LESIONI A PERSONE SECONDO IL TIPO DI STRADA. CALABRIA.</t>
  </si>
  <si>
    <t>TAVOLA 6. INCIDENTI STRADALI CON LESIONI A PERSONE PER PROVINCIA, CARATTERISTICA DELLA STRADA E AMBITO STRADALE. CALABRIA.</t>
  </si>
  <si>
    <t>TAVOLA 6.1. INCIDENTI STRADALI CON LESIONI A PERSONE PER PROVINCIA, CARATTERISTICA DELLA STRADA E AMBITO STRADALE. CALABRIA.</t>
  </si>
  <si>
    <t>TAVOLA 6.2. INCIDENTI STRADALI CON LESIONI A PERSONE PER PROVINCIA, CARATTERISTICA DELLA STRADA E AMBITO STRADALE. CALABRIA.</t>
  </si>
  <si>
    <t>TAVOLA 7. INCIDENTI STRADALI CON LESIONI A PERSONE, MORTI E FERITI PER MESE. CALABRIA.</t>
  </si>
  <si>
    <t>TAVOLA 8. INCIDENTI STRADALI CON LESIONI A PERSONE, MORTI E FERITI PER GIORNO DELLA SETTIMANA. CALABRIA.</t>
  </si>
  <si>
    <t>TAVOLA 9. INCIDENTI STRADALI CON LESIONI A PERSONE, MORTI E FERITI PER ORA DEL GIORNO. CALABRIA.</t>
  </si>
  <si>
    <t>TAVOLA 10. INCIDENTI STRADALI CON LESIONI A PERSONE, MORTI E FERITI PER PROVINCIA, GIORNO DELLA SETTIMANA E FASCIA ORARIA NOTTURNA (a). CALABRIA.</t>
  </si>
  <si>
    <t>TAVOLA 10.1. INCIDENTI STRADALI CON LESIONI A PERSONE, MORTI E FERITI PER PROVINCIA, GIORNO DELLA SETTIMANA E FASCIA ORARIA NOTTURNA (a). STRADE URBANE. CALABRIA.</t>
  </si>
  <si>
    <t>TAVOLA 10.2. INCIDENTI STRADALI CON LESIONI A PERSONE, MORTI E FERITI PER PROVINCIA, GIORNO DELLA SETTIMANA E FASCIA ORARIA NOTTURNA (a). STRADE EXTRAURBANE. CALABRIA.</t>
  </si>
  <si>
    <t>Tavola 11. INCIDENTI STRADALI, MORTI E FERITI PER TIPOLOGIA DI COMUNE. CALABRIA.</t>
  </si>
  <si>
    <t>TAVOLA 12. INCIDENTI STRADALI, MORTI E FERITI PER TIPOLOGIA DI COMUNE. CALABRIA.</t>
  </si>
  <si>
    <t>TAVOLA 13. INCIDENTI STRADALI CON LESIONI A PERSONE, MORTI E FERITI SECONDO LA NATURA. CALABRIA.</t>
  </si>
  <si>
    <t>TAVOLA 14. CAUSE ACCERTATE O PRESUNTE DI INCIDENTE SECONDO L’AMBITO STRADALE. CALABRIA.</t>
  </si>
  <si>
    <t>TAVOLA 15. MORTI E FERITI PER CATEGORIA DI UTENTI E CLASSE DI ETÀ. CALABRIA.</t>
  </si>
  <si>
    <t>TAVOLA 16. MORTI E FERITI PER CATEGORIA DI UTENTI E GENERE. CALABRIA.</t>
  </si>
  <si>
    <t>TAVOLA 17. INCIDENTI STRADALI, MORTI E FERITI NEI COMUNI CAPOLUOGO E NEI COMUNI CON ALMENO 15000  ABITANTI. CALABRIA.</t>
  </si>
  <si>
    <t>TAVOLA 18. INCIDENTI STRADALI, MORTI E FERITI PER CATEGORIA DELLA STRADA NEI COMUNI CAPOLUOGO E NEI COMUNI CON ALMENO ALMENO 15000  ABITANTI. CALABRIA.</t>
  </si>
  <si>
    <t>TAVOLA 20. INCIDENTI STRADALI CON LESIONI A PERSONE PER ORGANO DI RILEVAZIONE, CATEGORIA DELLA STRADA E PROVINCIA. CALABRIA.</t>
  </si>
  <si>
    <t>TAVOLA 21. INCIDENTI STRADALI CON LESIONI A PERSONE PER ORGANO DI RILEVAZIONE E MESE. CALABRIA.</t>
  </si>
  <si>
    <t>TAVOLA 22. INCIDENTI STRADALI CON LESIONI A PERSONE PER ORGANO DI RILEVAZIONE E GIORNO DELLA SETTIMANA. CALABRIA.</t>
  </si>
  <si>
    <t>TAVOLA 23. INCIDENTI STRADALI CON LESIONI A PERSONE PER ORGANO DI RILEVAZIONE E ORA DEL GIORNO. CALABRIA.</t>
  </si>
  <si>
    <t>fino a 14 anni</t>
  </si>
  <si>
    <t>15 - 29</t>
  </si>
  <si>
    <t>45 - 64</t>
  </si>
  <si>
    <t>TAVOLA 1.2. INCIDENTI STRADALI, MORTI E FERITI  PER PROVINCIA. CALABRIA.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</si>
</sst>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1" formatCode="_-* #,##0_-;\-* #,##0_-;_-* &quot;-&quot;_-;_-@_-"/>
    <numFmt numFmtId="43" formatCode="_-* #,##0.00_-;\-* #,##0.00_-;_-* &quot;-&quot;??_-;_-@_-"/>
    <numFmt numFmtId="164" formatCode="_-&quot;€&quot;\ * #,##0.00_-;\-&quot;€&quot;\ * #,##0.00_-;_-&quot;€&quot;\ * &quot;-&quot;??_-;_-@_-"/>
    <numFmt numFmtId="165" formatCode="_-* #,##0\ _€_-;\-* #,##0\ _€_-;_-* &quot;-&quot;\ _€_-;_-@_-"/>
    <numFmt numFmtId="166" formatCode="_-* #,##0.00\ _€_-;\-* #,##0.00\ _€_-;_-* &quot;-&quot;??\ _€_-;_-@_-"/>
    <numFmt numFmtId="167" formatCode="0.0"/>
    <numFmt numFmtId="168" formatCode="#,##0.0"/>
    <numFmt numFmtId="169" formatCode="_-* #,##0\ _€_-;\-* #,##0\ _€_-;_-* &quot;-&quot;??\ _€_-;_-@_-"/>
    <numFmt numFmtId="170" formatCode="_(&quot;$&quot;* #,##0_);_(&quot;$&quot;* \(#,##0\);_(&quot;$&quot;* &quot;-&quot;_);_(@_)"/>
    <numFmt numFmtId="171" formatCode="0.0000"/>
    <numFmt numFmtId="172" formatCode="_-* #,##0_-;\-* #,##0_-;_-* &quot;-&quot;??_-;_-@_-"/>
    <numFmt numFmtId="173" formatCode="#,##0_ ;\-#,##0\ "/>
    <numFmt numFmtId="174" formatCode="_-* #,##0.0_-;\-* #,##0.0_-;_-* &quot;-&quot;??_-;_-@_-"/>
  </numFmts>
  <fonts count="56" x14ac:knownFonts="1">
    <font>
      <sz val="11"/>
      <color theme="1"/>
      <name val="Calibri"/>
      <family val="2"/>
      <scheme val="minor"/>
    </font>
    <font>
      <sz val="11"/>
      <color theme="1"/>
      <name val="Calibri"/>
      <family val="2"/>
      <scheme val="minor"/>
    </font>
    <font>
      <b/>
      <sz val="10"/>
      <color rgb="FF808080"/>
      <name val="Arial Narrow"/>
      <family val="2"/>
    </font>
    <font>
      <sz val="9.5"/>
      <color rgb="FF000000"/>
      <name val="Arial Narrow"/>
      <family val="2"/>
    </font>
    <font>
      <b/>
      <sz val="9"/>
      <color rgb="FF000000"/>
      <name val="Arial Narrow"/>
      <family val="2"/>
    </font>
    <font>
      <sz val="9"/>
      <color rgb="FF000000"/>
      <name val="Arial Narrow"/>
      <family val="2"/>
    </font>
    <font>
      <b/>
      <sz val="9"/>
      <color rgb="FFFFFFFF"/>
      <name val="Arial Narrow"/>
      <family val="2"/>
    </font>
    <font>
      <sz val="8"/>
      <color rgb="FF000000"/>
      <name val="Arial"/>
      <family val="2"/>
    </font>
    <font>
      <b/>
      <sz val="8"/>
      <color rgb="FF000000"/>
      <name val="Arial"/>
      <family val="2"/>
    </font>
    <font>
      <sz val="9"/>
      <color theme="1"/>
      <name val="Arial Narrow"/>
      <family val="2"/>
    </font>
    <font>
      <sz val="7.5"/>
      <color rgb="FF000000"/>
      <name val="Arial Narrow"/>
      <family val="2"/>
    </font>
    <font>
      <sz val="8"/>
      <color theme="1"/>
      <name val="Arial"/>
      <family val="2"/>
    </font>
    <font>
      <sz val="10"/>
      <name val="MS Sans Serif"/>
      <family val="2"/>
    </font>
    <font>
      <sz val="7.5"/>
      <color theme="1"/>
      <name val="Arial Narrow"/>
      <family val="2"/>
    </font>
    <font>
      <sz val="9.5"/>
      <name val="Arial Narrow"/>
      <family val="2"/>
    </font>
    <font>
      <b/>
      <sz val="9"/>
      <color theme="0"/>
      <name val="Arial Narrow"/>
      <family val="2"/>
    </font>
    <font>
      <sz val="9"/>
      <color theme="1"/>
      <name val="Calibri"/>
      <family val="2"/>
      <scheme val="minor"/>
    </font>
    <font>
      <sz val="11"/>
      <color indexed="8"/>
      <name val="Calibri"/>
      <family val="2"/>
    </font>
    <font>
      <sz val="11"/>
      <color indexed="9"/>
      <name val="Calibri"/>
      <family val="2"/>
    </font>
    <font>
      <sz val="11"/>
      <color indexed="20"/>
      <name val="Calibri"/>
      <family val="2"/>
    </font>
    <font>
      <b/>
      <sz val="11"/>
      <color indexed="52"/>
      <name val="Calibri"/>
      <family val="2"/>
    </font>
    <font>
      <sz val="11"/>
      <color indexed="52"/>
      <name val="Calibri"/>
      <family val="2"/>
    </font>
    <font>
      <b/>
      <sz val="11"/>
      <color indexed="9"/>
      <name val="Calibri"/>
      <family val="2"/>
    </font>
    <font>
      <sz val="10"/>
      <name val="Arial"/>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0"/>
      <color indexed="8"/>
      <name val="MS Sans Serif"/>
      <family val="2"/>
    </font>
    <font>
      <sz val="11"/>
      <color indexed="60"/>
      <name val="Calibri"/>
      <family val="2"/>
    </font>
    <font>
      <b/>
      <sz val="11"/>
      <color indexed="63"/>
      <name val="Calibri"/>
      <family val="2"/>
    </font>
    <font>
      <sz val="8"/>
      <name val="Arial"/>
      <family val="2"/>
    </font>
    <font>
      <sz val="11"/>
      <color indexed="10"/>
      <name val="Calibri"/>
      <family val="2"/>
    </font>
    <font>
      <b/>
      <sz val="18"/>
      <color indexed="56"/>
      <name val="Cambria"/>
      <family val="2"/>
    </font>
    <font>
      <b/>
      <sz val="11"/>
      <color indexed="8"/>
      <name val="Calibri"/>
      <family val="2"/>
    </font>
    <font>
      <sz val="9.5"/>
      <color theme="1"/>
      <name val="Arial Narrow"/>
      <family val="2"/>
    </font>
    <font>
      <b/>
      <sz val="9"/>
      <name val="Arial Narrow"/>
      <family val="2"/>
    </font>
    <font>
      <b/>
      <sz val="9"/>
      <color theme="1"/>
      <name val="Arial Narrow"/>
      <family val="2"/>
    </font>
    <font>
      <sz val="9"/>
      <name val="Arial Narrow"/>
      <family val="2"/>
    </font>
    <font>
      <sz val="9.5"/>
      <name val="Calibri"/>
      <family val="2"/>
      <scheme val="minor"/>
    </font>
    <font>
      <b/>
      <sz val="10"/>
      <color theme="0" tint="-0.499984740745262"/>
      <name val="Arial Narrow"/>
      <family val="2"/>
    </font>
    <font>
      <b/>
      <sz val="8"/>
      <color theme="1"/>
      <name val="Arial"/>
      <family val="2"/>
    </font>
    <font>
      <b/>
      <sz val="8"/>
      <color theme="0" tint="-0.499984740745262"/>
      <name val="Arial"/>
      <family val="2"/>
    </font>
    <font>
      <sz val="7"/>
      <color theme="1"/>
      <name val="Arial"/>
      <family val="2"/>
    </font>
    <font>
      <sz val="7.5"/>
      <color rgb="FF000000"/>
      <name val="Arial"/>
      <family val="2"/>
    </font>
    <font>
      <sz val="11"/>
      <color theme="1"/>
      <name val="Arial Narrow"/>
      <family val="2"/>
    </font>
    <font>
      <sz val="10"/>
      <name val="Arial"/>
      <family val="2"/>
    </font>
    <font>
      <b/>
      <sz val="10"/>
      <color theme="0"/>
      <name val="Arial"/>
      <family val="2"/>
    </font>
    <font>
      <b/>
      <sz val="9"/>
      <color rgb="FF000000"/>
      <name val="Arial"/>
      <family val="2"/>
    </font>
    <font>
      <sz val="9"/>
      <color theme="0"/>
      <name val="Arial Narrow"/>
      <family val="2"/>
    </font>
    <font>
      <sz val="11"/>
      <color rgb="FFFF0000"/>
      <name val="Calibri"/>
      <family val="2"/>
      <scheme val="minor"/>
    </font>
    <font>
      <b/>
      <sz val="9"/>
      <color rgb="FFFF0000"/>
      <name val="Arial Narrow"/>
      <family val="2"/>
    </font>
    <font>
      <sz val="9"/>
      <color rgb="FFFFFFFF"/>
      <name val="Arial Narrow"/>
      <family val="2"/>
    </font>
    <font>
      <sz val="9"/>
      <color rgb="FFFF0000"/>
      <name val="Arial Narrow"/>
      <family val="2"/>
    </font>
  </fonts>
  <fills count="34">
    <fill>
      <patternFill patternType="none"/>
    </fill>
    <fill>
      <patternFill patternType="gray125"/>
    </fill>
    <fill>
      <patternFill patternType="solid">
        <fgColor rgb="FFD9D9D9"/>
        <bgColor indexed="64"/>
      </patternFill>
    </fill>
    <fill>
      <patternFill patternType="solid">
        <fgColor rgb="FFFFFFFF"/>
        <bgColor indexed="64"/>
      </patternFill>
    </fill>
    <fill>
      <patternFill patternType="solid">
        <fgColor rgb="FFA71433"/>
        <bgColor indexed="64"/>
      </patternFill>
    </fill>
    <fill>
      <patternFill patternType="solid">
        <fgColor rgb="FFF2F2F2"/>
        <bgColor indexed="64"/>
      </patternFill>
    </fill>
    <fill>
      <patternFill patternType="solid">
        <fgColor theme="0"/>
        <bgColor indexed="64"/>
      </patternFill>
    </fill>
    <fill>
      <patternFill patternType="solid">
        <fgColor theme="0" tint="-4.9989318521683403E-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bgColor theme="0"/>
      </patternFill>
    </fill>
    <fill>
      <patternFill patternType="solid">
        <fgColor theme="0" tint="-4.9989318521683403E-2"/>
        <bgColor theme="0"/>
      </patternFill>
    </fill>
    <fill>
      <patternFill patternType="solid">
        <fgColor rgb="FFA71433"/>
        <bgColor theme="0"/>
      </patternFill>
    </fill>
    <fill>
      <patternFill patternType="solid">
        <fgColor rgb="FFC00000"/>
        <bgColor indexed="64"/>
      </patternFill>
    </fill>
  </fills>
  <borders count="17">
    <border>
      <left/>
      <right/>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top/>
      <bottom style="thin">
        <color theme="0" tint="-0.14999847407452621"/>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medium">
        <color indexed="64"/>
      </top>
      <bottom/>
      <diagonal/>
    </border>
    <border>
      <left/>
      <right/>
      <top/>
      <bottom style="medium">
        <color indexed="64"/>
      </bottom>
      <diagonal/>
    </border>
    <border>
      <left/>
      <right style="thin">
        <color theme="0"/>
      </right>
      <top style="thin">
        <color indexed="64"/>
      </top>
      <bottom style="thin">
        <color indexed="64"/>
      </bottom>
      <diagonal/>
    </border>
  </borders>
  <cellStyleXfs count="109">
    <xf numFmtId="0" fontId="0" fillId="0" borderId="0"/>
    <xf numFmtId="9" fontId="1" fillId="0" borderId="0" applyFont="0" applyFill="0" applyBorder="0" applyAlignment="0" applyProtection="0"/>
    <xf numFmtId="166" fontId="1" fillId="0" borderId="0" applyFont="0" applyFill="0" applyBorder="0" applyAlignment="0" applyProtection="0"/>
    <xf numFmtId="0" fontId="12" fillId="0" borderId="0"/>
    <xf numFmtId="0" fontId="17" fillId="8" borderId="0" applyNumberFormat="0" applyBorder="0" applyAlignment="0" applyProtection="0"/>
    <xf numFmtId="0" fontId="17" fillId="9" borderId="0" applyNumberFormat="0" applyBorder="0" applyAlignment="0" applyProtection="0"/>
    <xf numFmtId="0" fontId="17" fillId="10" borderId="0" applyNumberFormat="0" applyBorder="0" applyAlignment="0" applyProtection="0"/>
    <xf numFmtId="0" fontId="17"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7" fillId="8" borderId="0" applyNumberFormat="0" applyBorder="0" applyAlignment="0" applyProtection="0"/>
    <xf numFmtId="0" fontId="17" fillId="9" borderId="0" applyNumberFormat="0" applyBorder="0" applyAlignment="0" applyProtection="0"/>
    <xf numFmtId="0" fontId="17" fillId="10" borderId="0" applyNumberFormat="0" applyBorder="0" applyAlignment="0" applyProtection="0"/>
    <xf numFmtId="0" fontId="17"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6"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7"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6"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7" borderId="0" applyNumberFormat="0" applyBorder="0" applyAlignment="0" applyProtection="0"/>
    <xf numFmtId="0" fontId="18" fillId="18" borderId="0" applyNumberFormat="0" applyBorder="0" applyAlignment="0" applyProtection="0"/>
    <xf numFmtId="0" fontId="18" fillId="15" borderId="0" applyNumberFormat="0" applyBorder="0" applyAlignment="0" applyProtection="0"/>
    <xf numFmtId="0" fontId="18" fillId="16" borderId="0" applyNumberFormat="0" applyBorder="0" applyAlignment="0" applyProtection="0"/>
    <xf numFmtId="0" fontId="18" fillId="19" borderId="0" applyNumberFormat="0" applyBorder="0" applyAlignment="0" applyProtection="0"/>
    <xf numFmtId="0" fontId="18" fillId="20" borderId="0" applyNumberFormat="0" applyBorder="0" applyAlignment="0" applyProtection="0"/>
    <xf numFmtId="0" fontId="18" fillId="21" borderId="0" applyNumberFormat="0" applyBorder="0" applyAlignment="0" applyProtection="0"/>
    <xf numFmtId="0" fontId="18" fillId="18" borderId="0" applyNumberFormat="0" applyBorder="0" applyAlignment="0" applyProtection="0"/>
    <xf numFmtId="0" fontId="18" fillId="15" borderId="0" applyNumberFormat="0" applyBorder="0" applyAlignment="0" applyProtection="0"/>
    <xf numFmtId="0" fontId="18" fillId="16" borderId="0" applyNumberFormat="0" applyBorder="0" applyAlignment="0" applyProtection="0"/>
    <xf numFmtId="0" fontId="18" fillId="19" borderId="0" applyNumberFormat="0" applyBorder="0" applyAlignment="0" applyProtection="0"/>
    <xf numFmtId="0" fontId="18" fillId="20" borderId="0" applyNumberFormat="0" applyBorder="0" applyAlignment="0" applyProtection="0"/>
    <xf numFmtId="0" fontId="18" fillId="21" borderId="0" applyNumberFormat="0" applyBorder="0" applyAlignment="0" applyProtection="0"/>
    <xf numFmtId="0" fontId="18" fillId="22" borderId="0" applyNumberFormat="0" applyBorder="0" applyAlignment="0" applyProtection="0"/>
    <xf numFmtId="0" fontId="18" fillId="23" borderId="0" applyNumberFormat="0" applyBorder="0" applyAlignment="0" applyProtection="0"/>
    <xf numFmtId="0" fontId="18" fillId="24" borderId="0" applyNumberFormat="0" applyBorder="0" applyAlignment="0" applyProtection="0"/>
    <xf numFmtId="0" fontId="18" fillId="19" borderId="0" applyNumberFormat="0" applyBorder="0" applyAlignment="0" applyProtection="0"/>
    <xf numFmtId="0" fontId="18" fillId="20" borderId="0" applyNumberFormat="0" applyBorder="0" applyAlignment="0" applyProtection="0"/>
    <xf numFmtId="0" fontId="18" fillId="25" borderId="0" applyNumberFormat="0" applyBorder="0" applyAlignment="0" applyProtection="0"/>
    <xf numFmtId="0" fontId="19" fillId="9" borderId="0" applyNumberFormat="0" applyBorder="0" applyAlignment="0" applyProtection="0"/>
    <xf numFmtId="0" fontId="20" fillId="26" borderId="5" applyNumberFormat="0" applyAlignment="0" applyProtection="0"/>
    <xf numFmtId="0" fontId="20" fillId="26" borderId="5" applyNumberFormat="0" applyAlignment="0" applyProtection="0"/>
    <xf numFmtId="0" fontId="21" fillId="0" borderId="6" applyNumberFormat="0" applyFill="0" applyAlignment="0" applyProtection="0"/>
    <xf numFmtId="0" fontId="22" fillId="27" borderId="7" applyNumberFormat="0" applyAlignment="0" applyProtection="0"/>
    <xf numFmtId="0" fontId="22" fillId="27" borderId="7" applyNumberFormat="0" applyAlignment="0" applyProtection="0"/>
    <xf numFmtId="0" fontId="18" fillId="22" borderId="0" applyNumberFormat="0" applyBorder="0" applyAlignment="0" applyProtection="0"/>
    <xf numFmtId="0" fontId="18" fillId="23" borderId="0" applyNumberFormat="0" applyBorder="0" applyAlignment="0" applyProtection="0"/>
    <xf numFmtId="0" fontId="18" fillId="24" borderId="0" applyNumberFormat="0" applyBorder="0" applyAlignment="0" applyProtection="0"/>
    <xf numFmtId="0" fontId="18" fillId="19" borderId="0" applyNumberFormat="0" applyBorder="0" applyAlignment="0" applyProtection="0"/>
    <xf numFmtId="0" fontId="18" fillId="20" borderId="0" applyNumberFormat="0" applyBorder="0" applyAlignment="0" applyProtection="0"/>
    <xf numFmtId="0" fontId="18" fillId="25" borderId="0" applyNumberFormat="0" applyBorder="0" applyAlignment="0" applyProtection="0"/>
    <xf numFmtId="43" fontId="23" fillId="0" borderId="0" applyFont="0" applyFill="0" applyBorder="0" applyAlignment="0" applyProtection="0"/>
    <xf numFmtId="164" fontId="23" fillId="0" borderId="0" applyFont="0" applyFill="0" applyBorder="0" applyAlignment="0" applyProtection="0"/>
    <xf numFmtId="0" fontId="24" fillId="0" borderId="0" applyNumberFormat="0" applyFill="0" applyBorder="0" applyAlignment="0" applyProtection="0"/>
    <xf numFmtId="0" fontId="25" fillId="10" borderId="0" applyNumberFormat="0" applyBorder="0" applyAlignment="0" applyProtection="0"/>
    <xf numFmtId="0" fontId="26" fillId="0" borderId="8" applyNumberFormat="0" applyFill="0" applyAlignment="0" applyProtection="0"/>
    <xf numFmtId="0" fontId="27" fillId="0" borderId="9" applyNumberFormat="0" applyFill="0" applyAlignment="0" applyProtection="0"/>
    <xf numFmtId="0" fontId="28" fillId="0" borderId="10" applyNumberFormat="0" applyFill="0" applyAlignment="0" applyProtection="0"/>
    <xf numFmtId="0" fontId="28" fillId="0" borderId="0" applyNumberFormat="0" applyFill="0" applyBorder="0" applyAlignment="0" applyProtection="0"/>
    <xf numFmtId="0" fontId="29" fillId="13" borderId="5" applyNumberFormat="0" applyAlignment="0" applyProtection="0"/>
    <xf numFmtId="0" fontId="21" fillId="0" borderId="6" applyNumberFormat="0" applyFill="0" applyAlignment="0" applyProtection="0"/>
    <xf numFmtId="165" fontId="30" fillId="0" borderId="0" applyFont="0" applyFill="0" applyBorder="0" applyAlignment="0" applyProtection="0"/>
    <xf numFmtId="41" fontId="23" fillId="0" borderId="0" applyFont="0" applyFill="0" applyBorder="0" applyAlignment="0" applyProtection="0"/>
    <xf numFmtId="43" fontId="1" fillId="0" borderId="0" applyFont="0" applyFill="0" applyBorder="0" applyAlignment="0" applyProtection="0"/>
    <xf numFmtId="0" fontId="31" fillId="28" borderId="0" applyNumberFormat="0" applyBorder="0" applyAlignment="0" applyProtection="0"/>
    <xf numFmtId="0" fontId="31" fillId="28" borderId="0" applyNumberFormat="0" applyBorder="0" applyAlignment="0" applyProtection="0"/>
    <xf numFmtId="0" fontId="23" fillId="0" borderId="0" applyNumberFormat="0" applyFill="0" applyBorder="0" applyAlignment="0" applyProtection="0"/>
    <xf numFmtId="0" fontId="23" fillId="0" borderId="0"/>
    <xf numFmtId="0" fontId="23" fillId="0" borderId="0"/>
    <xf numFmtId="0" fontId="23" fillId="0" borderId="0"/>
    <xf numFmtId="0" fontId="23" fillId="0" borderId="0"/>
    <xf numFmtId="0" fontId="23" fillId="0" borderId="0"/>
    <xf numFmtId="0" fontId="23" fillId="0" borderId="0"/>
    <xf numFmtId="0" fontId="12" fillId="0" borderId="0"/>
    <xf numFmtId="0" fontId="1" fillId="0" borderId="0"/>
    <xf numFmtId="0" fontId="23" fillId="0" borderId="0"/>
    <xf numFmtId="0" fontId="23" fillId="0" borderId="0"/>
    <xf numFmtId="0" fontId="1" fillId="0" borderId="0"/>
    <xf numFmtId="0" fontId="1" fillId="0" borderId="0"/>
    <xf numFmtId="0" fontId="23" fillId="0" borderId="0"/>
    <xf numFmtId="0" fontId="23" fillId="29" borderId="11" applyNumberFormat="0" applyFont="0" applyAlignment="0" applyProtection="0"/>
    <xf numFmtId="0" fontId="23" fillId="29" borderId="11" applyNumberFormat="0" applyFont="0" applyAlignment="0" applyProtection="0"/>
    <xf numFmtId="0" fontId="32" fillId="26" borderId="12" applyNumberFormat="0" applyAlignment="0" applyProtection="0"/>
    <xf numFmtId="0" fontId="33" fillId="0" borderId="0" applyNumberFormat="0" applyFill="0" applyBorder="0" applyProtection="0"/>
    <xf numFmtId="0" fontId="34" fillId="0" borderId="0" applyNumberFormat="0" applyFill="0" applyBorder="0" applyAlignment="0" applyProtection="0"/>
    <xf numFmtId="0" fontId="24" fillId="0" borderId="0" applyNumberFormat="0" applyFill="0" applyBorder="0" applyAlignment="0" applyProtection="0"/>
    <xf numFmtId="0" fontId="35" fillId="0" borderId="0" applyNumberFormat="0" applyFill="0" applyBorder="0" applyAlignment="0" applyProtection="0"/>
    <xf numFmtId="0" fontId="26" fillId="0" borderId="8" applyNumberFormat="0" applyFill="0" applyAlignment="0" applyProtection="0"/>
    <xf numFmtId="0" fontId="27" fillId="0" borderId="9" applyNumberFormat="0" applyFill="0" applyAlignment="0" applyProtection="0"/>
    <xf numFmtId="0" fontId="28" fillId="0" borderId="10" applyNumberFormat="0" applyFill="0" applyAlignment="0" applyProtection="0"/>
    <xf numFmtId="0" fontId="28" fillId="0" borderId="0" applyNumberFormat="0" applyFill="0" applyBorder="0" applyAlignment="0" applyProtection="0"/>
    <xf numFmtId="0" fontId="35" fillId="0" borderId="0" applyNumberFormat="0" applyFill="0" applyBorder="0" applyAlignment="0" applyProtection="0"/>
    <xf numFmtId="0" fontId="36" fillId="0" borderId="13" applyNumberFormat="0" applyFill="0" applyAlignment="0" applyProtection="0"/>
    <xf numFmtId="0" fontId="36" fillId="0" borderId="13" applyNumberFormat="0" applyFill="0" applyAlignment="0" applyProtection="0"/>
    <xf numFmtId="0" fontId="19" fillId="9" borderId="0" applyNumberFormat="0" applyBorder="0" applyAlignment="0" applyProtection="0"/>
    <xf numFmtId="0" fontId="25" fillId="10" borderId="0" applyNumberFormat="0" applyBorder="0" applyAlignment="0" applyProtection="0"/>
    <xf numFmtId="170" fontId="30" fillId="0" borderId="0" applyFont="0" applyFill="0" applyBorder="0" applyAlignment="0" applyProtection="0"/>
    <xf numFmtId="0" fontId="34" fillId="0" borderId="0" applyNumberForma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48" fillId="0" borderId="0"/>
    <xf numFmtId="43" fontId="1" fillId="0" borderId="0" applyFont="0" applyFill="0" applyBorder="0" applyAlignment="0" applyProtection="0"/>
  </cellStyleXfs>
  <cellXfs count="352">
    <xf numFmtId="0" fontId="0" fillId="0" borderId="0" xfId="0"/>
    <xf numFmtId="0" fontId="5" fillId="2" borderId="3" xfId="0" applyFont="1" applyFill="1" applyBorder="1" applyAlignment="1">
      <alignment horizontal="right" vertical="center" wrapText="1"/>
    </xf>
    <xf numFmtId="167" fontId="5" fillId="2" borderId="3" xfId="0" applyNumberFormat="1" applyFont="1" applyFill="1" applyBorder="1" applyAlignment="1">
      <alignment horizontal="right" vertical="center" wrapText="1"/>
    </xf>
    <xf numFmtId="0" fontId="6" fillId="4" borderId="2" xfId="0" applyFont="1" applyFill="1" applyBorder="1" applyAlignment="1">
      <alignment horizontal="right" vertical="center" wrapText="1"/>
    </xf>
    <xf numFmtId="167" fontId="6" fillId="4" borderId="2" xfId="0" applyNumberFormat="1" applyFont="1" applyFill="1" applyBorder="1" applyAlignment="1">
      <alignment horizontal="right" vertical="center" wrapText="1"/>
    </xf>
    <xf numFmtId="168" fontId="5" fillId="3" borderId="3" xfId="0" applyNumberFormat="1" applyFont="1" applyFill="1" applyBorder="1" applyAlignment="1">
      <alignment horizontal="right" vertical="center" wrapText="1"/>
    </xf>
    <xf numFmtId="0" fontId="3" fillId="0" borderId="2" xfId="0" applyFont="1" applyBorder="1"/>
    <xf numFmtId="3" fontId="5" fillId="3" borderId="3" xfId="0" applyNumberFormat="1" applyFont="1" applyFill="1" applyBorder="1" applyAlignment="1">
      <alignment horizontal="right" vertical="center" wrapText="1"/>
    </xf>
    <xf numFmtId="0" fontId="2" fillId="0" borderId="0" xfId="0" applyFont="1"/>
    <xf numFmtId="3" fontId="6" fillId="4" borderId="2" xfId="0" applyNumberFormat="1" applyFont="1" applyFill="1" applyBorder="1" applyAlignment="1">
      <alignment horizontal="right" vertical="center" wrapText="1"/>
    </xf>
    <xf numFmtId="3" fontId="5" fillId="2" borderId="3" xfId="0" applyNumberFormat="1" applyFont="1" applyFill="1" applyBorder="1" applyAlignment="1">
      <alignment horizontal="right" vertical="center" wrapText="1"/>
    </xf>
    <xf numFmtId="0" fontId="6" fillId="4" borderId="2" xfId="0" applyFont="1" applyFill="1" applyBorder="1" applyAlignment="1">
      <alignment vertical="center" wrapText="1"/>
    </xf>
    <xf numFmtId="168" fontId="5" fillId="2" borderId="3" xfId="0" applyNumberFormat="1" applyFont="1" applyFill="1" applyBorder="1" applyAlignment="1">
      <alignment horizontal="right" vertical="center" wrapText="1"/>
    </xf>
    <xf numFmtId="169" fontId="5" fillId="0" borderId="3" xfId="2" applyNumberFormat="1" applyFont="1" applyBorder="1" applyAlignment="1">
      <alignment horizontal="right" vertical="top" wrapText="1"/>
    </xf>
    <xf numFmtId="168" fontId="5" fillId="0" borderId="3" xfId="2" applyNumberFormat="1" applyFont="1" applyBorder="1" applyAlignment="1">
      <alignment horizontal="right" vertical="top" wrapText="1"/>
    </xf>
    <xf numFmtId="0" fontId="6" fillId="4" borderId="0" xfId="0" applyFont="1" applyFill="1" applyAlignment="1">
      <alignment vertical="center" wrapText="1"/>
    </xf>
    <xf numFmtId="0" fontId="5" fillId="6" borderId="3" xfId="0" applyFont="1" applyFill="1" applyBorder="1" applyAlignment="1">
      <alignment horizontal="right" wrapText="1"/>
    </xf>
    <xf numFmtId="0" fontId="5" fillId="0" borderId="3" xfId="0" applyFont="1" applyBorder="1" applyAlignment="1">
      <alignment vertical="center" wrapText="1"/>
    </xf>
    <xf numFmtId="167" fontId="5" fillId="5" borderId="3" xfId="0" applyNumberFormat="1" applyFont="1" applyFill="1" applyBorder="1" applyAlignment="1">
      <alignment horizontal="right" vertical="center" wrapText="1"/>
    </xf>
    <xf numFmtId="167" fontId="5" fillId="0" borderId="3" xfId="0" applyNumberFormat="1" applyFont="1" applyBorder="1" applyAlignment="1">
      <alignment horizontal="right" vertical="center" wrapText="1"/>
    </xf>
    <xf numFmtId="167" fontId="5" fillId="7" borderId="3" xfId="0" applyNumberFormat="1" applyFont="1" applyFill="1" applyBorder="1" applyAlignment="1">
      <alignment horizontal="right" vertical="center" wrapText="1"/>
    </xf>
    <xf numFmtId="167" fontId="5" fillId="6" borderId="3" xfId="0" applyNumberFormat="1" applyFont="1" applyFill="1" applyBorder="1" applyAlignment="1">
      <alignment horizontal="right" vertical="center" wrapText="1"/>
    </xf>
    <xf numFmtId="0" fontId="10" fillId="0" borderId="0" xfId="0" applyFont="1"/>
    <xf numFmtId="167" fontId="6" fillId="4" borderId="3" xfId="0" applyNumberFormat="1" applyFont="1" applyFill="1" applyBorder="1" applyAlignment="1">
      <alignment horizontal="right" vertical="center" wrapText="1"/>
    </xf>
    <xf numFmtId="0" fontId="13" fillId="0" borderId="0" xfId="0" applyFont="1"/>
    <xf numFmtId="0" fontId="2" fillId="0" borderId="0" xfId="0" applyFont="1" applyAlignment="1">
      <alignment horizontal="justify"/>
    </xf>
    <xf numFmtId="3" fontId="5" fillId="5" borderId="3" xfId="0" applyNumberFormat="1" applyFont="1" applyFill="1" applyBorder="1" applyAlignment="1">
      <alignment horizontal="right" wrapText="1"/>
    </xf>
    <xf numFmtId="3" fontId="5" fillId="0" borderId="3" xfId="0" applyNumberFormat="1" applyFont="1" applyBorder="1" applyAlignment="1">
      <alignment horizontal="right" wrapText="1"/>
    </xf>
    <xf numFmtId="167" fontId="5" fillId="5" borderId="3" xfId="0" applyNumberFormat="1" applyFont="1" applyFill="1" applyBorder="1" applyAlignment="1">
      <alignment horizontal="right" wrapText="1"/>
    </xf>
    <xf numFmtId="167" fontId="5" fillId="0" borderId="3" xfId="0" applyNumberFormat="1" applyFont="1" applyBorder="1" applyAlignment="1">
      <alignment horizontal="right" wrapText="1"/>
    </xf>
    <xf numFmtId="0" fontId="2" fillId="0" borderId="0" xfId="0" applyFont="1" applyAlignment="1">
      <alignment horizontal="left"/>
    </xf>
    <xf numFmtId="0" fontId="14" fillId="0" borderId="0" xfId="0" applyFont="1"/>
    <xf numFmtId="0" fontId="9" fillId="6" borderId="3" xfId="0" applyFont="1" applyFill="1" applyBorder="1" applyAlignment="1">
      <alignment horizontal="left" wrapText="1"/>
    </xf>
    <xf numFmtId="3" fontId="9" fillId="7" borderId="3" xfId="0" applyNumberFormat="1" applyFont="1" applyFill="1" applyBorder="1" applyAlignment="1">
      <alignment horizontal="right" vertical="center"/>
    </xf>
    <xf numFmtId="3" fontId="9" fillId="6" borderId="3" xfId="0" applyNumberFormat="1" applyFont="1" applyFill="1" applyBorder="1" applyAlignment="1">
      <alignment horizontal="right" vertical="center"/>
    </xf>
    <xf numFmtId="167" fontId="9" fillId="6" borderId="3" xfId="0" applyNumberFormat="1" applyFont="1" applyFill="1" applyBorder="1" applyAlignment="1">
      <alignment horizontal="right" vertical="center"/>
    </xf>
    <xf numFmtId="167" fontId="9" fillId="7" borderId="3" xfId="0" applyNumberFormat="1" applyFont="1" applyFill="1" applyBorder="1" applyAlignment="1">
      <alignment horizontal="right" vertical="center"/>
    </xf>
    <xf numFmtId="0" fontId="15" fillId="4" borderId="3" xfId="0" applyFont="1" applyFill="1" applyBorder="1" applyAlignment="1">
      <alignment horizontal="left" wrapText="1"/>
    </xf>
    <xf numFmtId="3" fontId="15" fillId="4" borderId="3" xfId="0" applyNumberFormat="1" applyFont="1" applyFill="1" applyBorder="1" applyAlignment="1">
      <alignment horizontal="right" vertical="center" wrapText="1"/>
    </xf>
    <xf numFmtId="167" fontId="15" fillId="4" borderId="3" xfId="0" applyNumberFormat="1" applyFont="1" applyFill="1" applyBorder="1" applyAlignment="1">
      <alignment horizontal="right" vertical="center" wrapText="1"/>
    </xf>
    <xf numFmtId="0" fontId="37" fillId="0" borderId="0" xfId="0" applyFont="1"/>
    <xf numFmtId="0" fontId="9" fillId="6" borderId="3" xfId="0" applyFont="1" applyFill="1" applyBorder="1" applyAlignment="1">
      <alignment horizontal="right"/>
    </xf>
    <xf numFmtId="0" fontId="40" fillId="6" borderId="3" xfId="0" applyFont="1" applyFill="1" applyBorder="1" applyAlignment="1">
      <alignment vertical="top" wrapText="1"/>
    </xf>
    <xf numFmtId="0" fontId="6" fillId="4" borderId="3" xfId="0" applyFont="1" applyFill="1" applyBorder="1" applyAlignment="1">
      <alignment wrapText="1"/>
    </xf>
    <xf numFmtId="0" fontId="14" fillId="0" borderId="0" xfId="0" applyFont="1" applyAlignment="1">
      <alignment horizontal="left" vertical="center"/>
    </xf>
    <xf numFmtId="0" fontId="5" fillId="0" borderId="3" xfId="0" applyFont="1" applyBorder="1" applyAlignment="1">
      <alignment wrapText="1"/>
    </xf>
    <xf numFmtId="3" fontId="5" fillId="7" borderId="3" xfId="0" applyNumberFormat="1" applyFont="1" applyFill="1" applyBorder="1" applyAlignment="1">
      <alignment horizontal="right" wrapText="1"/>
    </xf>
    <xf numFmtId="167" fontId="5" fillId="6" borderId="3" xfId="0" applyNumberFormat="1" applyFont="1" applyFill="1" applyBorder="1" applyAlignment="1">
      <alignment horizontal="right" wrapText="1"/>
    </xf>
    <xf numFmtId="3" fontId="6" fillId="4" borderId="3" xfId="0" applyNumberFormat="1" applyFont="1" applyFill="1" applyBorder="1" applyAlignment="1">
      <alignment horizontal="right" wrapText="1"/>
    </xf>
    <xf numFmtId="167" fontId="6" fillId="4" borderId="3" xfId="0" applyNumberFormat="1" applyFont="1" applyFill="1" applyBorder="1" applyAlignment="1">
      <alignment horizontal="right" wrapText="1"/>
    </xf>
    <xf numFmtId="0" fontId="10" fillId="0" borderId="0" xfId="0" applyFont="1" applyAlignment="1">
      <alignment horizontal="left" vertical="top"/>
    </xf>
    <xf numFmtId="1" fontId="5" fillId="6" borderId="3" xfId="0" applyNumberFormat="1" applyFont="1" applyFill="1" applyBorder="1" applyAlignment="1">
      <alignment horizontal="right" wrapText="1"/>
    </xf>
    <xf numFmtId="3" fontId="5" fillId="0" borderId="3" xfId="0" applyNumberFormat="1" applyFont="1" applyBorder="1" applyAlignment="1">
      <alignment wrapText="1"/>
    </xf>
    <xf numFmtId="3" fontId="5" fillId="7" borderId="3" xfId="0" applyNumberFormat="1" applyFont="1" applyFill="1" applyBorder="1" applyAlignment="1">
      <alignment wrapText="1"/>
    </xf>
    <xf numFmtId="3" fontId="6" fillId="4" borderId="3" xfId="0" applyNumberFormat="1" applyFont="1" applyFill="1" applyBorder="1" applyAlignment="1">
      <alignment wrapText="1"/>
    </xf>
    <xf numFmtId="3" fontId="5" fillId="0" borderId="3" xfId="0" quotePrefix="1" applyNumberFormat="1" applyFont="1" applyBorder="1" applyAlignment="1">
      <alignment horizontal="right" wrapText="1"/>
    </xf>
    <xf numFmtId="1" fontId="5" fillId="0" borderId="3" xfId="0" applyNumberFormat="1" applyFont="1" applyBorder="1" applyAlignment="1">
      <alignment horizontal="right" wrapText="1"/>
    </xf>
    <xf numFmtId="167" fontId="5" fillId="5" borderId="3" xfId="1" applyNumberFormat="1" applyFont="1" applyFill="1" applyBorder="1" applyAlignment="1">
      <alignment horizontal="right" wrapText="1"/>
    </xf>
    <xf numFmtId="167" fontId="5" fillId="0" borderId="3" xfId="1" applyNumberFormat="1" applyFont="1" applyFill="1" applyBorder="1" applyAlignment="1">
      <alignment horizontal="right" wrapText="1"/>
    </xf>
    <xf numFmtId="167" fontId="5" fillId="7" borderId="3" xfId="1" applyNumberFormat="1" applyFont="1" applyFill="1" applyBorder="1" applyAlignment="1">
      <alignment horizontal="right" wrapText="1"/>
    </xf>
    <xf numFmtId="168" fontId="6" fillId="4" borderId="3" xfId="0" applyNumberFormat="1" applyFont="1" applyFill="1" applyBorder="1" applyAlignment="1">
      <alignment horizontal="right" wrapText="1"/>
    </xf>
    <xf numFmtId="0" fontId="9" fillId="6" borderId="3" xfId="0" applyFont="1" applyFill="1" applyBorder="1" applyAlignment="1">
      <alignment horizontal="left" vertical="center" wrapText="1"/>
    </xf>
    <xf numFmtId="0" fontId="15" fillId="4" borderId="3" xfId="0" applyFont="1" applyFill="1" applyBorder="1" applyAlignment="1">
      <alignment horizontal="left" vertical="center" wrapText="1"/>
    </xf>
    <xf numFmtId="0" fontId="9" fillId="7" borderId="3" xfId="0" applyFont="1" applyFill="1" applyBorder="1" applyAlignment="1">
      <alignment horizontal="right" vertical="center"/>
    </xf>
    <xf numFmtId="0" fontId="9" fillId="0" borderId="3" xfId="0" applyFont="1" applyBorder="1" applyAlignment="1">
      <alignment horizontal="right" vertical="center"/>
    </xf>
    <xf numFmtId="0" fontId="39" fillId="7" borderId="3" xfId="0" applyFont="1" applyFill="1" applyBorder="1" applyAlignment="1">
      <alignment horizontal="right" vertical="center"/>
    </xf>
    <xf numFmtId="0" fontId="9" fillId="0" borderId="3" xfId="0" applyFont="1" applyBorder="1" applyAlignment="1">
      <alignment horizontal="right"/>
    </xf>
    <xf numFmtId="0" fontId="9" fillId="7" borderId="3" xfId="0" applyFont="1" applyFill="1" applyBorder="1" applyAlignment="1">
      <alignment horizontal="right"/>
    </xf>
    <xf numFmtId="0" fontId="39" fillId="0" borderId="3" xfId="0" applyFont="1" applyBorder="1" applyAlignment="1">
      <alignment horizontal="right"/>
    </xf>
    <xf numFmtId="3" fontId="15" fillId="4" borderId="3" xfId="0" applyNumberFormat="1" applyFont="1" applyFill="1" applyBorder="1" applyAlignment="1">
      <alignment horizontal="right" wrapText="1"/>
    </xf>
    <xf numFmtId="0" fontId="5" fillId="6" borderId="1" xfId="0" applyFont="1" applyFill="1" applyBorder="1" applyAlignment="1">
      <alignment horizontal="right" wrapText="1"/>
    </xf>
    <xf numFmtId="0" fontId="4" fillId="6" borderId="1" xfId="0" applyFont="1" applyFill="1" applyBorder="1" applyAlignment="1">
      <alignment horizontal="right" wrapText="1"/>
    </xf>
    <xf numFmtId="0" fontId="14" fillId="0" borderId="0" xfId="0" applyFont="1" applyAlignment="1">
      <alignment horizontal="justify" vertical="top"/>
    </xf>
    <xf numFmtId="0" fontId="5" fillId="6" borderId="3" xfId="0" applyFont="1" applyFill="1" applyBorder="1" applyAlignment="1">
      <alignment horizontal="right"/>
    </xf>
    <xf numFmtId="0" fontId="4" fillId="6" borderId="3" xfId="0" applyFont="1" applyFill="1" applyBorder="1" applyAlignment="1">
      <alignment horizontal="right"/>
    </xf>
    <xf numFmtId="167" fontId="15" fillId="4" borderId="3" xfId="0" applyNumberFormat="1" applyFont="1" applyFill="1" applyBorder="1" applyAlignment="1">
      <alignment horizontal="right" vertical="center"/>
    </xf>
    <xf numFmtId="0" fontId="5" fillId="30" borderId="3" xfId="0" applyFont="1" applyFill="1" applyBorder="1" applyAlignment="1">
      <alignment horizontal="right"/>
    </xf>
    <xf numFmtId="0" fontId="9" fillId="30" borderId="3" xfId="0" applyFont="1" applyFill="1" applyBorder="1" applyAlignment="1">
      <alignment horizontal="left" vertical="center" wrapText="1"/>
    </xf>
    <xf numFmtId="3" fontId="9" fillId="31" borderId="3" xfId="0" applyNumberFormat="1" applyFont="1" applyFill="1" applyBorder="1" applyAlignment="1">
      <alignment horizontal="right" vertical="center"/>
    </xf>
    <xf numFmtId="3" fontId="9" fillId="30" borderId="3" xfId="0" applyNumberFormat="1" applyFont="1" applyFill="1" applyBorder="1" applyAlignment="1">
      <alignment horizontal="right" vertical="center"/>
    </xf>
    <xf numFmtId="167" fontId="9" fillId="30" borderId="3" xfId="0" applyNumberFormat="1" applyFont="1" applyFill="1" applyBorder="1" applyAlignment="1">
      <alignment horizontal="right" vertical="center"/>
    </xf>
    <xf numFmtId="167" fontId="9" fillId="31" borderId="3" xfId="0" applyNumberFormat="1" applyFont="1" applyFill="1" applyBorder="1" applyAlignment="1">
      <alignment horizontal="right" vertical="center"/>
    </xf>
    <xf numFmtId="3" fontId="9" fillId="30" borderId="3" xfId="0" applyNumberFormat="1" applyFont="1" applyFill="1" applyBorder="1" applyAlignment="1">
      <alignment horizontal="right" vertical="center" wrapText="1"/>
    </xf>
    <xf numFmtId="3" fontId="9" fillId="31" borderId="3" xfId="0" applyNumberFormat="1" applyFont="1" applyFill="1" applyBorder="1" applyAlignment="1">
      <alignment horizontal="right" vertical="center" wrapText="1"/>
    </xf>
    <xf numFmtId="167" fontId="9" fillId="30" borderId="3" xfId="0" applyNumberFormat="1" applyFont="1" applyFill="1" applyBorder="1" applyAlignment="1">
      <alignment horizontal="right" vertical="center" wrapText="1"/>
    </xf>
    <xf numFmtId="167" fontId="9" fillId="31" borderId="3" xfId="0" applyNumberFormat="1" applyFont="1" applyFill="1" applyBorder="1" applyAlignment="1">
      <alignment horizontal="right" vertical="center" wrapText="1"/>
    </xf>
    <xf numFmtId="0" fontId="15" fillId="32" borderId="3" xfId="0" applyFont="1" applyFill="1" applyBorder="1" applyAlignment="1">
      <alignment horizontal="left" vertical="center" wrapText="1"/>
    </xf>
    <xf numFmtId="3" fontId="15" fillId="32" borderId="3" xfId="0" applyNumberFormat="1" applyFont="1" applyFill="1" applyBorder="1" applyAlignment="1">
      <alignment horizontal="right" vertical="center" wrapText="1"/>
    </xf>
    <xf numFmtId="167" fontId="15" fillId="32" borderId="3" xfId="0" applyNumberFormat="1" applyFont="1" applyFill="1" applyBorder="1" applyAlignment="1">
      <alignment horizontal="right" vertical="center" wrapText="1"/>
    </xf>
    <xf numFmtId="0" fontId="44" fillId="0" borderId="0" xfId="0" applyFont="1"/>
    <xf numFmtId="171" fontId="44" fillId="0" borderId="0" xfId="0" applyNumberFormat="1" applyFont="1"/>
    <xf numFmtId="0" fontId="42" fillId="0" borderId="0" xfId="0" applyFont="1"/>
    <xf numFmtId="0" fontId="5" fillId="6" borderId="3" xfId="0" applyFont="1" applyFill="1" applyBorder="1" applyAlignment="1">
      <alignment wrapText="1"/>
    </xf>
    <xf numFmtId="0" fontId="6" fillId="4" borderId="3" xfId="0" applyFont="1" applyFill="1" applyBorder="1" applyAlignment="1">
      <alignment horizontal="right" wrapText="1"/>
    </xf>
    <xf numFmtId="167" fontId="6" fillId="4" borderId="3" xfId="0" applyNumberFormat="1" applyFont="1" applyFill="1" applyBorder="1" applyAlignment="1">
      <alignment wrapText="1"/>
    </xf>
    <xf numFmtId="0" fontId="2" fillId="0" borderId="0" xfId="0" applyFont="1" applyAlignment="1">
      <alignment vertical="center"/>
    </xf>
    <xf numFmtId="0" fontId="45" fillId="6" borderId="3" xfId="0" applyFont="1" applyFill="1" applyBorder="1" applyAlignment="1">
      <alignment horizontal="left" wrapText="1"/>
    </xf>
    <xf numFmtId="0" fontId="5" fillId="0" borderId="3" xfId="0" applyFont="1" applyBorder="1" applyAlignment="1">
      <alignment horizontal="left" wrapText="1"/>
    </xf>
    <xf numFmtId="1" fontId="5" fillId="5" borderId="3" xfId="0" applyNumberFormat="1" applyFont="1" applyFill="1" applyBorder="1" applyAlignment="1">
      <alignment horizontal="right" wrapText="1"/>
    </xf>
    <xf numFmtId="0" fontId="4" fillId="0" borderId="3" xfId="0" applyFont="1" applyBorder="1" applyAlignment="1">
      <alignment horizontal="left" wrapText="1"/>
    </xf>
    <xf numFmtId="1" fontId="4" fillId="5" borderId="3" xfId="0" applyNumberFormat="1" applyFont="1" applyFill="1" applyBorder="1" applyAlignment="1">
      <alignment horizontal="right" wrapText="1"/>
    </xf>
    <xf numFmtId="167" fontId="4" fillId="0" borderId="3" xfId="0" applyNumberFormat="1" applyFont="1" applyBorder="1" applyAlignment="1">
      <alignment horizontal="right" wrapText="1"/>
    </xf>
    <xf numFmtId="3" fontId="4" fillId="5" borderId="3" xfId="0" applyNumberFormat="1" applyFont="1" applyFill="1" applyBorder="1" applyAlignment="1">
      <alignment horizontal="right" wrapText="1"/>
    </xf>
    <xf numFmtId="167" fontId="4" fillId="5" borderId="3" xfId="0" applyNumberFormat="1" applyFont="1" applyFill="1" applyBorder="1" applyAlignment="1">
      <alignment horizontal="right" wrapText="1"/>
    </xf>
    <xf numFmtId="167" fontId="45" fillId="6" borderId="3" xfId="0" applyNumberFormat="1" applyFont="1" applyFill="1" applyBorder="1" applyAlignment="1">
      <alignment horizontal="left" wrapText="1"/>
    </xf>
    <xf numFmtId="1" fontId="6" fillId="4" borderId="3" xfId="0" applyNumberFormat="1" applyFont="1" applyFill="1" applyBorder="1" applyAlignment="1">
      <alignment horizontal="right" wrapText="1"/>
    </xf>
    <xf numFmtId="0" fontId="4" fillId="6" borderId="3" xfId="0" applyFont="1" applyFill="1" applyBorder="1" applyAlignment="1">
      <alignment wrapText="1"/>
    </xf>
    <xf numFmtId="0" fontId="5" fillId="0" borderId="3" xfId="0" applyFont="1" applyBorder="1" applyAlignment="1">
      <alignment horizontal="right"/>
    </xf>
    <xf numFmtId="0" fontId="5" fillId="0" borderId="3" xfId="0" applyFont="1" applyBorder="1" applyAlignment="1">
      <alignment horizontal="right" wrapText="1"/>
    </xf>
    <xf numFmtId="0" fontId="11" fillId="0" borderId="0" xfId="0" applyFont="1"/>
    <xf numFmtId="0" fontId="5" fillId="0" borderId="3" xfId="0" applyFont="1" applyBorder="1" applyAlignment="1">
      <alignment horizontal="left" vertical="center"/>
    </xf>
    <xf numFmtId="3" fontId="5" fillId="7" borderId="3" xfId="0" applyNumberFormat="1" applyFont="1" applyFill="1" applyBorder="1" applyAlignment="1">
      <alignment vertical="center" wrapText="1"/>
    </xf>
    <xf numFmtId="167" fontId="9" fillId="7" borderId="3" xfId="0" applyNumberFormat="1" applyFont="1" applyFill="1" applyBorder="1" applyAlignment="1">
      <alignment vertical="center"/>
    </xf>
    <xf numFmtId="3" fontId="5" fillId="0" borderId="3" xfId="0" applyNumberFormat="1" applyFont="1" applyBorder="1" applyAlignment="1">
      <alignment horizontal="right" vertical="center" wrapText="1"/>
    </xf>
    <xf numFmtId="167" fontId="9" fillId="0" borderId="3" xfId="0" applyNumberFormat="1" applyFont="1" applyBorder="1" applyAlignment="1">
      <alignment horizontal="right" vertical="center"/>
    </xf>
    <xf numFmtId="1" fontId="5" fillId="7" borderId="3" xfId="0" applyNumberFormat="1" applyFont="1" applyFill="1" applyBorder="1" applyAlignment="1">
      <alignment horizontal="right" wrapText="1"/>
    </xf>
    <xf numFmtId="167" fontId="5" fillId="7" borderId="3" xfId="0" applyNumberFormat="1" applyFont="1" applyFill="1" applyBorder="1" applyAlignment="1">
      <alignment horizontal="right" wrapText="1"/>
    </xf>
    <xf numFmtId="3" fontId="15" fillId="4" borderId="3" xfId="0" applyNumberFormat="1" applyFont="1" applyFill="1" applyBorder="1" applyAlignment="1">
      <alignment vertical="center" wrapText="1"/>
    </xf>
    <xf numFmtId="167" fontId="15" fillId="4" borderId="3" xfId="0" applyNumberFormat="1" applyFont="1" applyFill="1" applyBorder="1" applyAlignment="1">
      <alignment vertical="center"/>
    </xf>
    <xf numFmtId="0" fontId="10" fillId="0" borderId="0" xfId="0" applyFont="1" applyAlignment="1">
      <alignment horizontal="justify" vertical="center"/>
    </xf>
    <xf numFmtId="0" fontId="10" fillId="0" borderId="0" xfId="0" applyFont="1" applyAlignment="1">
      <alignment horizontal="left" wrapText="1"/>
    </xf>
    <xf numFmtId="2" fontId="11" fillId="0" borderId="0" xfId="0" applyNumberFormat="1" applyFont="1"/>
    <xf numFmtId="2" fontId="5" fillId="6" borderId="3" xfId="0" applyNumberFormat="1" applyFont="1" applyFill="1" applyBorder="1" applyAlignment="1">
      <alignment horizontal="right" wrapText="1"/>
    </xf>
    <xf numFmtId="0" fontId="15" fillId="4" borderId="3" xfId="0" applyFont="1" applyFill="1" applyBorder="1" applyAlignment="1">
      <alignment horizontal="left" vertical="center"/>
    </xf>
    <xf numFmtId="0" fontId="15" fillId="4" borderId="3" xfId="0" applyFont="1" applyFill="1" applyBorder="1" applyAlignment="1">
      <alignment vertical="center" wrapText="1"/>
    </xf>
    <xf numFmtId="1" fontId="15" fillId="4" borderId="3" xfId="0" applyNumberFormat="1" applyFont="1" applyFill="1" applyBorder="1" applyAlignment="1">
      <alignment horizontal="right" vertical="center" wrapText="1"/>
    </xf>
    <xf numFmtId="0" fontId="15" fillId="4" borderId="3" xfId="0" applyFont="1" applyFill="1" applyBorder="1" applyAlignment="1">
      <alignment horizontal="right" vertical="center" wrapText="1"/>
    </xf>
    <xf numFmtId="172" fontId="15" fillId="4" borderId="3" xfId="105" applyNumberFormat="1" applyFont="1" applyFill="1" applyBorder="1" applyAlignment="1">
      <alignment vertical="center" wrapText="1"/>
    </xf>
    <xf numFmtId="167" fontId="15" fillId="4" borderId="3" xfId="0" applyNumberFormat="1" applyFont="1" applyFill="1" applyBorder="1" applyAlignment="1">
      <alignment vertical="center" wrapText="1"/>
    </xf>
    <xf numFmtId="0" fontId="10" fillId="0" borderId="0" xfId="0" applyFont="1" applyAlignment="1">
      <alignment horizontal="left" vertical="center"/>
    </xf>
    <xf numFmtId="2" fontId="13" fillId="0" borderId="0" xfId="0" applyNumberFormat="1" applyFont="1"/>
    <xf numFmtId="0" fontId="5" fillId="3" borderId="3" xfId="0" applyFont="1" applyFill="1" applyBorder="1" applyAlignment="1">
      <alignment horizontal="right" vertical="center" wrapText="1"/>
    </xf>
    <xf numFmtId="0" fontId="5" fillId="3" borderId="3" xfId="0" quotePrefix="1" applyFont="1" applyFill="1" applyBorder="1" applyAlignment="1">
      <alignment horizontal="right" vertical="center" wrapText="1"/>
    </xf>
    <xf numFmtId="0" fontId="5" fillId="3" borderId="2" xfId="0" applyFont="1" applyFill="1" applyBorder="1" applyAlignment="1">
      <alignment horizontal="right" vertical="center" wrapText="1"/>
    </xf>
    <xf numFmtId="0" fontId="5" fillId="3" borderId="3" xfId="0" applyFont="1" applyFill="1" applyBorder="1" applyAlignment="1">
      <alignment vertical="center" wrapText="1"/>
    </xf>
    <xf numFmtId="3" fontId="5" fillId="6" borderId="3" xfId="0" applyNumberFormat="1" applyFont="1" applyFill="1" applyBorder="1" applyAlignment="1">
      <alignment horizontal="right" vertical="center"/>
    </xf>
    <xf numFmtId="0" fontId="5" fillId="5" borderId="3" xfId="0" applyFont="1" applyFill="1" applyBorder="1" applyAlignment="1">
      <alignment horizontal="right" vertical="center"/>
    </xf>
    <xf numFmtId="0" fontId="4" fillId="3" borderId="3" xfId="0" applyFont="1" applyFill="1" applyBorder="1" applyAlignment="1">
      <alignment vertical="center" wrapText="1"/>
    </xf>
    <xf numFmtId="0" fontId="4" fillId="5" borderId="3" xfId="0" applyFont="1" applyFill="1" applyBorder="1" applyAlignment="1">
      <alignment horizontal="right" vertical="center" wrapText="1"/>
    </xf>
    <xf numFmtId="167" fontId="4" fillId="7" borderId="3" xfId="0" applyNumberFormat="1" applyFont="1" applyFill="1" applyBorder="1" applyAlignment="1">
      <alignment horizontal="right" vertical="center" wrapText="1"/>
    </xf>
    <xf numFmtId="3" fontId="4" fillId="6" borderId="3" xfId="0" applyNumberFormat="1" applyFont="1" applyFill="1" applyBorder="1" applyAlignment="1">
      <alignment horizontal="right" vertical="center"/>
    </xf>
    <xf numFmtId="167" fontId="4" fillId="6" borderId="3" xfId="0" applyNumberFormat="1" applyFont="1" applyFill="1" applyBorder="1" applyAlignment="1">
      <alignment horizontal="right" vertical="center" wrapText="1"/>
    </xf>
    <xf numFmtId="0" fontId="4" fillId="5" borderId="3" xfId="0" applyFont="1" applyFill="1" applyBorder="1" applyAlignment="1">
      <alignment horizontal="right" vertical="center"/>
    </xf>
    <xf numFmtId="0" fontId="5" fillId="6" borderId="3" xfId="0" applyFont="1" applyFill="1" applyBorder="1" applyAlignment="1">
      <alignment horizontal="right" vertical="center"/>
    </xf>
    <xf numFmtId="0" fontId="4" fillId="0" borderId="3" xfId="0" applyFont="1" applyBorder="1" applyAlignment="1">
      <alignment vertical="center" wrapText="1"/>
    </xf>
    <xf numFmtId="3" fontId="4" fillId="6" borderId="3" xfId="0" applyNumberFormat="1" applyFont="1" applyFill="1" applyBorder="1" applyAlignment="1">
      <alignment horizontal="right" vertical="center" wrapText="1"/>
    </xf>
    <xf numFmtId="0" fontId="6" fillId="4" borderId="3" xfId="0" applyFont="1" applyFill="1" applyBorder="1" applyAlignment="1">
      <alignment vertical="center" wrapText="1"/>
    </xf>
    <xf numFmtId="3" fontId="6" fillId="4" borderId="3" xfId="0" applyNumberFormat="1" applyFont="1" applyFill="1" applyBorder="1" applyAlignment="1">
      <alignment horizontal="right" vertical="center" wrapText="1"/>
    </xf>
    <xf numFmtId="0" fontId="5" fillId="6" borderId="15" xfId="0" applyFont="1" applyFill="1" applyBorder="1" applyAlignment="1">
      <alignment horizontal="right" wrapText="1"/>
    </xf>
    <xf numFmtId="167" fontId="5" fillId="5" borderId="15" xfId="0" applyNumberFormat="1" applyFont="1" applyFill="1" applyBorder="1" applyAlignment="1">
      <alignment horizontal="right" wrapText="1"/>
    </xf>
    <xf numFmtId="167" fontId="5" fillId="0" borderId="15" xfId="0" applyNumberFormat="1" applyFont="1" applyBorder="1" applyAlignment="1">
      <alignment horizontal="right" wrapText="1"/>
    </xf>
    <xf numFmtId="167" fontId="5" fillId="7" borderId="15" xfId="0" applyNumberFormat="1" applyFont="1" applyFill="1" applyBorder="1" applyAlignment="1">
      <alignment horizontal="right" wrapText="1"/>
    </xf>
    <xf numFmtId="167" fontId="5" fillId="6" borderId="15" xfId="0" applyNumberFormat="1" applyFont="1" applyFill="1" applyBorder="1" applyAlignment="1">
      <alignment horizontal="right" wrapText="1"/>
    </xf>
    <xf numFmtId="167" fontId="6" fillId="4" borderId="15" xfId="0" applyNumberFormat="1" applyFont="1" applyFill="1" applyBorder="1" applyAlignment="1">
      <alignment horizontal="right" wrapText="1"/>
    </xf>
    <xf numFmtId="167" fontId="4" fillId="5" borderId="15" xfId="0" applyNumberFormat="1" applyFont="1" applyFill="1" applyBorder="1" applyAlignment="1">
      <alignment horizontal="right" wrapText="1"/>
    </xf>
    <xf numFmtId="167" fontId="4" fillId="0" borderId="15" xfId="0" applyNumberFormat="1" applyFont="1" applyBorder="1" applyAlignment="1">
      <alignment horizontal="right" wrapText="1"/>
    </xf>
    <xf numFmtId="167" fontId="4" fillId="7" borderId="15" xfId="0" applyNumberFormat="1" applyFont="1" applyFill="1" applyBorder="1" applyAlignment="1">
      <alignment horizontal="right" wrapText="1"/>
    </xf>
    <xf numFmtId="167" fontId="4" fillId="6" borderId="15" xfId="0" applyNumberFormat="1" applyFont="1" applyFill="1" applyBorder="1" applyAlignment="1">
      <alignment horizontal="right" wrapText="1"/>
    </xf>
    <xf numFmtId="0" fontId="11" fillId="0" borderId="0" xfId="0" applyFont="1" applyAlignment="1">
      <alignment horizontal="left" vertical="center"/>
    </xf>
    <xf numFmtId="167" fontId="9" fillId="6" borderId="3" xfId="0" applyNumberFormat="1" applyFont="1" applyFill="1" applyBorder="1" applyAlignment="1">
      <alignment horizontal="right" vertical="center" wrapText="1"/>
    </xf>
    <xf numFmtId="0" fontId="39" fillId="6" borderId="3" xfId="0" applyFont="1" applyFill="1" applyBorder="1" applyAlignment="1">
      <alignment horizontal="left" vertical="center" wrapText="1"/>
    </xf>
    <xf numFmtId="3" fontId="39" fillId="7" borderId="3" xfId="0" applyNumberFormat="1" applyFont="1" applyFill="1" applyBorder="1" applyAlignment="1">
      <alignment horizontal="right" vertical="center"/>
    </xf>
    <xf numFmtId="3" fontId="39" fillId="6" borderId="3" xfId="0" applyNumberFormat="1" applyFont="1" applyFill="1" applyBorder="1" applyAlignment="1">
      <alignment horizontal="right" vertical="center"/>
    </xf>
    <xf numFmtId="167" fontId="39" fillId="6" borderId="3" xfId="0" applyNumberFormat="1" applyFont="1" applyFill="1" applyBorder="1" applyAlignment="1">
      <alignment horizontal="right" vertical="center" wrapText="1"/>
    </xf>
    <xf numFmtId="167" fontId="39" fillId="7" borderId="3" xfId="0" applyNumberFormat="1" applyFont="1" applyFill="1" applyBorder="1" applyAlignment="1">
      <alignment horizontal="right" vertical="center"/>
    </xf>
    <xf numFmtId="0" fontId="15" fillId="4" borderId="1" xfId="0" applyFont="1" applyFill="1" applyBorder="1" applyAlignment="1">
      <alignment horizontal="left" vertical="center" wrapText="1"/>
    </xf>
    <xf numFmtId="3" fontId="15" fillId="4" borderId="1" xfId="0" applyNumberFormat="1" applyFont="1" applyFill="1" applyBorder="1" applyAlignment="1">
      <alignment horizontal="right" vertical="center"/>
    </xf>
    <xf numFmtId="167" fontId="11" fillId="0" borderId="0" xfId="0" applyNumberFormat="1" applyFont="1"/>
    <xf numFmtId="0" fontId="7" fillId="0" borderId="0" xfId="0" applyFont="1" applyAlignment="1">
      <alignment horizontal="left" vertical="center"/>
    </xf>
    <xf numFmtId="0" fontId="4" fillId="0" borderId="1" xfId="0" applyFont="1" applyBorder="1" applyAlignment="1">
      <alignment horizontal="left" vertical="center"/>
    </xf>
    <xf numFmtId="0" fontId="4" fillId="0" borderId="3" xfId="0" applyFont="1" applyBorder="1" applyAlignment="1">
      <alignment horizontal="left" vertical="center" wrapText="1"/>
    </xf>
    <xf numFmtId="0" fontId="41" fillId="0" borderId="0" xfId="0" applyFont="1"/>
    <xf numFmtId="3" fontId="15" fillId="33" borderId="3" xfId="0" applyNumberFormat="1" applyFont="1" applyFill="1" applyBorder="1" applyAlignment="1">
      <alignment horizontal="right"/>
    </xf>
    <xf numFmtId="49" fontId="49" fillId="33" borderId="3" xfId="0" applyNumberFormat="1" applyFont="1" applyFill="1" applyBorder="1"/>
    <xf numFmtId="167" fontId="15" fillId="33" borderId="3" xfId="0" applyNumberFormat="1" applyFont="1" applyFill="1" applyBorder="1" applyAlignment="1">
      <alignment horizontal="right" wrapText="1"/>
    </xf>
    <xf numFmtId="2" fontId="9" fillId="6" borderId="3" xfId="0" applyNumberFormat="1" applyFont="1" applyFill="1" applyBorder="1" applyAlignment="1">
      <alignment horizontal="right" wrapText="1"/>
    </xf>
    <xf numFmtId="2" fontId="4" fillId="6" borderId="3" xfId="0" applyNumberFormat="1" applyFont="1" applyFill="1" applyBorder="1" applyAlignment="1">
      <alignment horizontal="right" wrapText="1"/>
    </xf>
    <xf numFmtId="2" fontId="45" fillId="6" borderId="3" xfId="0" applyNumberFormat="1" applyFont="1" applyFill="1" applyBorder="1" applyAlignment="1">
      <alignment horizontal="left" wrapText="1"/>
    </xf>
    <xf numFmtId="2" fontId="5" fillId="0" borderId="3" xfId="0" applyNumberFormat="1" applyFont="1" applyBorder="1" applyAlignment="1">
      <alignment horizontal="left" wrapText="1"/>
    </xf>
    <xf numFmtId="2" fontId="6" fillId="4" borderId="3" xfId="0" applyNumberFormat="1" applyFont="1" applyFill="1" applyBorder="1" applyAlignment="1">
      <alignment wrapText="1"/>
    </xf>
    <xf numFmtId="0" fontId="40" fillId="6" borderId="3" xfId="80" applyFont="1" applyFill="1" applyBorder="1" applyAlignment="1">
      <alignment horizontal="right"/>
    </xf>
    <xf numFmtId="0" fontId="9" fillId="6" borderId="3" xfId="0" applyFont="1" applyFill="1" applyBorder="1" applyAlignment="1">
      <alignment horizontal="left"/>
    </xf>
    <xf numFmtId="0" fontId="37" fillId="0" borderId="0" xfId="0" applyFont="1" applyAlignment="1">
      <alignment vertical="center"/>
    </xf>
    <xf numFmtId="167" fontId="9" fillId="6" borderId="3" xfId="0" applyNumberFormat="1" applyFont="1" applyFill="1" applyBorder="1" applyAlignment="1">
      <alignment horizontal="right"/>
    </xf>
    <xf numFmtId="167" fontId="9" fillId="7" borderId="3" xfId="0" applyNumberFormat="1" applyFont="1" applyFill="1" applyBorder="1" applyAlignment="1">
      <alignment horizontal="right"/>
    </xf>
    <xf numFmtId="0" fontId="0" fillId="0" borderId="0" xfId="0" applyAlignment="1">
      <alignment horizontal="right"/>
    </xf>
    <xf numFmtId="0" fontId="4" fillId="6" borderId="3" xfId="0" applyFont="1" applyFill="1" applyBorder="1" applyAlignment="1">
      <alignment horizontal="right" wrapText="1"/>
    </xf>
    <xf numFmtId="0" fontId="5" fillId="0" borderId="2" xfId="0" applyFont="1" applyBorder="1" applyAlignment="1">
      <alignment horizontal="left" vertical="top"/>
    </xf>
    <xf numFmtId="0" fontId="5" fillId="0" borderId="3" xfId="0" applyFont="1" applyBorder="1" applyAlignment="1">
      <alignment horizontal="left" vertical="top"/>
    </xf>
    <xf numFmtId="0" fontId="5" fillId="0" borderId="16" xfId="0" applyFont="1" applyBorder="1" applyAlignment="1">
      <alignment horizontal="left" wrapText="1"/>
    </xf>
    <xf numFmtId="0" fontId="13" fillId="0" borderId="0" xfId="0" quotePrefix="1" applyFont="1"/>
    <xf numFmtId="0" fontId="13" fillId="0" borderId="4" xfId="0" applyFont="1" applyBorder="1"/>
    <xf numFmtId="171" fontId="44" fillId="0" borderId="0" xfId="0" applyNumberFormat="1" applyFont="1" applyAlignment="1">
      <alignment horizontal="right"/>
    </xf>
    <xf numFmtId="0" fontId="14" fillId="0" borderId="0" xfId="0" applyFont="1" applyAlignment="1">
      <alignment horizontal="right" vertical="center"/>
    </xf>
    <xf numFmtId="168" fontId="15" fillId="4" borderId="1" xfId="0" applyNumberFormat="1" applyFont="1" applyFill="1" applyBorder="1" applyAlignment="1">
      <alignment horizontal="right" vertical="center"/>
    </xf>
    <xf numFmtId="0" fontId="14" fillId="6" borderId="2" xfId="0" applyFont="1" applyFill="1" applyBorder="1"/>
    <xf numFmtId="0" fontId="5" fillId="0" borderId="3" xfId="0" applyFont="1" applyBorder="1" applyAlignment="1">
      <alignment horizontal="left"/>
    </xf>
    <xf numFmtId="0" fontId="4" fillId="6" borderId="2" xfId="0" applyFont="1" applyFill="1" applyBorder="1" applyAlignment="1">
      <alignment horizontal="left" vertical="center"/>
    </xf>
    <xf numFmtId="41" fontId="40" fillId="7" borderId="3" xfId="0" quotePrefix="1" applyNumberFormat="1" applyFont="1" applyFill="1" applyBorder="1" applyAlignment="1">
      <alignment horizontal="right"/>
    </xf>
    <xf numFmtId="41" fontId="40" fillId="6" borderId="3" xfId="0" applyNumberFormat="1" applyFont="1" applyFill="1" applyBorder="1" applyAlignment="1">
      <alignment horizontal="right"/>
    </xf>
    <xf numFmtId="41" fontId="9" fillId="7" borderId="3" xfId="0" applyNumberFormat="1" applyFont="1" applyFill="1" applyBorder="1" applyAlignment="1">
      <alignment horizontal="right"/>
    </xf>
    <xf numFmtId="41" fontId="40" fillId="7" borderId="3" xfId="0" applyNumberFormat="1" applyFont="1" applyFill="1" applyBorder="1" applyAlignment="1">
      <alignment horizontal="right"/>
    </xf>
    <xf numFmtId="41" fontId="9" fillId="7" borderId="3" xfId="0" quotePrefix="1" applyNumberFormat="1" applyFont="1" applyFill="1" applyBorder="1" applyAlignment="1">
      <alignment horizontal="right"/>
    </xf>
    <xf numFmtId="41" fontId="6" fillId="4" borderId="3" xfId="0" applyNumberFormat="1" applyFont="1" applyFill="1" applyBorder="1" applyAlignment="1">
      <alignment horizontal="right" wrapText="1"/>
    </xf>
    <xf numFmtId="41" fontId="6" fillId="4" borderId="3" xfId="0" applyNumberFormat="1" applyFont="1" applyFill="1" applyBorder="1" applyAlignment="1">
      <alignment wrapText="1"/>
    </xf>
    <xf numFmtId="0" fontId="50" fillId="0" borderId="0" xfId="0" applyFont="1" applyAlignment="1">
      <alignment horizontal="center" vertical="top" wrapText="1"/>
    </xf>
    <xf numFmtId="172" fontId="5" fillId="5" borderId="3" xfId="108" applyNumberFormat="1" applyFont="1" applyFill="1" applyBorder="1" applyAlignment="1">
      <alignment horizontal="right" vertical="center" wrapText="1"/>
    </xf>
    <xf numFmtId="172" fontId="4" fillId="5" borderId="3" xfId="108" applyNumberFormat="1" applyFont="1" applyFill="1" applyBorder="1" applyAlignment="1">
      <alignment horizontal="right" vertical="center" wrapText="1"/>
    </xf>
    <xf numFmtId="172" fontId="6" fillId="4" borderId="3" xfId="108" applyNumberFormat="1" applyFont="1" applyFill="1" applyBorder="1" applyAlignment="1">
      <alignment horizontal="right" vertical="center" wrapText="1"/>
    </xf>
    <xf numFmtId="173" fontId="5" fillId="5" borderId="3" xfId="108" applyNumberFormat="1" applyFont="1" applyFill="1" applyBorder="1" applyAlignment="1">
      <alignment horizontal="right" vertical="center" wrapText="1"/>
    </xf>
    <xf numFmtId="173" fontId="4" fillId="5" borderId="3" xfId="108" applyNumberFormat="1" applyFont="1" applyFill="1" applyBorder="1" applyAlignment="1">
      <alignment horizontal="right" vertical="center" wrapText="1"/>
    </xf>
    <xf numFmtId="173" fontId="6" fillId="4" borderId="3" xfId="108" applyNumberFormat="1" applyFont="1" applyFill="1" applyBorder="1" applyAlignment="1">
      <alignment horizontal="right" vertical="center" wrapText="1"/>
    </xf>
    <xf numFmtId="167" fontId="51" fillId="4" borderId="3" xfId="0" applyNumberFormat="1" applyFont="1" applyFill="1" applyBorder="1" applyAlignment="1">
      <alignment horizontal="right" vertical="center" wrapText="1"/>
    </xf>
    <xf numFmtId="167" fontId="0" fillId="0" borderId="0" xfId="0" applyNumberFormat="1"/>
    <xf numFmtId="0" fontId="7" fillId="0" borderId="0" xfId="0" applyFont="1" applyAlignment="1">
      <alignment horizontal="right" vertical="top" wrapText="1"/>
    </xf>
    <xf numFmtId="167" fontId="7" fillId="0" borderId="0" xfId="0" applyNumberFormat="1" applyFont="1" applyAlignment="1">
      <alignment horizontal="right" vertical="top" wrapText="1"/>
    </xf>
    <xf numFmtId="167" fontId="7" fillId="0" borderId="0" xfId="0" applyNumberFormat="1" applyFont="1" applyAlignment="1">
      <alignment horizontal="right" vertical="top"/>
    </xf>
    <xf numFmtId="0" fontId="5" fillId="6" borderId="1" xfId="0" applyFont="1" applyFill="1" applyBorder="1"/>
    <xf numFmtId="167" fontId="5" fillId="0" borderId="3" xfId="0" quotePrefix="1" applyNumberFormat="1" applyFont="1" applyBorder="1" applyAlignment="1">
      <alignment horizontal="right" wrapText="1"/>
    </xf>
    <xf numFmtId="167" fontId="9" fillId="0" borderId="0" xfId="0" applyNumberFormat="1" applyFont="1"/>
    <xf numFmtId="3" fontId="9" fillId="0" borderId="0" xfId="0" applyNumberFormat="1" applyFont="1"/>
    <xf numFmtId="0" fontId="9" fillId="0" borderId="0" xfId="0" applyFont="1"/>
    <xf numFmtId="0" fontId="14" fillId="6" borderId="0" xfId="0" applyFont="1" applyFill="1"/>
    <xf numFmtId="0" fontId="4" fillId="6" borderId="2" xfId="0" applyFont="1" applyFill="1" applyBorder="1" applyAlignment="1">
      <alignment horizontal="right" wrapText="1"/>
    </xf>
    <xf numFmtId="41" fontId="9" fillId="7" borderId="3" xfId="0" applyNumberFormat="1" applyFont="1" applyFill="1" applyBorder="1" applyAlignment="1">
      <alignment horizontal="right" vertical="center"/>
    </xf>
    <xf numFmtId="41" fontId="9" fillId="0" borderId="3" xfId="0" applyNumberFormat="1" applyFont="1" applyBorder="1" applyAlignment="1">
      <alignment horizontal="right" vertical="center"/>
    </xf>
    <xf numFmtId="41" fontId="9" fillId="0" borderId="3" xfId="0" applyNumberFormat="1" applyFont="1" applyBorder="1" applyAlignment="1">
      <alignment horizontal="right"/>
    </xf>
    <xf numFmtId="41" fontId="15" fillId="4" borderId="3" xfId="0" applyNumberFormat="1" applyFont="1" applyFill="1" applyBorder="1" applyAlignment="1">
      <alignment horizontal="right" vertical="center" wrapText="1"/>
    </xf>
    <xf numFmtId="41" fontId="15" fillId="4" borderId="3" xfId="0" applyNumberFormat="1" applyFont="1" applyFill="1" applyBorder="1" applyAlignment="1">
      <alignment horizontal="right" wrapText="1"/>
    </xf>
    <xf numFmtId="41" fontId="7" fillId="7" borderId="3" xfId="0" applyNumberFormat="1" applyFont="1" applyFill="1" applyBorder="1" applyAlignment="1">
      <alignment vertical="top" wrapText="1"/>
    </xf>
    <xf numFmtId="41" fontId="7" fillId="0" borderId="3" xfId="0" applyNumberFormat="1" applyFont="1" applyBorder="1" applyAlignment="1">
      <alignment vertical="top" wrapText="1"/>
    </xf>
    <xf numFmtId="41" fontId="8" fillId="7" borderId="3" xfId="0" applyNumberFormat="1" applyFont="1" applyFill="1" applyBorder="1" applyAlignment="1">
      <alignment vertical="top" wrapText="1"/>
    </xf>
    <xf numFmtId="41" fontId="5" fillId="7" borderId="3" xfId="0" applyNumberFormat="1" applyFont="1" applyFill="1" applyBorder="1" applyAlignment="1">
      <alignment vertical="top" wrapText="1"/>
    </xf>
    <xf numFmtId="41" fontId="5" fillId="0" borderId="3" xfId="0" applyNumberFormat="1" applyFont="1" applyBorder="1" applyAlignment="1">
      <alignment vertical="top" wrapText="1"/>
    </xf>
    <xf numFmtId="41" fontId="5" fillId="0" borderId="3" xfId="0" applyNumberFormat="1" applyFont="1" applyBorder="1" applyAlignment="1">
      <alignment horizontal="right" vertical="top" wrapText="1"/>
    </xf>
    <xf numFmtId="41" fontId="4" fillId="7" borderId="3" xfId="0" applyNumberFormat="1" applyFont="1" applyFill="1" applyBorder="1" applyAlignment="1">
      <alignment vertical="top" wrapText="1"/>
    </xf>
    <xf numFmtId="41" fontId="54" fillId="4" borderId="3" xfId="0" applyNumberFormat="1" applyFont="1" applyFill="1" applyBorder="1" applyAlignment="1">
      <alignment wrapText="1"/>
    </xf>
    <xf numFmtId="0" fontId="52" fillId="0" borderId="0" xfId="0" applyFont="1"/>
    <xf numFmtId="0" fontId="55" fillId="0" borderId="0" xfId="0" applyFont="1"/>
    <xf numFmtId="0" fontId="53" fillId="0" borderId="0" xfId="0" applyFont="1" applyAlignment="1">
      <alignment vertical="top" wrapText="1"/>
    </xf>
    <xf numFmtId="0" fontId="55" fillId="0" borderId="0" xfId="0" applyFont="1" applyAlignment="1">
      <alignment vertical="top" wrapText="1"/>
    </xf>
    <xf numFmtId="167" fontId="55" fillId="0" borderId="0" xfId="0" applyNumberFormat="1" applyFont="1" applyAlignment="1">
      <alignment vertical="top" wrapText="1"/>
    </xf>
    <xf numFmtId="167" fontId="55" fillId="0" borderId="0" xfId="0" applyNumberFormat="1" applyFont="1"/>
    <xf numFmtId="0" fontId="55" fillId="0" borderId="0" xfId="0" applyFont="1" applyAlignment="1">
      <alignment horizontal="right"/>
    </xf>
    <xf numFmtId="41" fontId="9" fillId="6" borderId="3" xfId="0" applyNumberFormat="1" applyFont="1" applyFill="1" applyBorder="1" applyAlignment="1">
      <alignment horizontal="right"/>
    </xf>
    <xf numFmtId="1" fontId="9" fillId="6" borderId="3" xfId="0" applyNumberFormat="1" applyFont="1" applyFill="1" applyBorder="1" applyAlignment="1">
      <alignment horizontal="right"/>
    </xf>
    <xf numFmtId="1" fontId="9" fillId="7" borderId="3" xfId="0" applyNumberFormat="1" applyFont="1" applyFill="1" applyBorder="1" applyAlignment="1">
      <alignment horizontal="right"/>
    </xf>
    <xf numFmtId="0" fontId="4" fillId="2" borderId="1" xfId="0" applyFont="1" applyFill="1" applyBorder="1" applyAlignment="1">
      <alignment horizontal="center" vertical="top" wrapText="1"/>
    </xf>
    <xf numFmtId="0" fontId="4" fillId="2" borderId="0" xfId="0" applyFont="1" applyFill="1" applyAlignment="1">
      <alignment horizontal="center" vertical="top" wrapText="1"/>
    </xf>
    <xf numFmtId="0" fontId="4" fillId="2" borderId="2" xfId="0" applyFont="1" applyFill="1" applyBorder="1" applyAlignment="1">
      <alignment horizontal="center" vertical="top" wrapText="1"/>
    </xf>
    <xf numFmtId="0" fontId="2" fillId="0" borderId="0" xfId="0" quotePrefix="1" applyFont="1" applyAlignment="1">
      <alignment horizontal="justify"/>
    </xf>
    <xf numFmtId="0" fontId="0" fillId="0" borderId="0" xfId="0"/>
    <xf numFmtId="0" fontId="3" fillId="0" borderId="0" xfId="0" applyFont="1" applyAlignment="1">
      <alignment horizontal="justify"/>
    </xf>
    <xf numFmtId="0" fontId="4" fillId="0" borderId="1" xfId="0" applyFont="1" applyBorder="1" applyAlignment="1">
      <alignment horizontal="justify" vertical="center" wrapText="1"/>
    </xf>
    <xf numFmtId="0" fontId="4" fillId="0" borderId="0" xfId="0" applyFont="1" applyAlignment="1">
      <alignment horizontal="justify" vertical="center" wrapText="1"/>
    </xf>
    <xf numFmtId="0" fontId="4" fillId="0" borderId="2" xfId="0" applyFont="1" applyBorder="1" applyAlignment="1">
      <alignment horizontal="justify" vertical="center" wrapText="1"/>
    </xf>
    <xf numFmtId="0" fontId="4"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5" borderId="1" xfId="0" applyFont="1" applyFill="1" applyBorder="1" applyAlignment="1">
      <alignment horizontal="center" wrapText="1"/>
    </xf>
    <xf numFmtId="0" fontId="4" fillId="5" borderId="2" xfId="0" applyFont="1" applyFill="1" applyBorder="1" applyAlignment="1">
      <alignment horizontal="center" wrapText="1"/>
    </xf>
    <xf numFmtId="0" fontId="2" fillId="0" borderId="0" xfId="0" applyFont="1" applyAlignment="1">
      <alignment horizontal="justify"/>
    </xf>
    <xf numFmtId="0" fontId="4" fillId="0" borderId="1" xfId="0" applyFont="1" applyBorder="1" applyAlignment="1">
      <alignment horizontal="left" vertical="center" wrapText="1"/>
    </xf>
    <xf numFmtId="0" fontId="4" fillId="0" borderId="0" xfId="0" applyFont="1" applyAlignment="1">
      <alignment horizontal="left" vertical="center" wrapText="1"/>
    </xf>
    <xf numFmtId="0" fontId="4" fillId="0" borderId="2" xfId="0" applyFont="1" applyBorder="1" applyAlignment="1">
      <alignment horizontal="left" vertical="center" wrapText="1"/>
    </xf>
    <xf numFmtId="0" fontId="4" fillId="0" borderId="1" xfId="0" applyFont="1" applyBorder="1" applyAlignment="1">
      <alignment horizontal="center" wrapText="1"/>
    </xf>
    <xf numFmtId="0" fontId="4" fillId="0" borderId="2" xfId="0" applyFont="1" applyBorder="1" applyAlignment="1">
      <alignment horizontal="center" wrapText="1"/>
    </xf>
    <xf numFmtId="0" fontId="4" fillId="0" borderId="0" xfId="0" applyFont="1" applyAlignment="1">
      <alignment horizontal="center" vertical="center" wrapText="1"/>
    </xf>
    <xf numFmtId="0" fontId="4" fillId="5" borderId="3" xfId="0" applyFont="1" applyFill="1" applyBorder="1" applyAlignment="1">
      <alignment horizontal="center" wrapText="1"/>
    </xf>
    <xf numFmtId="0" fontId="4" fillId="0" borderId="3" xfId="0" applyFont="1" applyBorder="1" applyAlignment="1">
      <alignment horizontal="center" wrapText="1"/>
    </xf>
    <xf numFmtId="0" fontId="3" fillId="0" borderId="2" xfId="0" applyFont="1" applyBorder="1" applyAlignment="1">
      <alignment horizontal="justify"/>
    </xf>
    <xf numFmtId="0" fontId="4" fillId="0" borderId="1" xfId="0" applyFont="1" applyBorder="1" applyAlignment="1">
      <alignment horizontal="justify" wrapText="1"/>
    </xf>
    <xf numFmtId="0" fontId="4" fillId="0" borderId="0" xfId="0" applyFont="1" applyAlignment="1">
      <alignment horizontal="justify" wrapText="1"/>
    </xf>
    <xf numFmtId="0" fontId="4" fillId="0" borderId="2" xfId="0" applyFont="1" applyBorder="1" applyAlignment="1">
      <alignment horizontal="justify" wrapText="1"/>
    </xf>
    <xf numFmtId="0" fontId="3" fillId="0" borderId="0" xfId="0" applyFont="1" applyAlignment="1">
      <alignment horizontal="left"/>
    </xf>
    <xf numFmtId="0" fontId="16" fillId="0" borderId="1" xfId="0" applyFont="1" applyBorder="1" applyAlignment="1">
      <alignment horizontal="center"/>
    </xf>
    <xf numFmtId="0" fontId="16" fillId="0" borderId="0" xfId="0" applyFont="1" applyAlignment="1">
      <alignment horizontal="center"/>
    </xf>
    <xf numFmtId="0" fontId="16" fillId="0" borderId="2" xfId="0" applyFont="1" applyBorder="1" applyAlignment="1">
      <alignment horizontal="center"/>
    </xf>
    <xf numFmtId="0" fontId="38" fillId="6" borderId="3" xfId="0" applyFont="1" applyFill="1" applyBorder="1" applyAlignment="1">
      <alignment wrapText="1"/>
    </xf>
    <xf numFmtId="0" fontId="9" fillId="6" borderId="3" xfId="0" applyFont="1" applyFill="1" applyBorder="1"/>
    <xf numFmtId="0" fontId="39" fillId="7" borderId="3" xfId="0" applyFont="1" applyFill="1" applyBorder="1" applyAlignment="1">
      <alignment horizontal="center"/>
    </xf>
    <xf numFmtId="0" fontId="39" fillId="0" borderId="3" xfId="0" applyFont="1" applyBorder="1" applyAlignment="1">
      <alignment horizontal="center"/>
    </xf>
    <xf numFmtId="0" fontId="9" fillId="0" borderId="3" xfId="0" applyFont="1" applyBorder="1" applyAlignment="1">
      <alignment horizontal="center"/>
    </xf>
    <xf numFmtId="0" fontId="9" fillId="7" borderId="3" xfId="0" applyFont="1" applyFill="1" applyBorder="1" applyAlignment="1">
      <alignment horizontal="center"/>
    </xf>
    <xf numFmtId="0" fontId="5" fillId="6" borderId="3" xfId="0" applyFont="1" applyFill="1" applyBorder="1" applyAlignment="1">
      <alignment horizontal="right" wrapText="1"/>
    </xf>
    <xf numFmtId="0" fontId="4" fillId="6" borderId="1" xfId="0" applyFont="1" applyFill="1" applyBorder="1" applyAlignment="1">
      <alignment horizontal="left" wrapText="1"/>
    </xf>
    <xf numFmtId="0" fontId="4" fillId="6" borderId="2" xfId="0" applyFont="1" applyFill="1" applyBorder="1" applyAlignment="1">
      <alignment horizontal="left" wrapText="1"/>
    </xf>
    <xf numFmtId="0" fontId="4" fillId="6" borderId="1" xfId="0" applyFont="1" applyFill="1" applyBorder="1" applyAlignment="1">
      <alignment horizontal="center" vertical="center" wrapText="1"/>
    </xf>
    <xf numFmtId="0" fontId="4" fillId="6" borderId="0" xfId="0" applyFont="1" applyFill="1" applyAlignment="1">
      <alignment horizontal="center" vertical="center" wrapText="1"/>
    </xf>
    <xf numFmtId="0" fontId="42" fillId="0" borderId="0" xfId="0" applyFont="1" applyAlignment="1">
      <alignment horizontal="left" vertical="top" wrapText="1"/>
    </xf>
    <xf numFmtId="0" fontId="14" fillId="0" borderId="0" xfId="0" applyFont="1" applyAlignment="1">
      <alignment horizontal="justify" vertical="top"/>
    </xf>
    <xf numFmtId="0" fontId="41" fillId="0" borderId="0" xfId="0" applyFont="1" applyAlignment="1">
      <alignment vertical="top"/>
    </xf>
    <xf numFmtId="0" fontId="4" fillId="6" borderId="1" xfId="0" applyFont="1" applyFill="1" applyBorder="1" applyAlignment="1">
      <alignment horizontal="left" vertical="center"/>
    </xf>
    <xf numFmtId="0" fontId="4" fillId="6" borderId="2" xfId="0" applyFont="1" applyFill="1" applyBorder="1" applyAlignment="1">
      <alignment horizontal="left" vertical="center"/>
    </xf>
    <xf numFmtId="0" fontId="38" fillId="0" borderId="3" xfId="0" applyFont="1" applyBorder="1" applyAlignment="1">
      <alignment horizontal="center" vertical="center"/>
    </xf>
    <xf numFmtId="0" fontId="14" fillId="0" borderId="0" xfId="0" applyFont="1" applyAlignment="1">
      <alignment horizontal="justify"/>
    </xf>
    <xf numFmtId="0" fontId="41" fillId="0" borderId="0" xfId="0" applyFont="1"/>
    <xf numFmtId="0" fontId="4" fillId="30" borderId="1" xfId="0" applyFont="1" applyFill="1" applyBorder="1" applyAlignment="1">
      <alignment horizontal="left" vertical="center" wrapText="1"/>
    </xf>
    <xf numFmtId="0" fontId="39" fillId="30" borderId="2" xfId="0" applyFont="1" applyFill="1" applyBorder="1" applyAlignment="1">
      <alignment horizontal="left" vertical="center" wrapText="1"/>
    </xf>
    <xf numFmtId="0" fontId="43" fillId="7" borderId="3" xfId="0" applyFont="1" applyFill="1" applyBorder="1" applyAlignment="1">
      <alignment horizontal="center"/>
    </xf>
    <xf numFmtId="0" fontId="4" fillId="30" borderId="3" xfId="0" applyFont="1" applyFill="1" applyBorder="1" applyAlignment="1">
      <alignment horizontal="center"/>
    </xf>
    <xf numFmtId="0" fontId="4" fillId="6" borderId="1" xfId="0" applyFont="1" applyFill="1" applyBorder="1" applyAlignment="1">
      <alignment horizontal="left" vertical="center" wrapText="1"/>
    </xf>
    <xf numFmtId="0" fontId="4" fillId="6" borderId="2" xfId="0" applyFont="1" applyFill="1" applyBorder="1" applyAlignment="1">
      <alignment horizontal="left" vertical="center" wrapText="1"/>
    </xf>
    <xf numFmtId="0" fontId="4" fillId="7" borderId="3" xfId="0" applyFont="1" applyFill="1" applyBorder="1" applyAlignment="1">
      <alignment horizontal="center"/>
    </xf>
    <xf numFmtId="0" fontId="4" fillId="6" borderId="3" xfId="0" applyFont="1" applyFill="1" applyBorder="1" applyAlignment="1">
      <alignment horizontal="center"/>
    </xf>
    <xf numFmtId="0" fontId="10" fillId="0" borderId="0" xfId="0" applyFont="1" applyAlignment="1">
      <alignment horizontal="justify" vertical="center"/>
    </xf>
    <xf numFmtId="0" fontId="47" fillId="0" borderId="0" xfId="0" applyFont="1" applyAlignment="1">
      <alignment vertical="center"/>
    </xf>
    <xf numFmtId="0" fontId="10" fillId="0" borderId="0" xfId="0" applyFont="1" applyAlignment="1">
      <alignment horizontal="left" wrapText="1"/>
    </xf>
    <xf numFmtId="0" fontId="4" fillId="6" borderId="0" xfId="0" applyFont="1" applyFill="1" applyAlignment="1">
      <alignment horizontal="left" vertical="center"/>
    </xf>
    <xf numFmtId="0" fontId="4" fillId="6" borderId="3" xfId="0" applyFont="1" applyFill="1" applyBorder="1" applyAlignment="1">
      <alignment horizontal="center" vertical="top" wrapText="1"/>
    </xf>
    <xf numFmtId="0" fontId="4" fillId="7" borderId="3" xfId="0" applyFont="1" applyFill="1" applyBorder="1" applyAlignment="1">
      <alignment horizontal="center" vertical="top" wrapText="1"/>
    </xf>
    <xf numFmtId="0" fontId="4" fillId="3" borderId="3" xfId="0" applyFont="1" applyFill="1" applyBorder="1" applyAlignment="1">
      <alignment horizontal="left" vertical="center" wrapText="1"/>
    </xf>
    <xf numFmtId="0" fontId="4" fillId="5" borderId="3"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4" fillId="5" borderId="14" xfId="0" applyFont="1" applyFill="1" applyBorder="1" applyAlignment="1">
      <alignment horizontal="center" vertical="center" wrapText="1"/>
    </xf>
    <xf numFmtId="0" fontId="4" fillId="5" borderId="15" xfId="0" applyFont="1" applyFill="1" applyBorder="1" applyAlignment="1">
      <alignment horizontal="center" vertical="center" wrapText="1"/>
    </xf>
    <xf numFmtId="0" fontId="4" fillId="0" borderId="14" xfId="0" applyFont="1" applyBorder="1" applyAlignment="1">
      <alignment horizontal="center" vertical="center" wrapText="1"/>
    </xf>
    <xf numFmtId="0" fontId="4" fillId="0" borderId="15" xfId="0" applyFont="1" applyBorder="1" applyAlignment="1">
      <alignment horizontal="center" vertical="center" wrapText="1"/>
    </xf>
    <xf numFmtId="0" fontId="10" fillId="0" borderId="0" xfId="0" applyFont="1" applyAlignment="1">
      <alignment horizontal="justify"/>
    </xf>
    <xf numFmtId="0" fontId="47" fillId="0" borderId="0" xfId="0" applyFont="1"/>
    <xf numFmtId="0" fontId="4" fillId="3" borderId="14" xfId="0" applyFont="1" applyFill="1" applyBorder="1" applyAlignment="1">
      <alignment horizontal="center" vertical="center" wrapText="1"/>
    </xf>
    <xf numFmtId="0" fontId="4" fillId="3" borderId="0" xfId="0" applyFont="1" applyFill="1" applyAlignment="1">
      <alignment horizontal="center" vertical="center" wrapText="1"/>
    </xf>
    <xf numFmtId="0" fontId="4" fillId="3" borderId="15" xfId="0" applyFont="1" applyFill="1" applyBorder="1" applyAlignment="1">
      <alignment horizontal="center" vertical="center" wrapText="1"/>
    </xf>
    <xf numFmtId="0" fontId="4" fillId="0" borderId="3" xfId="0" applyFont="1" applyBorder="1" applyAlignment="1">
      <alignment horizontal="center" vertical="center"/>
    </xf>
    <xf numFmtId="0" fontId="5" fillId="0" borderId="1" xfId="0" applyFont="1" applyBorder="1" applyAlignment="1">
      <alignment horizontal="right" wrapText="1"/>
    </xf>
    <xf numFmtId="0" fontId="5" fillId="0" borderId="2" xfId="0" applyFont="1" applyBorder="1" applyAlignment="1">
      <alignment horizontal="right" wrapText="1"/>
    </xf>
    <xf numFmtId="0" fontId="4" fillId="7" borderId="3" xfId="0" applyFont="1" applyFill="1" applyBorder="1" applyAlignment="1">
      <alignment horizontal="center" vertical="center"/>
    </xf>
    <xf numFmtId="0" fontId="38" fillId="0" borderId="1" xfId="80" applyFont="1" applyBorder="1" applyAlignment="1">
      <alignment vertical="center"/>
    </xf>
    <xf numFmtId="0" fontId="38" fillId="0" borderId="2" xfId="80" applyFont="1" applyBorder="1" applyAlignment="1">
      <alignment vertical="center"/>
    </xf>
    <xf numFmtId="0" fontId="4" fillId="6" borderId="3" xfId="0" applyFont="1" applyFill="1" applyBorder="1" applyAlignment="1">
      <alignment horizontal="center" wrapText="1"/>
    </xf>
    <xf numFmtId="0" fontId="10" fillId="0" borderId="1" xfId="0" applyFont="1" applyBorder="1" applyAlignment="1">
      <alignment horizontal="justify" vertical="center"/>
    </xf>
    <xf numFmtId="0" fontId="47" fillId="0" borderId="1" xfId="0" applyFont="1" applyBorder="1" applyAlignment="1">
      <alignment vertical="center"/>
    </xf>
    <xf numFmtId="2" fontId="4" fillId="6" borderId="3" xfId="0" applyNumberFormat="1" applyFont="1" applyFill="1" applyBorder="1" applyAlignment="1">
      <alignment horizontal="center"/>
    </xf>
    <xf numFmtId="2" fontId="4" fillId="7" borderId="3" xfId="0" applyNumberFormat="1" applyFont="1" applyFill="1" applyBorder="1" applyAlignment="1">
      <alignment horizontal="center"/>
    </xf>
    <xf numFmtId="2" fontId="9" fillId="6" borderId="3" xfId="0" applyNumberFormat="1" applyFont="1" applyFill="1" applyBorder="1" applyAlignment="1">
      <alignment horizontal="center" wrapText="1"/>
    </xf>
    <xf numFmtId="0" fontId="9" fillId="6" borderId="3" xfId="0" applyFont="1" applyFill="1" applyBorder="1" applyAlignment="1">
      <alignment horizontal="center" wrapText="1"/>
    </xf>
    <xf numFmtId="0" fontId="4" fillId="30" borderId="2" xfId="0" applyFont="1" applyFill="1" applyBorder="1" applyAlignment="1">
      <alignment horizontal="left" vertical="center" wrapText="1"/>
    </xf>
    <xf numFmtId="0" fontId="46" fillId="0" borderId="0" xfId="0" applyFont="1" applyAlignment="1">
      <alignment horizontal="justify"/>
    </xf>
    <xf numFmtId="0" fontId="5" fillId="6" borderId="3" xfId="0" applyFont="1" applyFill="1" applyBorder="1" applyAlignment="1">
      <alignment wrapText="1"/>
    </xf>
    <xf numFmtId="0" fontId="4" fillId="7" borderId="3" xfId="0" applyFont="1" applyFill="1" applyBorder="1" applyAlignment="1">
      <alignment horizontal="center" wrapText="1"/>
    </xf>
    <xf numFmtId="0" fontId="38" fillId="0" borderId="3" xfId="78" applyFont="1" applyBorder="1"/>
    <xf numFmtId="0" fontId="43" fillId="0" borderId="1" xfId="0" applyFont="1" applyBorder="1" applyAlignment="1">
      <alignment horizontal="left" vertical="center"/>
    </xf>
    <xf numFmtId="0" fontId="43" fillId="0" borderId="0" xfId="0" applyFont="1" applyAlignment="1">
      <alignment horizontal="left" vertical="center"/>
    </xf>
    <xf numFmtId="0" fontId="43" fillId="0" borderId="2" xfId="0" applyFont="1" applyBorder="1" applyAlignment="1">
      <alignment horizontal="left" vertical="center"/>
    </xf>
    <xf numFmtId="0" fontId="4" fillId="6" borderId="2" xfId="0" applyFont="1" applyFill="1" applyBorder="1" applyAlignment="1">
      <alignment horizontal="center"/>
    </xf>
    <xf numFmtId="0" fontId="4" fillId="5" borderId="0" xfId="0" applyFont="1" applyFill="1" applyAlignment="1">
      <alignment horizontal="center" wrapText="1"/>
    </xf>
    <xf numFmtId="0" fontId="8" fillId="0" borderId="3" xfId="0" applyFont="1" applyBorder="1" applyAlignment="1">
      <alignment horizontal="center" vertical="top" wrapText="1"/>
    </xf>
    <xf numFmtId="0" fontId="4" fillId="6" borderId="3" xfId="0" applyFont="1" applyFill="1" applyBorder="1" applyAlignment="1">
      <alignment horizontal="left" wrapText="1"/>
    </xf>
    <xf numFmtId="0" fontId="4" fillId="6" borderId="3" xfId="0" applyFont="1" applyFill="1" applyBorder="1" applyAlignment="1">
      <alignment horizontal="right" wrapText="1"/>
    </xf>
    <xf numFmtId="174" fontId="0" fillId="0" borderId="0" xfId="0" applyNumberFormat="1"/>
  </cellXfs>
  <cellStyles count="109">
    <cellStyle name="20% - Accent1" xfId="4" xr:uid="{00000000-0005-0000-0000-000000000000}"/>
    <cellStyle name="20% - Accent2" xfId="5" xr:uid="{00000000-0005-0000-0000-000001000000}"/>
    <cellStyle name="20% - Accent3" xfId="6" xr:uid="{00000000-0005-0000-0000-000002000000}"/>
    <cellStyle name="20% - Accent4" xfId="7" xr:uid="{00000000-0005-0000-0000-000003000000}"/>
    <cellStyle name="20% - Accent5" xfId="8" xr:uid="{00000000-0005-0000-0000-000004000000}"/>
    <cellStyle name="20% - Accent6" xfId="9" xr:uid="{00000000-0005-0000-0000-000005000000}"/>
    <cellStyle name="20% - Colore 1 2" xfId="10" xr:uid="{00000000-0005-0000-0000-000006000000}"/>
    <cellStyle name="20% - Colore 2 2" xfId="11" xr:uid="{00000000-0005-0000-0000-000007000000}"/>
    <cellStyle name="20% - Colore 3 2" xfId="12" xr:uid="{00000000-0005-0000-0000-000008000000}"/>
    <cellStyle name="20% - Colore 4 2" xfId="13" xr:uid="{00000000-0005-0000-0000-000009000000}"/>
    <cellStyle name="20% - Colore 5 2" xfId="14" xr:uid="{00000000-0005-0000-0000-00000A000000}"/>
    <cellStyle name="20% - Colore 6 2" xfId="15" xr:uid="{00000000-0005-0000-0000-00000B000000}"/>
    <cellStyle name="40% - Accent1" xfId="16" xr:uid="{00000000-0005-0000-0000-00000C000000}"/>
    <cellStyle name="40% - Accent2" xfId="17" xr:uid="{00000000-0005-0000-0000-00000D000000}"/>
    <cellStyle name="40% - Accent3" xfId="18" xr:uid="{00000000-0005-0000-0000-00000E000000}"/>
    <cellStyle name="40% - Accent4" xfId="19" xr:uid="{00000000-0005-0000-0000-00000F000000}"/>
    <cellStyle name="40% - Accent5" xfId="20" xr:uid="{00000000-0005-0000-0000-000010000000}"/>
    <cellStyle name="40% - Accent6" xfId="21" xr:uid="{00000000-0005-0000-0000-000011000000}"/>
    <cellStyle name="40% - Colore 1 2" xfId="22" xr:uid="{00000000-0005-0000-0000-000012000000}"/>
    <cellStyle name="40% - Colore 2 2" xfId="23" xr:uid="{00000000-0005-0000-0000-000013000000}"/>
    <cellStyle name="40% - Colore 3 2" xfId="24" xr:uid="{00000000-0005-0000-0000-000014000000}"/>
    <cellStyle name="40% - Colore 4 2" xfId="25" xr:uid="{00000000-0005-0000-0000-000015000000}"/>
    <cellStyle name="40% - Colore 5 2" xfId="26" xr:uid="{00000000-0005-0000-0000-000016000000}"/>
    <cellStyle name="40% - Colore 6 2" xfId="27" xr:uid="{00000000-0005-0000-0000-000017000000}"/>
    <cellStyle name="60% - Accent1" xfId="28" xr:uid="{00000000-0005-0000-0000-000018000000}"/>
    <cellStyle name="60% - Accent2" xfId="29" xr:uid="{00000000-0005-0000-0000-000019000000}"/>
    <cellStyle name="60% - Accent3" xfId="30" xr:uid="{00000000-0005-0000-0000-00001A000000}"/>
    <cellStyle name="60% - Accent4" xfId="31" xr:uid="{00000000-0005-0000-0000-00001B000000}"/>
    <cellStyle name="60% - Accent5" xfId="32" xr:uid="{00000000-0005-0000-0000-00001C000000}"/>
    <cellStyle name="60% - Accent6" xfId="33" xr:uid="{00000000-0005-0000-0000-00001D000000}"/>
    <cellStyle name="60% - Colore 1 2" xfId="34" xr:uid="{00000000-0005-0000-0000-00001E000000}"/>
    <cellStyle name="60% - Colore 2 2" xfId="35" xr:uid="{00000000-0005-0000-0000-00001F000000}"/>
    <cellStyle name="60% - Colore 3 2" xfId="36" xr:uid="{00000000-0005-0000-0000-000020000000}"/>
    <cellStyle name="60% - Colore 4 2" xfId="37" xr:uid="{00000000-0005-0000-0000-000021000000}"/>
    <cellStyle name="60% - Colore 5 2" xfId="38" xr:uid="{00000000-0005-0000-0000-000022000000}"/>
    <cellStyle name="60% - Colore 6 2" xfId="39" xr:uid="{00000000-0005-0000-0000-000023000000}"/>
    <cellStyle name="Accent1" xfId="40" xr:uid="{00000000-0005-0000-0000-000024000000}"/>
    <cellStyle name="Accent2" xfId="41" xr:uid="{00000000-0005-0000-0000-000025000000}"/>
    <cellStyle name="Accent3" xfId="42" xr:uid="{00000000-0005-0000-0000-000026000000}"/>
    <cellStyle name="Accent4" xfId="43" xr:uid="{00000000-0005-0000-0000-000027000000}"/>
    <cellStyle name="Accent5" xfId="44" xr:uid="{00000000-0005-0000-0000-000028000000}"/>
    <cellStyle name="Accent6" xfId="45" xr:uid="{00000000-0005-0000-0000-000029000000}"/>
    <cellStyle name="Bad" xfId="46" xr:uid="{00000000-0005-0000-0000-00002A000000}"/>
    <cellStyle name="Calcolo 2" xfId="47" xr:uid="{00000000-0005-0000-0000-00002B000000}"/>
    <cellStyle name="Calculation" xfId="48" xr:uid="{00000000-0005-0000-0000-00002C000000}"/>
    <cellStyle name="Cella collegata 2" xfId="49" xr:uid="{00000000-0005-0000-0000-00002D000000}"/>
    <cellStyle name="Cella da controllare 2" xfId="50" xr:uid="{00000000-0005-0000-0000-00002E000000}"/>
    <cellStyle name="Check Cell" xfId="51" xr:uid="{00000000-0005-0000-0000-00002F000000}"/>
    <cellStyle name="Colore 1 2" xfId="52" xr:uid="{00000000-0005-0000-0000-000030000000}"/>
    <cellStyle name="Colore 2 2" xfId="53" xr:uid="{00000000-0005-0000-0000-000031000000}"/>
    <cellStyle name="Colore 3 2" xfId="54" xr:uid="{00000000-0005-0000-0000-000032000000}"/>
    <cellStyle name="Colore 4 2" xfId="55" xr:uid="{00000000-0005-0000-0000-000033000000}"/>
    <cellStyle name="Colore 5 2" xfId="56" xr:uid="{00000000-0005-0000-0000-000034000000}"/>
    <cellStyle name="Colore 6 2" xfId="57" xr:uid="{00000000-0005-0000-0000-000035000000}"/>
    <cellStyle name="Comma 2" xfId="58" xr:uid="{00000000-0005-0000-0000-000036000000}"/>
    <cellStyle name="Euro" xfId="59" xr:uid="{00000000-0005-0000-0000-000037000000}"/>
    <cellStyle name="Explanatory Text" xfId="60" xr:uid="{00000000-0005-0000-0000-000038000000}"/>
    <cellStyle name="Good" xfId="61" xr:uid="{00000000-0005-0000-0000-000039000000}"/>
    <cellStyle name="Heading 1" xfId="62" xr:uid="{00000000-0005-0000-0000-00003A000000}"/>
    <cellStyle name="Heading 2" xfId="63" xr:uid="{00000000-0005-0000-0000-00003B000000}"/>
    <cellStyle name="Heading 3" xfId="64" xr:uid="{00000000-0005-0000-0000-00003C000000}"/>
    <cellStyle name="Heading 4" xfId="65" xr:uid="{00000000-0005-0000-0000-00003D000000}"/>
    <cellStyle name="Input 2" xfId="66" xr:uid="{00000000-0005-0000-0000-00003E000000}"/>
    <cellStyle name="Linked Cell" xfId="67" xr:uid="{00000000-0005-0000-0000-00003F000000}"/>
    <cellStyle name="Migliaia" xfId="108" builtinId="3"/>
    <cellStyle name="Migliaia (0)_Foglio1" xfId="68" xr:uid="{00000000-0005-0000-0000-000041000000}"/>
    <cellStyle name="Migliaia [0] 2" xfId="69" xr:uid="{00000000-0005-0000-0000-000042000000}"/>
    <cellStyle name="Migliaia 2" xfId="2" xr:uid="{00000000-0005-0000-0000-000043000000}"/>
    <cellStyle name="Migliaia 2 2" xfId="70" xr:uid="{00000000-0005-0000-0000-000044000000}"/>
    <cellStyle name="Migliaia 3" xfId="105" xr:uid="{00000000-0005-0000-0000-000045000000}"/>
    <cellStyle name="Migliaia 4" xfId="106" xr:uid="{00000000-0005-0000-0000-000046000000}"/>
    <cellStyle name="Neutral" xfId="71" xr:uid="{00000000-0005-0000-0000-000047000000}"/>
    <cellStyle name="Neutrale 2" xfId="72" xr:uid="{00000000-0005-0000-0000-000048000000}"/>
    <cellStyle name="Normal 2" xfId="73" xr:uid="{00000000-0005-0000-0000-000049000000}"/>
    <cellStyle name="Normal 3" xfId="74" xr:uid="{00000000-0005-0000-0000-00004A000000}"/>
    <cellStyle name="Normal 3 2" xfId="75" xr:uid="{00000000-0005-0000-0000-00004B000000}"/>
    <cellStyle name="Normal_Cas_05Q3(met adjusted)" xfId="76" xr:uid="{00000000-0005-0000-0000-00004C000000}"/>
    <cellStyle name="Normale" xfId="0" builtinId="0"/>
    <cellStyle name="Normale 2" xfId="3" xr:uid="{00000000-0005-0000-0000-00004E000000}"/>
    <cellStyle name="Normale 2 2" xfId="78" xr:uid="{00000000-0005-0000-0000-00004F000000}"/>
    <cellStyle name="Normale 2 3" xfId="79" xr:uid="{00000000-0005-0000-0000-000050000000}"/>
    <cellStyle name="Normale 2 4" xfId="80" xr:uid="{00000000-0005-0000-0000-000051000000}"/>
    <cellStyle name="Normale 2 5" xfId="81" xr:uid="{00000000-0005-0000-0000-000052000000}"/>
    <cellStyle name="Normale 2 6" xfId="77" xr:uid="{00000000-0005-0000-0000-000053000000}"/>
    <cellStyle name="Normale 2 7" xfId="107" xr:uid="{00000000-0005-0000-0000-000054000000}"/>
    <cellStyle name="Normale 3" xfId="82" xr:uid="{00000000-0005-0000-0000-000055000000}"/>
    <cellStyle name="Normale 3 2" xfId="83" xr:uid="{00000000-0005-0000-0000-000056000000}"/>
    <cellStyle name="Normale 4" xfId="84" xr:uid="{00000000-0005-0000-0000-000057000000}"/>
    <cellStyle name="Normale 5" xfId="85" xr:uid="{00000000-0005-0000-0000-000058000000}"/>
    <cellStyle name="Normale 6" xfId="86" xr:uid="{00000000-0005-0000-0000-000059000000}"/>
    <cellStyle name="Nota 2" xfId="87" xr:uid="{00000000-0005-0000-0000-00005B000000}"/>
    <cellStyle name="Note" xfId="88" xr:uid="{00000000-0005-0000-0000-00005C000000}"/>
    <cellStyle name="Output 2" xfId="89" xr:uid="{00000000-0005-0000-0000-00005D000000}"/>
    <cellStyle name="Percentuale" xfId="1" builtinId="5"/>
    <cellStyle name="Standaard_Verkeersprestaties_v_240513064826" xfId="90" xr:uid="{00000000-0005-0000-0000-00005F000000}"/>
    <cellStyle name="Testo avviso 2" xfId="91" xr:uid="{00000000-0005-0000-0000-000060000000}"/>
    <cellStyle name="Testo descrittivo 2" xfId="92" xr:uid="{00000000-0005-0000-0000-000061000000}"/>
    <cellStyle name="Title" xfId="93" xr:uid="{00000000-0005-0000-0000-000062000000}"/>
    <cellStyle name="Titolo 1 2" xfId="94" xr:uid="{00000000-0005-0000-0000-000063000000}"/>
    <cellStyle name="Titolo 2 2" xfId="95" xr:uid="{00000000-0005-0000-0000-000064000000}"/>
    <cellStyle name="Titolo 3 2" xfId="96" xr:uid="{00000000-0005-0000-0000-000065000000}"/>
    <cellStyle name="Titolo 4 2" xfId="97" xr:uid="{00000000-0005-0000-0000-000066000000}"/>
    <cellStyle name="Titolo 5" xfId="98" xr:uid="{00000000-0005-0000-0000-000067000000}"/>
    <cellStyle name="Total" xfId="99" xr:uid="{00000000-0005-0000-0000-000068000000}"/>
    <cellStyle name="Totale 2" xfId="100" xr:uid="{00000000-0005-0000-0000-000069000000}"/>
    <cellStyle name="Valore non valido 2" xfId="101" xr:uid="{00000000-0005-0000-0000-00006A000000}"/>
    <cellStyle name="Valore valido 2" xfId="102" xr:uid="{00000000-0005-0000-0000-00006B000000}"/>
    <cellStyle name="Valuta (0)_Foglio1" xfId="103" xr:uid="{00000000-0005-0000-0000-00006C000000}"/>
    <cellStyle name="Warning Text" xfId="104" xr:uid="{00000000-0005-0000-0000-00006D000000}"/>
  </cellStyles>
  <dxfs count="3">
    <dxf>
      <font>
        <b/>
        <i val="0"/>
      </font>
    </dxf>
    <dxf>
      <font>
        <b/>
        <i val="0"/>
      </font>
    </dxf>
    <dxf>
      <font>
        <b/>
        <i val="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oglio1"/>
  <dimension ref="B2:L13"/>
  <sheetViews>
    <sheetView topLeftCell="A13" workbookViewId="0">
      <selection activeCell="A20" sqref="A20:XFD150"/>
    </sheetView>
  </sheetViews>
  <sheetFormatPr defaultRowHeight="15" x14ac:dyDescent="0.25"/>
  <cols>
    <col min="1" max="1" width="14.140625" bestFit="1" customWidth="1"/>
  </cols>
  <sheetData>
    <row r="2" spans="2:12" x14ac:dyDescent="0.25">
      <c r="B2" s="250" t="s">
        <v>272</v>
      </c>
      <c r="C2" s="251"/>
      <c r="D2" s="251"/>
      <c r="E2" s="251"/>
      <c r="F2" s="251"/>
      <c r="G2" s="251"/>
      <c r="H2" s="251"/>
      <c r="I2" s="251"/>
      <c r="J2" s="251"/>
      <c r="K2" s="251"/>
    </row>
    <row r="3" spans="2:12" x14ac:dyDescent="0.25">
      <c r="B3" s="252" t="s">
        <v>232</v>
      </c>
      <c r="C3" s="251"/>
      <c r="D3" s="251"/>
      <c r="E3" s="251"/>
      <c r="F3" s="251"/>
      <c r="G3" s="251"/>
      <c r="H3" s="251"/>
      <c r="I3" s="251"/>
      <c r="J3" s="251"/>
      <c r="K3" s="251"/>
    </row>
    <row r="4" spans="2:12" x14ac:dyDescent="0.25">
      <c r="B4" s="253" t="s">
        <v>0</v>
      </c>
      <c r="C4" s="256">
        <v>2021</v>
      </c>
      <c r="D4" s="256"/>
      <c r="E4" s="256"/>
      <c r="F4" s="258">
        <v>2020</v>
      </c>
      <c r="G4" s="258"/>
      <c r="H4" s="258"/>
      <c r="I4" s="247" t="s">
        <v>231</v>
      </c>
      <c r="J4" s="247" t="s">
        <v>228</v>
      </c>
      <c r="K4" s="247" t="s">
        <v>229</v>
      </c>
      <c r="L4" s="247" t="s">
        <v>230</v>
      </c>
    </row>
    <row r="5" spans="2:12" x14ac:dyDescent="0.25">
      <c r="B5" s="254"/>
      <c r="C5" s="257"/>
      <c r="D5" s="257"/>
      <c r="E5" s="257"/>
      <c r="F5" s="259"/>
      <c r="G5" s="259"/>
      <c r="H5" s="259"/>
      <c r="I5" s="248"/>
      <c r="J5" s="248"/>
      <c r="K5" s="248"/>
      <c r="L5" s="248"/>
    </row>
    <row r="6" spans="2:12" ht="39" customHeight="1" x14ac:dyDescent="0.25">
      <c r="B6" s="255"/>
      <c r="C6" s="133" t="s">
        <v>1</v>
      </c>
      <c r="D6" s="133" t="s">
        <v>2</v>
      </c>
      <c r="E6" s="133" t="s">
        <v>3</v>
      </c>
      <c r="F6" s="133" t="s">
        <v>1</v>
      </c>
      <c r="G6" s="133" t="s">
        <v>2</v>
      </c>
      <c r="H6" s="133" t="s">
        <v>3</v>
      </c>
      <c r="I6" s="249"/>
      <c r="J6" s="249"/>
      <c r="K6" s="249"/>
      <c r="L6" s="249"/>
    </row>
    <row r="7" spans="2:12" x14ac:dyDescent="0.25">
      <c r="B7" s="188" t="s">
        <v>201</v>
      </c>
      <c r="C7" s="10">
        <v>812</v>
      </c>
      <c r="D7" s="7">
        <v>36</v>
      </c>
      <c r="E7" s="10">
        <v>1301</v>
      </c>
      <c r="F7" s="7">
        <v>690</v>
      </c>
      <c r="G7" s="10">
        <v>26</v>
      </c>
      <c r="H7" s="7">
        <v>1152</v>
      </c>
      <c r="I7" s="1">
        <v>10</v>
      </c>
      <c r="J7" s="5">
        <v>-2.7</v>
      </c>
      <c r="K7" s="2">
        <v>-12.2</v>
      </c>
      <c r="L7" s="5">
        <v>5.34</v>
      </c>
    </row>
    <row r="8" spans="2:12" x14ac:dyDescent="0.25">
      <c r="B8" s="187" t="s">
        <v>202</v>
      </c>
      <c r="C8" s="10">
        <v>484</v>
      </c>
      <c r="D8" s="7">
        <v>13</v>
      </c>
      <c r="E8" s="10">
        <v>753</v>
      </c>
      <c r="F8" s="7">
        <v>343</v>
      </c>
      <c r="G8" s="10">
        <v>10</v>
      </c>
      <c r="H8" s="7">
        <v>525</v>
      </c>
      <c r="I8" s="1">
        <v>3</v>
      </c>
      <c r="J8" s="5">
        <v>-35</v>
      </c>
      <c r="K8" s="2">
        <v>-58.06</v>
      </c>
      <c r="L8" s="5">
        <v>3.79</v>
      </c>
    </row>
    <row r="9" spans="2:12" x14ac:dyDescent="0.25">
      <c r="B9" s="187" t="s">
        <v>203</v>
      </c>
      <c r="C9" s="10">
        <v>862</v>
      </c>
      <c r="D9" s="7">
        <v>22</v>
      </c>
      <c r="E9" s="10">
        <v>1278</v>
      </c>
      <c r="F9" s="7">
        <v>677</v>
      </c>
      <c r="G9" s="10">
        <v>14</v>
      </c>
      <c r="H9" s="7">
        <v>966</v>
      </c>
      <c r="I9" s="1">
        <v>8</v>
      </c>
      <c r="J9" s="5">
        <v>-12</v>
      </c>
      <c r="K9" s="2">
        <v>-42.11</v>
      </c>
      <c r="L9" s="5">
        <v>4.22</v>
      </c>
    </row>
    <row r="10" spans="2:12" x14ac:dyDescent="0.25">
      <c r="B10" s="187" t="s">
        <v>204</v>
      </c>
      <c r="C10" s="10">
        <v>248</v>
      </c>
      <c r="D10" s="7">
        <v>8</v>
      </c>
      <c r="E10" s="10">
        <v>411</v>
      </c>
      <c r="F10" s="7">
        <v>224</v>
      </c>
      <c r="G10" s="10">
        <v>9</v>
      </c>
      <c r="H10" s="7">
        <v>380</v>
      </c>
      <c r="I10" s="1">
        <v>-1</v>
      </c>
      <c r="J10" s="5">
        <v>-38.46</v>
      </c>
      <c r="K10" s="2">
        <v>-55.56</v>
      </c>
      <c r="L10" s="5">
        <v>4.91</v>
      </c>
    </row>
    <row r="11" spans="2:12" x14ac:dyDescent="0.25">
      <c r="B11" s="187" t="s">
        <v>205</v>
      </c>
      <c r="C11" s="10">
        <v>181</v>
      </c>
      <c r="D11" s="7">
        <v>6</v>
      </c>
      <c r="E11" s="10">
        <v>286</v>
      </c>
      <c r="F11" s="7">
        <v>145</v>
      </c>
      <c r="G11" s="10">
        <v>2</v>
      </c>
      <c r="H11" s="7">
        <v>241</v>
      </c>
      <c r="I11" s="1">
        <v>4</v>
      </c>
      <c r="J11" s="5">
        <v>-33.33</v>
      </c>
      <c r="K11" s="2">
        <v>-40</v>
      </c>
      <c r="L11" s="5">
        <v>3.96</v>
      </c>
    </row>
    <row r="12" spans="2:12" x14ac:dyDescent="0.25">
      <c r="B12" s="11" t="s">
        <v>178</v>
      </c>
      <c r="C12" s="9">
        <v>2587</v>
      </c>
      <c r="D12" s="9">
        <v>85</v>
      </c>
      <c r="E12" s="9">
        <v>4029</v>
      </c>
      <c r="F12" s="9">
        <v>2079</v>
      </c>
      <c r="G12" s="9">
        <v>61</v>
      </c>
      <c r="H12" s="9">
        <v>3264</v>
      </c>
      <c r="I12" s="3">
        <v>24</v>
      </c>
      <c r="J12" s="4">
        <v>-18.27</v>
      </c>
      <c r="K12" s="4">
        <v>-38.409999999999997</v>
      </c>
      <c r="L12" s="4">
        <v>4.59</v>
      </c>
    </row>
    <row r="13" spans="2:12" x14ac:dyDescent="0.25">
      <c r="B13" s="11" t="s">
        <v>5</v>
      </c>
      <c r="C13" s="9">
        <v>151875</v>
      </c>
      <c r="D13" s="9">
        <v>2875</v>
      </c>
      <c r="E13" s="9">
        <v>204728</v>
      </c>
      <c r="F13" s="9">
        <v>118298</v>
      </c>
      <c r="G13" s="9">
        <v>2395</v>
      </c>
      <c r="H13" s="9">
        <v>159248</v>
      </c>
      <c r="I13" s="3">
        <v>480</v>
      </c>
      <c r="J13" s="4">
        <v>-9.4</v>
      </c>
      <c r="K13" s="4">
        <v>-30.1</v>
      </c>
      <c r="L13" s="4">
        <v>4.9000000000000004</v>
      </c>
    </row>
  </sheetData>
  <mergeCells count="9">
    <mergeCell ref="L4:L6"/>
    <mergeCell ref="K4:K6"/>
    <mergeCell ref="B2:K2"/>
    <mergeCell ref="B3:K3"/>
    <mergeCell ref="B4:B6"/>
    <mergeCell ref="C4:E5"/>
    <mergeCell ref="F4:H5"/>
    <mergeCell ref="I4:I6"/>
    <mergeCell ref="J4:J6"/>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Foglio11"/>
  <dimension ref="B2:H12"/>
  <sheetViews>
    <sheetView topLeftCell="A2" workbookViewId="0">
      <selection activeCell="C6" sqref="C6:G9"/>
    </sheetView>
  </sheetViews>
  <sheetFormatPr defaultRowHeight="15" x14ac:dyDescent="0.25"/>
  <cols>
    <col min="2" max="2" width="14.28515625" customWidth="1"/>
  </cols>
  <sheetData>
    <row r="2" spans="2:8" x14ac:dyDescent="0.25">
      <c r="B2" s="8" t="s">
        <v>280</v>
      </c>
    </row>
    <row r="3" spans="2:8" x14ac:dyDescent="0.25">
      <c r="B3" s="31" t="s">
        <v>233</v>
      </c>
    </row>
    <row r="4" spans="2:8" x14ac:dyDescent="0.25">
      <c r="B4" s="286" t="s">
        <v>20</v>
      </c>
      <c r="C4" s="285" t="s">
        <v>1</v>
      </c>
      <c r="D4" s="285" t="s">
        <v>2</v>
      </c>
      <c r="E4" s="285" t="s">
        <v>3</v>
      </c>
      <c r="F4" s="285" t="s">
        <v>21</v>
      </c>
      <c r="G4" s="285" t="s">
        <v>22</v>
      </c>
    </row>
    <row r="5" spans="2:8" x14ac:dyDescent="0.25">
      <c r="B5" s="287"/>
      <c r="C5" s="285"/>
      <c r="D5" s="285"/>
      <c r="E5" s="285"/>
      <c r="F5" s="285"/>
      <c r="G5" s="285"/>
    </row>
    <row r="6" spans="2:8" x14ac:dyDescent="0.25">
      <c r="B6" s="32" t="s">
        <v>23</v>
      </c>
      <c r="C6" s="33">
        <v>1516</v>
      </c>
      <c r="D6" s="34">
        <v>31</v>
      </c>
      <c r="E6" s="33">
        <v>2211</v>
      </c>
      <c r="F6" s="35">
        <v>2.04</v>
      </c>
      <c r="G6" s="36">
        <v>145.84</v>
      </c>
    </row>
    <row r="7" spans="2:8" x14ac:dyDescent="0.25">
      <c r="B7" s="32" t="s">
        <v>24</v>
      </c>
      <c r="C7" s="33">
        <v>216</v>
      </c>
      <c r="D7" s="34">
        <v>5</v>
      </c>
      <c r="E7" s="33">
        <v>332</v>
      </c>
      <c r="F7" s="35">
        <v>2.31</v>
      </c>
      <c r="G7" s="36">
        <v>153.69999999999999</v>
      </c>
    </row>
    <row r="8" spans="2:8" x14ac:dyDescent="0.25">
      <c r="B8" s="32" t="s">
        <v>25</v>
      </c>
      <c r="C8" s="33">
        <v>855</v>
      </c>
      <c r="D8" s="34">
        <v>49</v>
      </c>
      <c r="E8" s="33">
        <v>1486</v>
      </c>
      <c r="F8" s="35">
        <v>5.73</v>
      </c>
      <c r="G8" s="36">
        <v>173.8</v>
      </c>
    </row>
    <row r="9" spans="2:8" x14ac:dyDescent="0.25">
      <c r="B9" s="37" t="s">
        <v>9</v>
      </c>
      <c r="C9" s="38">
        <v>2587</v>
      </c>
      <c r="D9" s="38">
        <v>85</v>
      </c>
      <c r="E9" s="38">
        <v>4029</v>
      </c>
      <c r="F9" s="39">
        <v>3.29</v>
      </c>
      <c r="G9" s="39">
        <v>155.74</v>
      </c>
    </row>
    <row r="10" spans="2:8" x14ac:dyDescent="0.25">
      <c r="B10" s="50" t="s">
        <v>194</v>
      </c>
      <c r="F10" s="121"/>
      <c r="G10" s="121"/>
    </row>
    <row r="11" spans="2:8" x14ac:dyDescent="0.25">
      <c r="B11" s="50" t="s">
        <v>193</v>
      </c>
      <c r="C11" s="24"/>
      <c r="D11" s="24"/>
      <c r="E11" s="24"/>
      <c r="F11" s="130"/>
      <c r="G11" s="130"/>
      <c r="H11" s="24"/>
    </row>
    <row r="12" spans="2:8" x14ac:dyDescent="0.25">
      <c r="B12" s="50" t="s">
        <v>26</v>
      </c>
      <c r="C12" s="24"/>
      <c r="D12" s="24"/>
      <c r="E12" s="24"/>
      <c r="F12" s="130"/>
      <c r="G12" s="130"/>
      <c r="H12" s="24"/>
    </row>
  </sheetData>
  <mergeCells count="6">
    <mergeCell ref="G4:G5"/>
    <mergeCell ref="D4:D5"/>
    <mergeCell ref="E4:E5"/>
    <mergeCell ref="B4:B5"/>
    <mergeCell ref="C4:C5"/>
    <mergeCell ref="F4:F5"/>
  </mergeCells>
  <pageMargins left="0.7" right="0.7" top="0.75" bottom="0.75" header="0.3" footer="0.3"/>
  <pageSetup paperSize="9" orientation="portrait" horizontalDpi="0"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Foglio12"/>
  <dimension ref="B2:G12"/>
  <sheetViews>
    <sheetView topLeftCell="A3" workbookViewId="0">
      <selection activeCell="K6" sqref="K6:R11"/>
    </sheetView>
  </sheetViews>
  <sheetFormatPr defaultRowHeight="15" x14ac:dyDescent="0.25"/>
  <cols>
    <col min="2" max="2" width="14" customWidth="1"/>
  </cols>
  <sheetData>
    <row r="2" spans="2:7" x14ac:dyDescent="0.25">
      <c r="B2" s="8" t="s">
        <v>281</v>
      </c>
    </row>
    <row r="3" spans="2:7" x14ac:dyDescent="0.25">
      <c r="B3" s="44" t="s">
        <v>206</v>
      </c>
    </row>
    <row r="4" spans="2:7" x14ac:dyDescent="0.25">
      <c r="B4" s="286" t="s">
        <v>20</v>
      </c>
      <c r="C4" s="285" t="s">
        <v>1</v>
      </c>
      <c r="D4" s="285" t="s">
        <v>2</v>
      </c>
      <c r="E4" s="285" t="s">
        <v>3</v>
      </c>
      <c r="F4" s="285" t="s">
        <v>40</v>
      </c>
      <c r="G4" s="285" t="s">
        <v>41</v>
      </c>
    </row>
    <row r="5" spans="2:7" x14ac:dyDescent="0.25">
      <c r="B5" s="287"/>
      <c r="C5" s="285"/>
      <c r="D5" s="285"/>
      <c r="E5" s="285"/>
      <c r="F5" s="285" t="s">
        <v>42</v>
      </c>
      <c r="G5" s="285" t="s">
        <v>43</v>
      </c>
    </row>
    <row r="6" spans="2:7" x14ac:dyDescent="0.25">
      <c r="B6" s="32" t="s">
        <v>23</v>
      </c>
      <c r="C6" s="33">
        <v>1286</v>
      </c>
      <c r="D6" s="34">
        <v>26</v>
      </c>
      <c r="E6" s="33">
        <v>1904</v>
      </c>
      <c r="F6" s="35">
        <v>2.02</v>
      </c>
      <c r="G6" s="36">
        <v>148.06</v>
      </c>
    </row>
    <row r="7" spans="2:7" x14ac:dyDescent="0.25">
      <c r="B7" s="32" t="s">
        <v>24</v>
      </c>
      <c r="C7" s="33">
        <v>145</v>
      </c>
      <c r="D7" s="34">
        <v>4</v>
      </c>
      <c r="E7" s="33">
        <v>226</v>
      </c>
      <c r="F7" s="35">
        <v>2.76</v>
      </c>
      <c r="G7" s="36">
        <v>155.86000000000001</v>
      </c>
    </row>
    <row r="8" spans="2:7" x14ac:dyDescent="0.25">
      <c r="B8" s="32" t="s">
        <v>25</v>
      </c>
      <c r="C8" s="33">
        <v>648</v>
      </c>
      <c r="D8" s="34">
        <v>31</v>
      </c>
      <c r="E8" s="33">
        <v>1134</v>
      </c>
      <c r="F8" s="35">
        <v>4.78</v>
      </c>
      <c r="G8" s="36">
        <v>175</v>
      </c>
    </row>
    <row r="9" spans="2:7" x14ac:dyDescent="0.25">
      <c r="B9" s="37" t="s">
        <v>9</v>
      </c>
      <c r="C9" s="38">
        <v>2079</v>
      </c>
      <c r="D9" s="38">
        <v>61</v>
      </c>
      <c r="E9" s="38">
        <v>3264</v>
      </c>
      <c r="F9" s="39">
        <v>2.93</v>
      </c>
      <c r="G9" s="39">
        <v>157</v>
      </c>
    </row>
    <row r="10" spans="2:7" x14ac:dyDescent="0.25">
      <c r="B10" s="50" t="s">
        <v>44</v>
      </c>
    </row>
    <row r="11" spans="2:7" x14ac:dyDescent="0.25">
      <c r="B11" s="50" t="s">
        <v>45</v>
      </c>
    </row>
    <row r="12" spans="2:7" x14ac:dyDescent="0.25">
      <c r="B12" s="50" t="s">
        <v>26</v>
      </c>
    </row>
  </sheetData>
  <mergeCells count="6">
    <mergeCell ref="G4:G5"/>
    <mergeCell ref="B4:B5"/>
    <mergeCell ref="C4:C5"/>
    <mergeCell ref="D4:D5"/>
    <mergeCell ref="E4:E5"/>
    <mergeCell ref="F4:F5"/>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Foglio13"/>
  <dimension ref="B2:F10"/>
  <sheetViews>
    <sheetView topLeftCell="A3" workbookViewId="0">
      <selection activeCell="C6" sqref="C6:F9"/>
    </sheetView>
  </sheetViews>
  <sheetFormatPr defaultRowHeight="15" x14ac:dyDescent="0.25"/>
  <cols>
    <col min="2" max="2" width="26.7109375" customWidth="1"/>
  </cols>
  <sheetData>
    <row r="2" spans="2:6" x14ac:dyDescent="0.25">
      <c r="B2" s="8" t="s">
        <v>282</v>
      </c>
    </row>
    <row r="3" spans="2:6" x14ac:dyDescent="0.25">
      <c r="B3" s="31" t="s">
        <v>254</v>
      </c>
    </row>
    <row r="4" spans="2:6" x14ac:dyDescent="0.25">
      <c r="B4" s="286" t="s">
        <v>46</v>
      </c>
      <c r="C4" s="285" t="s">
        <v>1</v>
      </c>
      <c r="D4" s="285" t="s">
        <v>2</v>
      </c>
      <c r="E4" s="285" t="s">
        <v>3</v>
      </c>
      <c r="F4" s="285" t="s">
        <v>40</v>
      </c>
    </row>
    <row r="5" spans="2:6" x14ac:dyDescent="0.25">
      <c r="B5" s="287"/>
      <c r="C5" s="285"/>
      <c r="D5" s="285"/>
      <c r="E5" s="285"/>
      <c r="F5" s="285" t="s">
        <v>42</v>
      </c>
    </row>
    <row r="6" spans="2:6" x14ac:dyDescent="0.25">
      <c r="B6" s="45" t="s">
        <v>255</v>
      </c>
      <c r="C6" s="26">
        <v>584</v>
      </c>
      <c r="D6" s="27">
        <v>10</v>
      </c>
      <c r="E6" s="46">
        <v>829</v>
      </c>
      <c r="F6" s="47">
        <v>1.71</v>
      </c>
    </row>
    <row r="7" spans="2:6" x14ac:dyDescent="0.25">
      <c r="B7" s="45" t="s">
        <v>256</v>
      </c>
      <c r="C7" s="26">
        <v>1854</v>
      </c>
      <c r="D7" s="27">
        <v>74</v>
      </c>
      <c r="E7" s="46">
        <v>2960</v>
      </c>
      <c r="F7" s="47">
        <v>3.99</v>
      </c>
    </row>
    <row r="8" spans="2:6" x14ac:dyDescent="0.25">
      <c r="B8" s="45" t="s">
        <v>47</v>
      </c>
      <c r="C8" s="26">
        <v>149</v>
      </c>
      <c r="D8" s="27">
        <v>1</v>
      </c>
      <c r="E8" s="46">
        <v>240</v>
      </c>
      <c r="F8" s="47">
        <v>0.67</v>
      </c>
    </row>
    <row r="9" spans="2:6" x14ac:dyDescent="0.25">
      <c r="B9" s="43" t="s">
        <v>9</v>
      </c>
      <c r="C9" s="48">
        <v>2587</v>
      </c>
      <c r="D9" s="48">
        <v>85</v>
      </c>
      <c r="E9" s="48">
        <v>4029</v>
      </c>
      <c r="F9" s="49">
        <v>3.29</v>
      </c>
    </row>
    <row r="10" spans="2:6" x14ac:dyDescent="0.25">
      <c r="B10" s="50" t="s">
        <v>44</v>
      </c>
    </row>
  </sheetData>
  <sortState xmlns:xlrd2="http://schemas.microsoft.com/office/spreadsheetml/2017/richdata2" ref="A19:G98">
    <sortCondition ref="A19:A98"/>
    <sortCondition ref="G19:G98"/>
  </sortState>
  <mergeCells count="5">
    <mergeCell ref="B4:B5"/>
    <mergeCell ref="C4:C5"/>
    <mergeCell ref="D4:D5"/>
    <mergeCell ref="E4:E5"/>
    <mergeCell ref="F4:F5"/>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Foglio14"/>
  <dimension ref="B2:P11"/>
  <sheetViews>
    <sheetView zoomScaleNormal="100" workbookViewId="0">
      <selection activeCell="H17" sqref="H17"/>
    </sheetView>
  </sheetViews>
  <sheetFormatPr defaultColWidth="13.85546875" defaultRowHeight="15" x14ac:dyDescent="0.25"/>
  <sheetData>
    <row r="2" spans="2:16" x14ac:dyDescent="0.25">
      <c r="B2" s="8" t="s">
        <v>283</v>
      </c>
      <c r="C2" s="8"/>
      <c r="D2" s="8"/>
      <c r="E2" s="8"/>
      <c r="F2" s="8"/>
      <c r="G2" s="8"/>
      <c r="H2" s="8"/>
      <c r="I2" s="8"/>
      <c r="J2" s="8"/>
      <c r="K2" s="8"/>
      <c r="L2" s="8"/>
      <c r="M2" s="8"/>
      <c r="N2" s="8"/>
      <c r="O2" s="8"/>
      <c r="P2" s="8"/>
    </row>
    <row r="3" spans="2:16" x14ac:dyDescent="0.25">
      <c r="B3" s="44" t="s">
        <v>257</v>
      </c>
      <c r="C3" s="44"/>
      <c r="D3" s="44"/>
      <c r="E3" s="44"/>
      <c r="F3" s="44"/>
      <c r="G3" s="44"/>
      <c r="H3" s="44"/>
      <c r="I3" s="8"/>
      <c r="J3" s="8"/>
      <c r="K3" s="8"/>
      <c r="L3" s="8"/>
      <c r="M3" s="8"/>
      <c r="N3" s="8"/>
      <c r="O3" s="8"/>
      <c r="P3" s="8"/>
    </row>
    <row r="4" spans="2:16" x14ac:dyDescent="0.25">
      <c r="B4" s="288" t="s">
        <v>0</v>
      </c>
      <c r="C4" s="269" t="s">
        <v>48</v>
      </c>
      <c r="D4" s="269"/>
      <c r="E4" s="269"/>
      <c r="F4" s="269"/>
      <c r="G4" s="269"/>
      <c r="H4" s="269"/>
      <c r="I4" s="269"/>
      <c r="J4" s="270" t="s">
        <v>49</v>
      </c>
      <c r="K4" s="270"/>
      <c r="L4" s="270"/>
      <c r="M4" s="270"/>
      <c r="N4" s="270"/>
      <c r="O4" s="270"/>
      <c r="P4" s="270"/>
    </row>
    <row r="5" spans="2:16" ht="66.75" customHeight="1" x14ac:dyDescent="0.25">
      <c r="B5" s="289"/>
      <c r="C5" s="70" t="s">
        <v>50</v>
      </c>
      <c r="D5" s="70" t="s">
        <v>51</v>
      </c>
      <c r="E5" s="70" t="s">
        <v>52</v>
      </c>
      <c r="F5" s="70" t="s">
        <v>53</v>
      </c>
      <c r="G5" s="70" t="s">
        <v>54</v>
      </c>
      <c r="H5" s="70" t="s">
        <v>55</v>
      </c>
      <c r="I5" s="71" t="s">
        <v>9</v>
      </c>
      <c r="J5" s="70" t="s">
        <v>50</v>
      </c>
      <c r="K5" s="70" t="s">
        <v>51</v>
      </c>
      <c r="L5" s="70" t="s">
        <v>52</v>
      </c>
      <c r="M5" s="70" t="s">
        <v>53</v>
      </c>
      <c r="N5" s="70" t="s">
        <v>54</v>
      </c>
      <c r="O5" s="70" t="s">
        <v>55</v>
      </c>
      <c r="P5" s="71" t="s">
        <v>9</v>
      </c>
    </row>
    <row r="6" spans="2:16" ht="14.25" customHeight="1" x14ac:dyDescent="0.25">
      <c r="B6" s="61" t="s">
        <v>201</v>
      </c>
      <c r="C6" s="63">
        <v>140</v>
      </c>
      <c r="D6" s="64">
        <v>10</v>
      </c>
      <c r="E6" s="63">
        <v>32</v>
      </c>
      <c r="F6" s="64">
        <v>211</v>
      </c>
      <c r="G6" s="63">
        <v>47</v>
      </c>
      <c r="H6" s="64">
        <v>17</v>
      </c>
      <c r="I6" s="65">
        <v>457</v>
      </c>
      <c r="J6" s="66">
        <v>15</v>
      </c>
      <c r="K6" s="67">
        <v>1</v>
      </c>
      <c r="L6" s="66">
        <v>18</v>
      </c>
      <c r="M6" s="67">
        <v>209</v>
      </c>
      <c r="N6" s="66">
        <v>101</v>
      </c>
      <c r="O6" s="67">
        <v>11</v>
      </c>
      <c r="P6" s="68">
        <v>355</v>
      </c>
    </row>
    <row r="7" spans="2:16" ht="14.25" customHeight="1" x14ac:dyDescent="0.25">
      <c r="B7" s="61" t="s">
        <v>202</v>
      </c>
      <c r="C7" s="63">
        <v>75</v>
      </c>
      <c r="D7" s="64">
        <v>15</v>
      </c>
      <c r="E7" s="63">
        <v>21</v>
      </c>
      <c r="F7" s="64">
        <v>151</v>
      </c>
      <c r="G7" s="63">
        <v>31</v>
      </c>
      <c r="H7" s="64">
        <v>3</v>
      </c>
      <c r="I7" s="65">
        <v>296</v>
      </c>
      <c r="J7" s="66">
        <v>13</v>
      </c>
      <c r="K7" s="67">
        <v>2</v>
      </c>
      <c r="L7" s="66">
        <v>5</v>
      </c>
      <c r="M7" s="67">
        <v>106</v>
      </c>
      <c r="N7" s="66">
        <v>53</v>
      </c>
      <c r="O7" s="67">
        <v>9</v>
      </c>
      <c r="P7" s="68">
        <v>188</v>
      </c>
    </row>
    <row r="8" spans="2:16" ht="14.25" customHeight="1" x14ac:dyDescent="0.25">
      <c r="B8" s="61" t="s">
        <v>203</v>
      </c>
      <c r="C8" s="63">
        <v>185</v>
      </c>
      <c r="D8" s="64">
        <v>10</v>
      </c>
      <c r="E8" s="63">
        <v>39</v>
      </c>
      <c r="F8" s="64">
        <v>273</v>
      </c>
      <c r="G8" s="63">
        <v>23</v>
      </c>
      <c r="H8" s="64">
        <v>4</v>
      </c>
      <c r="I8" s="65">
        <v>534</v>
      </c>
      <c r="J8" s="66">
        <v>19</v>
      </c>
      <c r="K8" s="67">
        <v>3</v>
      </c>
      <c r="L8" s="66">
        <v>14</v>
      </c>
      <c r="M8" s="67">
        <v>188</v>
      </c>
      <c r="N8" s="66">
        <v>76</v>
      </c>
      <c r="O8" s="67">
        <v>28</v>
      </c>
      <c r="P8" s="68">
        <v>328</v>
      </c>
    </row>
    <row r="9" spans="2:16" ht="14.25" customHeight="1" x14ac:dyDescent="0.25">
      <c r="B9" s="61" t="s">
        <v>204</v>
      </c>
      <c r="C9" s="63">
        <v>45</v>
      </c>
      <c r="D9" s="64">
        <v>5</v>
      </c>
      <c r="E9" s="63">
        <v>7</v>
      </c>
      <c r="F9" s="64">
        <v>72</v>
      </c>
      <c r="G9" s="63">
        <v>11</v>
      </c>
      <c r="H9" s="64">
        <v>3</v>
      </c>
      <c r="I9" s="65">
        <v>143</v>
      </c>
      <c r="J9" s="66">
        <v>13</v>
      </c>
      <c r="K9" s="67">
        <v>1</v>
      </c>
      <c r="L9" s="66">
        <v>2</v>
      </c>
      <c r="M9" s="67">
        <v>67</v>
      </c>
      <c r="N9" s="66">
        <v>19</v>
      </c>
      <c r="O9" s="67">
        <v>3</v>
      </c>
      <c r="P9" s="68">
        <v>105</v>
      </c>
    </row>
    <row r="10" spans="2:16" x14ac:dyDescent="0.25">
      <c r="B10" s="61" t="s">
        <v>205</v>
      </c>
      <c r="C10" s="63">
        <v>18</v>
      </c>
      <c r="D10" s="64" t="s">
        <v>30</v>
      </c>
      <c r="E10" s="63">
        <v>13</v>
      </c>
      <c r="F10" s="64">
        <v>43</v>
      </c>
      <c r="G10" s="63">
        <v>12</v>
      </c>
      <c r="H10" s="64" t="s">
        <v>30</v>
      </c>
      <c r="I10" s="65">
        <v>86</v>
      </c>
      <c r="J10" s="66">
        <v>8</v>
      </c>
      <c r="K10" s="67">
        <v>3</v>
      </c>
      <c r="L10" s="66">
        <v>2</v>
      </c>
      <c r="M10" s="67">
        <v>51</v>
      </c>
      <c r="N10" s="66">
        <v>25</v>
      </c>
      <c r="O10" s="67">
        <v>6</v>
      </c>
      <c r="P10" s="68">
        <v>95</v>
      </c>
    </row>
    <row r="11" spans="2:16" x14ac:dyDescent="0.25">
      <c r="B11" s="62" t="s">
        <v>9</v>
      </c>
      <c r="C11" s="38">
        <v>463</v>
      </c>
      <c r="D11" s="38">
        <v>40</v>
      </c>
      <c r="E11" s="38">
        <v>112</v>
      </c>
      <c r="F11" s="38">
        <v>750</v>
      </c>
      <c r="G11" s="38">
        <v>124</v>
      </c>
      <c r="H11" s="38">
        <v>27</v>
      </c>
      <c r="I11" s="38">
        <v>1516</v>
      </c>
      <c r="J11" s="69">
        <v>68</v>
      </c>
      <c r="K11" s="69">
        <v>10</v>
      </c>
      <c r="L11" s="69">
        <v>41</v>
      </c>
      <c r="M11" s="69">
        <v>621</v>
      </c>
      <c r="N11" s="69">
        <v>274</v>
      </c>
      <c r="O11" s="69">
        <v>57</v>
      </c>
      <c r="P11" s="69">
        <v>1071</v>
      </c>
    </row>
  </sheetData>
  <mergeCells count="3">
    <mergeCell ref="B4:B5"/>
    <mergeCell ref="C4:I4"/>
    <mergeCell ref="J4:P4"/>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Foglio15"/>
  <dimension ref="B2:L15"/>
  <sheetViews>
    <sheetView topLeftCell="A12" zoomScaleNormal="100" workbookViewId="0">
      <selection activeCell="L18" sqref="L18"/>
    </sheetView>
  </sheetViews>
  <sheetFormatPr defaultRowHeight="15" x14ac:dyDescent="0.25"/>
  <cols>
    <col min="12" max="12" width="19.140625" customWidth="1"/>
  </cols>
  <sheetData>
    <row r="2" spans="2:12" ht="30.75" customHeight="1" x14ac:dyDescent="0.25">
      <c r="B2" s="290" t="s">
        <v>284</v>
      </c>
      <c r="C2" s="290"/>
      <c r="D2" s="290"/>
      <c r="E2" s="290"/>
      <c r="F2" s="290"/>
      <c r="G2" s="290"/>
      <c r="H2" s="290"/>
      <c r="I2" s="290"/>
      <c r="J2" s="290"/>
      <c r="K2" s="290"/>
      <c r="L2" s="290"/>
    </row>
    <row r="3" spans="2:12" x14ac:dyDescent="0.25">
      <c r="B3" s="291" t="s">
        <v>258</v>
      </c>
      <c r="C3" s="292"/>
      <c r="D3" s="292"/>
      <c r="E3" s="292"/>
      <c r="F3" s="292"/>
      <c r="G3" s="292"/>
      <c r="H3" s="292"/>
      <c r="I3" s="72"/>
    </row>
    <row r="4" spans="2:12" x14ac:dyDescent="0.25">
      <c r="B4" s="293" t="s">
        <v>0</v>
      </c>
      <c r="C4" s="295" t="s">
        <v>56</v>
      </c>
      <c r="D4" s="295"/>
      <c r="E4" s="295"/>
      <c r="F4" s="295"/>
      <c r="G4" s="295"/>
      <c r="H4" s="295"/>
      <c r="I4" s="295"/>
    </row>
    <row r="5" spans="2:12" ht="69" customHeight="1" x14ac:dyDescent="0.25">
      <c r="B5" s="294"/>
      <c r="C5" s="73" t="s">
        <v>50</v>
      </c>
      <c r="D5" s="73" t="s">
        <v>51</v>
      </c>
      <c r="E5" s="73" t="s">
        <v>52</v>
      </c>
      <c r="F5" s="73" t="s">
        <v>53</v>
      </c>
      <c r="G5" s="73" t="s">
        <v>54</v>
      </c>
      <c r="H5" s="16" t="s">
        <v>57</v>
      </c>
      <c r="I5" s="74" t="s">
        <v>9</v>
      </c>
    </row>
    <row r="6" spans="2:12" x14ac:dyDescent="0.25">
      <c r="B6" s="61" t="s">
        <v>201</v>
      </c>
      <c r="C6" s="36">
        <v>30.63</v>
      </c>
      <c r="D6" s="114">
        <v>2.19</v>
      </c>
      <c r="E6" s="36">
        <v>7</v>
      </c>
      <c r="F6" s="114">
        <v>46.17</v>
      </c>
      <c r="G6" s="36">
        <v>10.28</v>
      </c>
      <c r="H6" s="114">
        <v>3.72</v>
      </c>
      <c r="I6" s="36">
        <v>100</v>
      </c>
    </row>
    <row r="7" spans="2:12" x14ac:dyDescent="0.25">
      <c r="B7" s="61" t="s">
        <v>202</v>
      </c>
      <c r="C7" s="36">
        <v>25.34</v>
      </c>
      <c r="D7" s="114">
        <v>5.07</v>
      </c>
      <c r="E7" s="36">
        <v>7.09</v>
      </c>
      <c r="F7" s="114">
        <v>51.01</v>
      </c>
      <c r="G7" s="36">
        <v>10.47</v>
      </c>
      <c r="H7" s="114">
        <v>1.01</v>
      </c>
      <c r="I7" s="36">
        <v>100</v>
      </c>
    </row>
    <row r="8" spans="2:12" ht="27" x14ac:dyDescent="0.25">
      <c r="B8" s="61" t="s">
        <v>203</v>
      </c>
      <c r="C8" s="36">
        <v>34.64</v>
      </c>
      <c r="D8" s="114">
        <v>1.87</v>
      </c>
      <c r="E8" s="36">
        <v>7.3</v>
      </c>
      <c r="F8" s="114">
        <v>51.12</v>
      </c>
      <c r="G8" s="36">
        <v>4.3099999999999996</v>
      </c>
      <c r="H8" s="114">
        <v>0.75</v>
      </c>
      <c r="I8" s="36">
        <v>100</v>
      </c>
    </row>
    <row r="9" spans="2:12" x14ac:dyDescent="0.25">
      <c r="B9" s="61" t="s">
        <v>204</v>
      </c>
      <c r="C9" s="36">
        <v>31.47</v>
      </c>
      <c r="D9" s="114">
        <v>3.5</v>
      </c>
      <c r="E9" s="36">
        <v>4.9000000000000004</v>
      </c>
      <c r="F9" s="114">
        <v>50.35</v>
      </c>
      <c r="G9" s="36">
        <v>7.69</v>
      </c>
      <c r="H9" s="114">
        <v>2.1</v>
      </c>
      <c r="I9" s="36">
        <v>100</v>
      </c>
    </row>
    <row r="10" spans="2:12" x14ac:dyDescent="0.25">
      <c r="B10" s="61" t="s">
        <v>205</v>
      </c>
      <c r="C10" s="36">
        <v>20.93</v>
      </c>
      <c r="D10" s="114" t="s">
        <v>207</v>
      </c>
      <c r="E10" s="36">
        <v>15.12</v>
      </c>
      <c r="F10" s="114">
        <v>50</v>
      </c>
      <c r="G10" s="36">
        <v>13.95</v>
      </c>
      <c r="H10" s="114" t="s">
        <v>207</v>
      </c>
      <c r="I10" s="36">
        <v>100</v>
      </c>
    </row>
    <row r="11" spans="2:12" x14ac:dyDescent="0.25">
      <c r="B11" s="62" t="s">
        <v>9</v>
      </c>
      <c r="C11" s="39">
        <v>30.54</v>
      </c>
      <c r="D11" s="39">
        <v>2.64</v>
      </c>
      <c r="E11" s="39">
        <v>7.39</v>
      </c>
      <c r="F11" s="39">
        <v>49.47</v>
      </c>
      <c r="G11" s="39">
        <v>8.18</v>
      </c>
      <c r="H11" s="39">
        <v>1.78</v>
      </c>
      <c r="I11" s="212">
        <v>100</v>
      </c>
    </row>
    <row r="15" spans="2:12" x14ac:dyDescent="0.25">
      <c r="C15" s="205"/>
      <c r="D15" s="205"/>
      <c r="E15" s="205"/>
      <c r="F15" s="205"/>
      <c r="G15" s="205"/>
      <c r="H15" s="205"/>
      <c r="I15" s="205"/>
    </row>
  </sheetData>
  <sortState xmlns:xlrd2="http://schemas.microsoft.com/office/spreadsheetml/2017/richdata2" ref="N6:V18">
    <sortCondition ref="O6:O18"/>
  </sortState>
  <mergeCells count="4">
    <mergeCell ref="B2:L2"/>
    <mergeCell ref="B3:H3"/>
    <mergeCell ref="B4:B5"/>
    <mergeCell ref="C4:I4"/>
  </mergeCell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Foglio16"/>
  <dimension ref="B2:I11"/>
  <sheetViews>
    <sheetView topLeftCell="A15" workbookViewId="0">
      <selection activeCell="K27" sqref="K27"/>
    </sheetView>
  </sheetViews>
  <sheetFormatPr defaultColWidth="12.5703125" defaultRowHeight="15" x14ac:dyDescent="0.25"/>
  <sheetData>
    <row r="2" spans="2:9" x14ac:dyDescent="0.25">
      <c r="B2" s="8" t="s">
        <v>285</v>
      </c>
    </row>
    <row r="3" spans="2:9" x14ac:dyDescent="0.25">
      <c r="B3" s="296" t="s">
        <v>258</v>
      </c>
      <c r="C3" s="297"/>
      <c r="D3" s="297"/>
      <c r="E3" s="297"/>
      <c r="F3" s="297"/>
      <c r="G3" s="297"/>
      <c r="H3" s="297"/>
    </row>
    <row r="4" spans="2:9" x14ac:dyDescent="0.25">
      <c r="B4" s="293" t="s">
        <v>0</v>
      </c>
      <c r="C4" s="295" t="s">
        <v>58</v>
      </c>
      <c r="D4" s="295"/>
      <c r="E4" s="295"/>
      <c r="F4" s="295"/>
      <c r="G4" s="295"/>
      <c r="H4" s="295"/>
      <c r="I4" s="295"/>
    </row>
    <row r="5" spans="2:9" ht="69" customHeight="1" x14ac:dyDescent="0.25">
      <c r="B5" s="294"/>
      <c r="C5" s="73" t="s">
        <v>50</v>
      </c>
      <c r="D5" s="73" t="s">
        <v>51</v>
      </c>
      <c r="E5" s="73" t="s">
        <v>52</v>
      </c>
      <c r="F5" s="73" t="s">
        <v>53</v>
      </c>
      <c r="G5" s="73" t="s">
        <v>54</v>
      </c>
      <c r="H5" s="16" t="s">
        <v>55</v>
      </c>
      <c r="I5" s="74" t="s">
        <v>9</v>
      </c>
    </row>
    <row r="6" spans="2:9" ht="15.75" customHeight="1" x14ac:dyDescent="0.25">
      <c r="B6" s="61" t="s">
        <v>201</v>
      </c>
      <c r="C6" s="36">
        <v>4.2300000000000004</v>
      </c>
      <c r="D6" s="114">
        <v>0.28000000000000003</v>
      </c>
      <c r="E6" s="36">
        <v>5.07</v>
      </c>
      <c r="F6" s="114">
        <v>58.87</v>
      </c>
      <c r="G6" s="36">
        <v>28.45</v>
      </c>
      <c r="H6" s="114">
        <v>3.1</v>
      </c>
      <c r="I6" s="36">
        <v>100</v>
      </c>
    </row>
    <row r="7" spans="2:9" ht="15.75" customHeight="1" x14ac:dyDescent="0.25">
      <c r="B7" s="61" t="s">
        <v>202</v>
      </c>
      <c r="C7" s="36">
        <v>6.91</v>
      </c>
      <c r="D7" s="114">
        <v>1.06</v>
      </c>
      <c r="E7" s="36">
        <v>2.66</v>
      </c>
      <c r="F7" s="114">
        <v>56.38</v>
      </c>
      <c r="G7" s="36">
        <v>28.19</v>
      </c>
      <c r="H7" s="114">
        <v>4.79</v>
      </c>
      <c r="I7" s="36">
        <v>100</v>
      </c>
    </row>
    <row r="8" spans="2:9" ht="15.75" customHeight="1" x14ac:dyDescent="0.25">
      <c r="B8" s="61" t="s">
        <v>203</v>
      </c>
      <c r="C8" s="36">
        <v>5.79</v>
      </c>
      <c r="D8" s="114">
        <v>0.91</v>
      </c>
      <c r="E8" s="36">
        <v>4.2699999999999996</v>
      </c>
      <c r="F8" s="114">
        <v>57.32</v>
      </c>
      <c r="G8" s="36">
        <v>23.17</v>
      </c>
      <c r="H8" s="114">
        <v>8.5399999999999991</v>
      </c>
      <c r="I8" s="36">
        <v>100</v>
      </c>
    </row>
    <row r="9" spans="2:9" ht="15.75" customHeight="1" x14ac:dyDescent="0.25">
      <c r="B9" s="61" t="s">
        <v>204</v>
      </c>
      <c r="C9" s="36">
        <v>12.38</v>
      </c>
      <c r="D9" s="114">
        <v>0.95</v>
      </c>
      <c r="E9" s="36">
        <v>1.9</v>
      </c>
      <c r="F9" s="114">
        <v>63.81</v>
      </c>
      <c r="G9" s="36">
        <v>18.100000000000001</v>
      </c>
      <c r="H9" s="114">
        <v>2.86</v>
      </c>
      <c r="I9" s="36">
        <v>100</v>
      </c>
    </row>
    <row r="10" spans="2:9" x14ac:dyDescent="0.25">
      <c r="B10" s="61" t="s">
        <v>205</v>
      </c>
      <c r="C10" s="36">
        <v>8.42</v>
      </c>
      <c r="D10" s="114">
        <v>3.16</v>
      </c>
      <c r="E10" s="36">
        <v>2.11</v>
      </c>
      <c r="F10" s="114">
        <v>53.68</v>
      </c>
      <c r="G10" s="36">
        <v>26.32</v>
      </c>
      <c r="H10" s="114">
        <v>6.32</v>
      </c>
      <c r="I10" s="36">
        <v>100</v>
      </c>
    </row>
    <row r="11" spans="2:9" x14ac:dyDescent="0.25">
      <c r="B11" s="62" t="s">
        <v>9</v>
      </c>
      <c r="C11" s="39">
        <v>6.35</v>
      </c>
      <c r="D11" s="39">
        <v>0.93</v>
      </c>
      <c r="E11" s="39">
        <v>3.83</v>
      </c>
      <c r="F11" s="39">
        <v>57.98</v>
      </c>
      <c r="G11" s="39">
        <v>25.58</v>
      </c>
      <c r="H11" s="39">
        <v>5.32</v>
      </c>
      <c r="I11" s="212">
        <v>100</v>
      </c>
    </row>
  </sheetData>
  <mergeCells count="3">
    <mergeCell ref="B3:H3"/>
    <mergeCell ref="B4:B5"/>
    <mergeCell ref="C4:I4"/>
  </mergeCells>
  <pageMargins left="0.7" right="0.7" top="0.75" bottom="0.75" header="0.3" footer="0.3"/>
  <pageSetup paperSize="9" orientation="portrait" horizontalDpi="0" verticalDpi="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Foglio17"/>
  <dimension ref="B2:J18"/>
  <sheetViews>
    <sheetView workbookViewId="0">
      <selection activeCell="J10" sqref="J10"/>
    </sheetView>
  </sheetViews>
  <sheetFormatPr defaultRowHeight="15" x14ac:dyDescent="0.25"/>
  <sheetData>
    <row r="2" spans="2:10" x14ac:dyDescent="0.25">
      <c r="B2" s="91" t="s">
        <v>286</v>
      </c>
      <c r="C2" s="89"/>
      <c r="D2" s="89"/>
      <c r="E2" s="89"/>
      <c r="F2" s="90"/>
      <c r="G2" s="90"/>
      <c r="H2" s="90"/>
    </row>
    <row r="3" spans="2:10" x14ac:dyDescent="0.25">
      <c r="B3" s="296" t="s">
        <v>259</v>
      </c>
      <c r="C3" s="297"/>
      <c r="D3" s="297"/>
      <c r="E3" s="297"/>
      <c r="F3" s="297"/>
      <c r="G3" s="297"/>
      <c r="H3" s="297"/>
    </row>
    <row r="4" spans="2:10" x14ac:dyDescent="0.25">
      <c r="B4" s="298" t="s">
        <v>59</v>
      </c>
      <c r="C4" s="300" t="s">
        <v>28</v>
      </c>
      <c r="D4" s="300"/>
      <c r="E4" s="300"/>
      <c r="F4" s="301" t="s">
        <v>29</v>
      </c>
      <c r="G4" s="301"/>
      <c r="H4" s="301"/>
    </row>
    <row r="5" spans="2:10" x14ac:dyDescent="0.25">
      <c r="B5" s="299"/>
      <c r="C5" s="76" t="s">
        <v>1</v>
      </c>
      <c r="D5" s="76" t="s">
        <v>2</v>
      </c>
      <c r="E5" s="76" t="s">
        <v>3</v>
      </c>
      <c r="F5" s="76" t="s">
        <v>1</v>
      </c>
      <c r="G5" s="76" t="s">
        <v>2</v>
      </c>
      <c r="H5" s="76" t="s">
        <v>3</v>
      </c>
    </row>
    <row r="6" spans="2:10" x14ac:dyDescent="0.25">
      <c r="B6" s="77" t="s">
        <v>60</v>
      </c>
      <c r="C6" s="78">
        <v>146</v>
      </c>
      <c r="D6" s="79">
        <v>4</v>
      </c>
      <c r="E6" s="78">
        <v>209</v>
      </c>
      <c r="F6" s="80">
        <v>5.6436000000000002</v>
      </c>
      <c r="G6" s="81">
        <v>4.7058999999999997</v>
      </c>
      <c r="H6" s="80">
        <v>5.1874000000000002</v>
      </c>
    </row>
    <row r="7" spans="2:10" x14ac:dyDescent="0.25">
      <c r="B7" s="77" t="s">
        <v>61</v>
      </c>
      <c r="C7" s="78">
        <v>165</v>
      </c>
      <c r="D7" s="79">
        <v>2</v>
      </c>
      <c r="E7" s="78">
        <v>290</v>
      </c>
      <c r="F7" s="80">
        <v>6.3780000000000001</v>
      </c>
      <c r="G7" s="81">
        <v>2.3529</v>
      </c>
      <c r="H7" s="80">
        <v>7.1978</v>
      </c>
      <c r="J7">
        <f>642/C18*100</f>
        <v>24.816389640510245</v>
      </c>
    </row>
    <row r="8" spans="2:10" x14ac:dyDescent="0.25">
      <c r="B8" s="77" t="s">
        <v>62</v>
      </c>
      <c r="C8" s="78">
        <v>177</v>
      </c>
      <c r="D8" s="79">
        <v>3</v>
      </c>
      <c r="E8" s="78">
        <v>279</v>
      </c>
      <c r="F8" s="80">
        <v>6.8418999999999999</v>
      </c>
      <c r="G8" s="81">
        <v>3.5293999999999999</v>
      </c>
      <c r="H8" s="80">
        <v>6.9248000000000003</v>
      </c>
    </row>
    <row r="9" spans="2:10" x14ac:dyDescent="0.25">
      <c r="B9" s="77" t="s">
        <v>63</v>
      </c>
      <c r="C9" s="78">
        <v>154</v>
      </c>
      <c r="D9" s="79">
        <v>1</v>
      </c>
      <c r="E9" s="78">
        <v>245</v>
      </c>
      <c r="F9" s="80">
        <v>5.9527999999999999</v>
      </c>
      <c r="G9" s="81">
        <v>1.1765000000000001</v>
      </c>
      <c r="H9" s="80">
        <v>6.0808999999999997</v>
      </c>
      <c r="J9">
        <f>2013/E18*100</f>
        <v>49.962769918093819</v>
      </c>
    </row>
    <row r="10" spans="2:10" x14ac:dyDescent="0.25">
      <c r="B10" s="77" t="s">
        <v>64</v>
      </c>
      <c r="C10" s="78">
        <v>202</v>
      </c>
      <c r="D10" s="79">
        <v>4</v>
      </c>
      <c r="E10" s="78">
        <v>306</v>
      </c>
      <c r="F10" s="80">
        <v>7.8083</v>
      </c>
      <c r="G10" s="81">
        <v>4.7058999999999997</v>
      </c>
      <c r="H10" s="80">
        <v>7.5949</v>
      </c>
    </row>
    <row r="11" spans="2:10" x14ac:dyDescent="0.25">
      <c r="B11" s="77" t="s">
        <v>65</v>
      </c>
      <c r="C11" s="78">
        <v>239</v>
      </c>
      <c r="D11" s="79">
        <v>13</v>
      </c>
      <c r="E11" s="78">
        <v>382</v>
      </c>
      <c r="F11" s="80">
        <v>9.2385000000000002</v>
      </c>
      <c r="G11" s="81">
        <v>15.2941</v>
      </c>
      <c r="H11" s="80">
        <v>9.4812999999999992</v>
      </c>
    </row>
    <row r="12" spans="2:10" x14ac:dyDescent="0.25">
      <c r="B12" s="77" t="s">
        <v>66</v>
      </c>
      <c r="C12" s="78">
        <v>275</v>
      </c>
      <c r="D12" s="79">
        <v>13</v>
      </c>
      <c r="E12" s="78">
        <v>441</v>
      </c>
      <c r="F12" s="80">
        <v>10.630100000000001</v>
      </c>
      <c r="G12" s="81">
        <v>15.2941</v>
      </c>
      <c r="H12" s="80">
        <v>10.945600000000001</v>
      </c>
    </row>
    <row r="13" spans="2:10" x14ac:dyDescent="0.25">
      <c r="B13" s="77" t="s">
        <v>67</v>
      </c>
      <c r="C13" s="78">
        <v>335</v>
      </c>
      <c r="D13" s="79">
        <v>15</v>
      </c>
      <c r="E13" s="78">
        <v>520</v>
      </c>
      <c r="F13" s="80">
        <v>12.949400000000001</v>
      </c>
      <c r="G13" s="81">
        <v>17.647099999999998</v>
      </c>
      <c r="H13" s="80">
        <v>12.9064</v>
      </c>
    </row>
    <row r="14" spans="2:10" x14ac:dyDescent="0.25">
      <c r="B14" s="77" t="s">
        <v>68</v>
      </c>
      <c r="C14" s="78">
        <v>253</v>
      </c>
      <c r="D14" s="79">
        <v>15</v>
      </c>
      <c r="E14" s="78">
        <v>364</v>
      </c>
      <c r="F14" s="80">
        <v>9.7797000000000001</v>
      </c>
      <c r="G14" s="81">
        <v>17.647099999999998</v>
      </c>
      <c r="H14" s="80">
        <v>9.0344999999999995</v>
      </c>
    </row>
    <row r="15" spans="2:10" x14ac:dyDescent="0.25">
      <c r="B15" s="77" t="s">
        <v>69</v>
      </c>
      <c r="C15" s="78">
        <v>208</v>
      </c>
      <c r="D15" s="79">
        <v>11</v>
      </c>
      <c r="E15" s="78">
        <v>304</v>
      </c>
      <c r="F15" s="80">
        <v>8.0402000000000005</v>
      </c>
      <c r="G15" s="81">
        <v>12.9412</v>
      </c>
      <c r="H15" s="80">
        <v>7.5453000000000001</v>
      </c>
    </row>
    <row r="16" spans="2:10" x14ac:dyDescent="0.25">
      <c r="B16" s="77" t="s">
        <v>70</v>
      </c>
      <c r="C16" s="78">
        <v>209</v>
      </c>
      <c r="D16" s="79">
        <v>4</v>
      </c>
      <c r="E16" s="78">
        <v>339</v>
      </c>
      <c r="F16" s="80">
        <v>8.0789000000000009</v>
      </c>
      <c r="G16" s="81">
        <v>4.7058999999999997</v>
      </c>
      <c r="H16" s="80">
        <v>8.4139999999999997</v>
      </c>
    </row>
    <row r="17" spans="2:8" x14ac:dyDescent="0.25">
      <c r="B17" s="77" t="s">
        <v>71</v>
      </c>
      <c r="C17" s="78">
        <v>224</v>
      </c>
      <c r="D17" s="82">
        <v>0</v>
      </c>
      <c r="E17" s="83">
        <v>350</v>
      </c>
      <c r="F17" s="84">
        <v>8.6586999999999996</v>
      </c>
      <c r="G17" s="85">
        <v>0</v>
      </c>
      <c r="H17" s="84">
        <v>8.6869999999999994</v>
      </c>
    </row>
    <row r="18" spans="2:8" x14ac:dyDescent="0.25">
      <c r="B18" s="86" t="s">
        <v>9</v>
      </c>
      <c r="C18" s="87">
        <v>2587</v>
      </c>
      <c r="D18" s="87">
        <v>85</v>
      </c>
      <c r="E18" s="87">
        <v>4029</v>
      </c>
      <c r="F18" s="88">
        <v>100</v>
      </c>
      <c r="G18" s="88">
        <v>100</v>
      </c>
      <c r="H18" s="88">
        <v>100</v>
      </c>
    </row>
  </sheetData>
  <mergeCells count="4">
    <mergeCell ref="B3:H3"/>
    <mergeCell ref="B4:B5"/>
    <mergeCell ref="C4:E4"/>
    <mergeCell ref="F4:H4"/>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Foglio18"/>
  <dimension ref="B2:H13"/>
  <sheetViews>
    <sheetView topLeftCell="A9" workbookViewId="0">
      <selection activeCell="A16" sqref="A16:XFD185"/>
    </sheetView>
  </sheetViews>
  <sheetFormatPr defaultRowHeight="15" x14ac:dyDescent="0.25"/>
  <sheetData>
    <row r="2" spans="2:8" x14ac:dyDescent="0.25">
      <c r="B2" s="91" t="s">
        <v>287</v>
      </c>
      <c r="C2" s="89"/>
      <c r="D2" s="89"/>
      <c r="E2" s="89"/>
      <c r="F2" s="90"/>
      <c r="G2" s="90"/>
      <c r="H2" s="90"/>
    </row>
    <row r="3" spans="2:8" x14ac:dyDescent="0.25">
      <c r="B3" s="296" t="s">
        <v>259</v>
      </c>
      <c r="C3" s="297"/>
      <c r="D3" s="297"/>
      <c r="E3" s="297"/>
      <c r="F3" s="297"/>
      <c r="G3" s="297"/>
      <c r="H3" s="297"/>
    </row>
    <row r="4" spans="2:8" ht="19.5" customHeight="1" x14ac:dyDescent="0.25">
      <c r="B4" s="302" t="s">
        <v>72</v>
      </c>
      <c r="C4" s="304" t="s">
        <v>28</v>
      </c>
      <c r="D4" s="304"/>
      <c r="E4" s="304"/>
      <c r="F4" s="305" t="s">
        <v>29</v>
      </c>
      <c r="G4" s="305"/>
      <c r="H4" s="305"/>
    </row>
    <row r="5" spans="2:8" ht="20.25" customHeight="1" x14ac:dyDescent="0.25">
      <c r="B5" s="303"/>
      <c r="C5" s="73" t="s">
        <v>1</v>
      </c>
      <c r="D5" s="73" t="s">
        <v>2</v>
      </c>
      <c r="E5" s="73" t="s">
        <v>3</v>
      </c>
      <c r="F5" s="73" t="s">
        <v>1</v>
      </c>
      <c r="G5" s="73" t="s">
        <v>2</v>
      </c>
      <c r="H5" s="73" t="s">
        <v>3</v>
      </c>
    </row>
    <row r="6" spans="2:8" x14ac:dyDescent="0.25">
      <c r="B6" s="92" t="s">
        <v>73</v>
      </c>
      <c r="C6" s="52">
        <v>375</v>
      </c>
      <c r="D6" s="26">
        <v>14</v>
      </c>
      <c r="E6" s="27">
        <v>571</v>
      </c>
      <c r="F6" s="28">
        <v>14.4956</v>
      </c>
      <c r="G6" s="29">
        <v>16.470600000000001</v>
      </c>
      <c r="H6" s="28">
        <v>14.1723</v>
      </c>
    </row>
    <row r="7" spans="2:8" x14ac:dyDescent="0.25">
      <c r="B7" s="92" t="s">
        <v>74</v>
      </c>
      <c r="C7" s="52">
        <v>355</v>
      </c>
      <c r="D7" s="26">
        <v>9</v>
      </c>
      <c r="E7" s="27">
        <v>552</v>
      </c>
      <c r="F7" s="28">
        <v>13.7225</v>
      </c>
      <c r="G7" s="29">
        <v>10.588200000000001</v>
      </c>
      <c r="H7" s="28">
        <v>13.700699999999999</v>
      </c>
    </row>
    <row r="8" spans="2:8" x14ac:dyDescent="0.25">
      <c r="B8" s="92" t="s">
        <v>75</v>
      </c>
      <c r="C8" s="52">
        <v>396</v>
      </c>
      <c r="D8" s="26">
        <v>9</v>
      </c>
      <c r="E8" s="27">
        <v>611</v>
      </c>
      <c r="F8" s="28">
        <v>15.3073</v>
      </c>
      <c r="G8" s="29">
        <v>10.588200000000001</v>
      </c>
      <c r="H8" s="28">
        <v>15.165100000000001</v>
      </c>
    </row>
    <row r="9" spans="2:8" x14ac:dyDescent="0.25">
      <c r="B9" s="92" t="s">
        <v>76</v>
      </c>
      <c r="C9" s="52">
        <v>393</v>
      </c>
      <c r="D9" s="26">
        <v>15</v>
      </c>
      <c r="E9" s="27">
        <v>589</v>
      </c>
      <c r="F9" s="28">
        <v>15.1913</v>
      </c>
      <c r="G9" s="29">
        <v>17.647099999999998</v>
      </c>
      <c r="H9" s="28">
        <v>14.619</v>
      </c>
    </row>
    <row r="10" spans="2:8" x14ac:dyDescent="0.25">
      <c r="B10" s="92" t="s">
        <v>77</v>
      </c>
      <c r="C10" s="52">
        <v>374</v>
      </c>
      <c r="D10" s="26">
        <v>12</v>
      </c>
      <c r="E10" s="27">
        <v>545</v>
      </c>
      <c r="F10" s="28">
        <v>14.456899999999999</v>
      </c>
      <c r="G10" s="29">
        <v>14.117599999999999</v>
      </c>
      <c r="H10" s="28">
        <v>13.526899999999999</v>
      </c>
    </row>
    <row r="11" spans="2:8" x14ac:dyDescent="0.25">
      <c r="B11" s="92" t="s">
        <v>78</v>
      </c>
      <c r="C11" s="52">
        <v>394</v>
      </c>
      <c r="D11" s="26">
        <v>14</v>
      </c>
      <c r="E11" s="27">
        <v>674</v>
      </c>
      <c r="F11" s="28">
        <v>15.23</v>
      </c>
      <c r="G11" s="29">
        <v>16.470600000000001</v>
      </c>
      <c r="H11" s="28">
        <v>16.7287</v>
      </c>
    </row>
    <row r="12" spans="2:8" x14ac:dyDescent="0.25">
      <c r="B12" s="92" t="s">
        <v>79</v>
      </c>
      <c r="C12" s="52">
        <v>300</v>
      </c>
      <c r="D12" s="26">
        <v>12</v>
      </c>
      <c r="E12" s="27">
        <v>487</v>
      </c>
      <c r="F12" s="28">
        <v>11.596399999999999</v>
      </c>
      <c r="G12" s="29">
        <v>14.117599999999999</v>
      </c>
      <c r="H12" s="28">
        <v>12.087400000000001</v>
      </c>
    </row>
    <row r="13" spans="2:8" x14ac:dyDescent="0.25">
      <c r="B13" s="43" t="s">
        <v>9</v>
      </c>
      <c r="C13" s="48">
        <v>2587</v>
      </c>
      <c r="D13" s="93">
        <v>85</v>
      </c>
      <c r="E13" s="48">
        <v>4029</v>
      </c>
      <c r="F13" s="60">
        <v>100</v>
      </c>
      <c r="G13" s="49">
        <v>100</v>
      </c>
      <c r="H13" s="49">
        <v>100</v>
      </c>
    </row>
  </sheetData>
  <mergeCells count="4">
    <mergeCell ref="B3:H3"/>
    <mergeCell ref="B4:B5"/>
    <mergeCell ref="C4:E4"/>
    <mergeCell ref="F4:H4"/>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Foglio19"/>
  <dimension ref="B2:K32"/>
  <sheetViews>
    <sheetView workbookViewId="0">
      <selection activeCell="K14" sqref="K14"/>
    </sheetView>
  </sheetViews>
  <sheetFormatPr defaultRowHeight="15" x14ac:dyDescent="0.25"/>
  <cols>
    <col min="1" max="1" width="13.7109375" customWidth="1"/>
    <col min="2" max="2" width="12.140625" bestFit="1" customWidth="1"/>
    <col min="6" max="6" width="9.140625" style="185"/>
  </cols>
  <sheetData>
    <row r="2" spans="2:11" x14ac:dyDescent="0.25">
      <c r="B2" s="8" t="s">
        <v>288</v>
      </c>
      <c r="C2" s="89"/>
      <c r="D2" s="89"/>
      <c r="E2" s="89"/>
      <c r="F2" s="192"/>
      <c r="G2" s="90"/>
      <c r="H2" s="90"/>
    </row>
    <row r="3" spans="2:11" x14ac:dyDescent="0.25">
      <c r="B3" s="44" t="s">
        <v>260</v>
      </c>
      <c r="C3" s="44"/>
      <c r="D3" s="44"/>
      <c r="E3" s="44"/>
      <c r="F3" s="193"/>
      <c r="G3" s="44"/>
      <c r="H3" s="44"/>
    </row>
    <row r="4" spans="2:11" ht="27" x14ac:dyDescent="0.25">
      <c r="B4" s="106" t="s">
        <v>94</v>
      </c>
      <c r="C4" s="107" t="s">
        <v>1</v>
      </c>
      <c r="D4" s="107" t="s">
        <v>2</v>
      </c>
      <c r="E4" s="107" t="s">
        <v>3</v>
      </c>
      <c r="F4" s="108" t="s">
        <v>40</v>
      </c>
      <c r="G4" s="108" t="s">
        <v>41</v>
      </c>
      <c r="H4" s="109"/>
    </row>
    <row r="5" spans="2:11" x14ac:dyDescent="0.25">
      <c r="B5" s="110">
        <v>1</v>
      </c>
      <c r="C5" s="111">
        <v>45</v>
      </c>
      <c r="D5" s="113">
        <v>6</v>
      </c>
      <c r="E5" s="111">
        <v>68</v>
      </c>
      <c r="F5" s="114">
        <v>13.33</v>
      </c>
      <c r="G5" s="112">
        <v>151.11000000000001</v>
      </c>
      <c r="H5" s="109"/>
    </row>
    <row r="6" spans="2:11" x14ac:dyDescent="0.25">
      <c r="B6" s="110">
        <v>2</v>
      </c>
      <c r="C6" s="111">
        <v>48</v>
      </c>
      <c r="D6" s="113">
        <v>1</v>
      </c>
      <c r="E6" s="111">
        <v>79</v>
      </c>
      <c r="F6" s="19">
        <v>2.08</v>
      </c>
      <c r="G6" s="112">
        <v>164.58</v>
      </c>
      <c r="H6" s="109"/>
    </row>
    <row r="7" spans="2:11" x14ac:dyDescent="0.25">
      <c r="B7" s="110">
        <v>3</v>
      </c>
      <c r="C7" s="111">
        <v>19</v>
      </c>
      <c r="D7" s="113">
        <v>0</v>
      </c>
      <c r="E7" s="111">
        <v>25</v>
      </c>
      <c r="F7" s="19">
        <v>0</v>
      </c>
      <c r="G7" s="112">
        <v>131.58000000000001</v>
      </c>
      <c r="H7" s="109"/>
    </row>
    <row r="8" spans="2:11" x14ac:dyDescent="0.25">
      <c r="B8" s="110">
        <v>4</v>
      </c>
      <c r="C8" s="111">
        <v>26</v>
      </c>
      <c r="D8" s="113">
        <v>2</v>
      </c>
      <c r="E8" s="111">
        <v>43</v>
      </c>
      <c r="F8" s="19">
        <v>7.69</v>
      </c>
      <c r="G8" s="112">
        <v>165.38</v>
      </c>
      <c r="H8" s="109"/>
    </row>
    <row r="9" spans="2:11" x14ac:dyDescent="0.25">
      <c r="B9" s="110">
        <v>5</v>
      </c>
      <c r="C9" s="111">
        <v>15</v>
      </c>
      <c r="D9" s="113">
        <v>0</v>
      </c>
      <c r="E9" s="111">
        <v>26</v>
      </c>
      <c r="F9" s="19">
        <v>0</v>
      </c>
      <c r="G9" s="112">
        <v>173.33</v>
      </c>
      <c r="H9" s="109"/>
    </row>
    <row r="10" spans="2:11" x14ac:dyDescent="0.25">
      <c r="B10" s="110">
        <v>6</v>
      </c>
      <c r="C10" s="111">
        <v>27</v>
      </c>
      <c r="D10" s="113">
        <v>1</v>
      </c>
      <c r="E10" s="111">
        <v>36</v>
      </c>
      <c r="F10" s="114">
        <v>3.7</v>
      </c>
      <c r="G10" s="112">
        <v>133.33000000000001</v>
      </c>
      <c r="H10" s="109"/>
    </row>
    <row r="11" spans="2:11" x14ac:dyDescent="0.25">
      <c r="B11" s="110">
        <v>7</v>
      </c>
      <c r="C11" s="111">
        <v>47</v>
      </c>
      <c r="D11" s="113">
        <v>3</v>
      </c>
      <c r="E11" s="111">
        <v>68</v>
      </c>
      <c r="F11" s="114">
        <v>6.38</v>
      </c>
      <c r="G11" s="112">
        <v>144.68</v>
      </c>
      <c r="H11" s="109"/>
    </row>
    <row r="12" spans="2:11" x14ac:dyDescent="0.25">
      <c r="B12" s="110">
        <v>8</v>
      </c>
      <c r="C12" s="111">
        <v>106</v>
      </c>
      <c r="D12" s="113">
        <v>1</v>
      </c>
      <c r="E12" s="111">
        <v>144</v>
      </c>
      <c r="F12" s="114">
        <v>0.94</v>
      </c>
      <c r="G12" s="112">
        <v>135.85</v>
      </c>
      <c r="H12" s="109"/>
    </row>
    <row r="13" spans="2:11" x14ac:dyDescent="0.25">
      <c r="B13" s="110">
        <v>9</v>
      </c>
      <c r="C13" s="111">
        <v>167</v>
      </c>
      <c r="D13" s="113">
        <v>4</v>
      </c>
      <c r="E13" s="111">
        <v>248</v>
      </c>
      <c r="F13" s="19">
        <v>2.4</v>
      </c>
      <c r="G13" s="112">
        <v>148.5</v>
      </c>
      <c r="H13" s="109"/>
      <c r="K13">
        <f>2177/C30*100</f>
        <v>84.151526865094709</v>
      </c>
    </row>
    <row r="14" spans="2:11" x14ac:dyDescent="0.25">
      <c r="B14" s="110">
        <v>10</v>
      </c>
      <c r="C14" s="111">
        <v>160</v>
      </c>
      <c r="D14" s="113">
        <v>9</v>
      </c>
      <c r="E14" s="111">
        <v>227</v>
      </c>
      <c r="F14" s="114">
        <v>5.63</v>
      </c>
      <c r="G14" s="112">
        <v>141.88</v>
      </c>
      <c r="H14" s="109"/>
    </row>
    <row r="15" spans="2:11" x14ac:dyDescent="0.25">
      <c r="B15" s="110">
        <v>11</v>
      </c>
      <c r="C15" s="111">
        <v>136</v>
      </c>
      <c r="D15" s="113">
        <v>5</v>
      </c>
      <c r="E15" s="111">
        <v>204</v>
      </c>
      <c r="F15" s="114">
        <v>3.68</v>
      </c>
      <c r="G15" s="112">
        <v>150</v>
      </c>
      <c r="H15" s="109"/>
    </row>
    <row r="16" spans="2:11" x14ac:dyDescent="0.25">
      <c r="B16" s="110">
        <v>12</v>
      </c>
      <c r="C16" s="111">
        <v>149</v>
      </c>
      <c r="D16" s="113">
        <v>2</v>
      </c>
      <c r="E16" s="111">
        <v>230</v>
      </c>
      <c r="F16" s="114">
        <v>1.34</v>
      </c>
      <c r="G16" s="112">
        <v>154.36000000000001</v>
      </c>
      <c r="H16" s="109"/>
    </row>
    <row r="17" spans="2:8" x14ac:dyDescent="0.25">
      <c r="B17" s="110">
        <v>13</v>
      </c>
      <c r="C17" s="111">
        <v>168</v>
      </c>
      <c r="D17" s="113">
        <v>4</v>
      </c>
      <c r="E17" s="111">
        <v>246</v>
      </c>
      <c r="F17" s="114">
        <v>2.38</v>
      </c>
      <c r="G17" s="112">
        <v>146.43</v>
      </c>
      <c r="H17" s="109"/>
    </row>
    <row r="18" spans="2:8" x14ac:dyDescent="0.25">
      <c r="B18" s="110">
        <v>14</v>
      </c>
      <c r="C18" s="111">
        <v>159</v>
      </c>
      <c r="D18" s="113">
        <v>4</v>
      </c>
      <c r="E18" s="111">
        <v>250</v>
      </c>
      <c r="F18" s="114">
        <v>2.52</v>
      </c>
      <c r="G18" s="112">
        <v>157.22999999999999</v>
      </c>
      <c r="H18" s="109"/>
    </row>
    <row r="19" spans="2:8" x14ac:dyDescent="0.25">
      <c r="B19" s="110">
        <v>15</v>
      </c>
      <c r="C19" s="111">
        <v>151</v>
      </c>
      <c r="D19" s="113">
        <v>6</v>
      </c>
      <c r="E19" s="111">
        <v>240</v>
      </c>
      <c r="F19" s="114">
        <v>3.97</v>
      </c>
      <c r="G19" s="112">
        <v>158.94</v>
      </c>
      <c r="H19" s="109"/>
    </row>
    <row r="20" spans="2:8" x14ac:dyDescent="0.25">
      <c r="B20" s="110">
        <v>16</v>
      </c>
      <c r="C20" s="111">
        <v>165</v>
      </c>
      <c r="D20" s="113">
        <v>7</v>
      </c>
      <c r="E20" s="111">
        <v>276</v>
      </c>
      <c r="F20" s="114">
        <v>4.24</v>
      </c>
      <c r="G20" s="112">
        <v>167.27</v>
      </c>
      <c r="H20" s="109"/>
    </row>
    <row r="21" spans="2:8" x14ac:dyDescent="0.25">
      <c r="B21" s="110">
        <v>17</v>
      </c>
      <c r="C21" s="111">
        <v>172</v>
      </c>
      <c r="D21" s="113">
        <v>11</v>
      </c>
      <c r="E21" s="111">
        <v>278</v>
      </c>
      <c r="F21" s="114">
        <v>6.4</v>
      </c>
      <c r="G21" s="112">
        <v>161.63</v>
      </c>
      <c r="H21" s="109"/>
    </row>
    <row r="22" spans="2:8" x14ac:dyDescent="0.25">
      <c r="B22" s="110">
        <v>18</v>
      </c>
      <c r="C22" s="111">
        <v>173</v>
      </c>
      <c r="D22" s="113">
        <v>3</v>
      </c>
      <c r="E22" s="111">
        <v>295</v>
      </c>
      <c r="F22" s="114">
        <v>1.73</v>
      </c>
      <c r="G22" s="112">
        <v>170.52</v>
      </c>
      <c r="H22" s="109"/>
    </row>
    <row r="23" spans="2:8" x14ac:dyDescent="0.25">
      <c r="B23" s="110">
        <v>19</v>
      </c>
      <c r="C23" s="111">
        <v>190</v>
      </c>
      <c r="D23" s="113">
        <v>7</v>
      </c>
      <c r="E23" s="111">
        <v>282</v>
      </c>
      <c r="F23" s="114">
        <v>3.68</v>
      </c>
      <c r="G23" s="112">
        <v>148.41999999999999</v>
      </c>
      <c r="H23" s="109"/>
    </row>
    <row r="24" spans="2:8" x14ac:dyDescent="0.25">
      <c r="B24" s="110">
        <v>20</v>
      </c>
      <c r="C24" s="111">
        <v>148</v>
      </c>
      <c r="D24" s="113">
        <v>0</v>
      </c>
      <c r="E24" s="111">
        <v>233</v>
      </c>
      <c r="F24" s="114">
        <v>0</v>
      </c>
      <c r="G24" s="112">
        <v>157.43</v>
      </c>
      <c r="H24" s="109"/>
    </row>
    <row r="25" spans="2:8" x14ac:dyDescent="0.25">
      <c r="B25" s="110">
        <v>21</v>
      </c>
      <c r="C25" s="111">
        <v>133</v>
      </c>
      <c r="D25" s="113">
        <v>6</v>
      </c>
      <c r="E25" s="111">
        <v>204</v>
      </c>
      <c r="F25" s="19">
        <v>4.51</v>
      </c>
      <c r="G25" s="112">
        <v>153.38</v>
      </c>
      <c r="H25" s="109"/>
    </row>
    <row r="26" spans="2:8" x14ac:dyDescent="0.25">
      <c r="B26" s="110">
        <v>22</v>
      </c>
      <c r="C26" s="111">
        <v>75</v>
      </c>
      <c r="D26" s="113">
        <v>1</v>
      </c>
      <c r="E26" s="111">
        <v>123</v>
      </c>
      <c r="F26" s="19">
        <v>1.33</v>
      </c>
      <c r="G26" s="112">
        <v>164</v>
      </c>
      <c r="H26" s="109"/>
    </row>
    <row r="27" spans="2:8" x14ac:dyDescent="0.25">
      <c r="B27" s="97">
        <v>23</v>
      </c>
      <c r="C27" s="111">
        <v>53</v>
      </c>
      <c r="D27" s="56">
        <v>1</v>
      </c>
      <c r="E27" s="115">
        <v>89</v>
      </c>
      <c r="F27" s="29">
        <v>1.89</v>
      </c>
      <c r="G27" s="116">
        <v>167.92</v>
      </c>
      <c r="H27" s="109"/>
    </row>
    <row r="28" spans="2:8" x14ac:dyDescent="0.25">
      <c r="B28" s="97">
        <v>24</v>
      </c>
      <c r="C28" s="111">
        <v>54</v>
      </c>
      <c r="D28" s="113">
        <v>1</v>
      </c>
      <c r="E28" s="115">
        <v>107</v>
      </c>
      <c r="F28" s="19">
        <v>1.85</v>
      </c>
      <c r="G28" s="116">
        <v>198.15</v>
      </c>
      <c r="H28" s="109"/>
    </row>
    <row r="29" spans="2:8" x14ac:dyDescent="0.25">
      <c r="B29" s="97" t="s">
        <v>208</v>
      </c>
      <c r="C29" s="111">
        <v>1</v>
      </c>
      <c r="D29" s="113">
        <v>0</v>
      </c>
      <c r="E29" s="115">
        <v>8</v>
      </c>
      <c r="F29" s="19">
        <v>0</v>
      </c>
      <c r="G29" s="116">
        <v>800</v>
      </c>
      <c r="H29" s="109"/>
    </row>
    <row r="30" spans="2:8" x14ac:dyDescent="0.25">
      <c r="B30" s="123" t="s">
        <v>9</v>
      </c>
      <c r="C30" s="117">
        <v>2587</v>
      </c>
      <c r="D30" s="38">
        <v>85</v>
      </c>
      <c r="E30" s="117">
        <v>4029</v>
      </c>
      <c r="F30" s="75">
        <v>3.29</v>
      </c>
      <c r="G30" s="118">
        <v>155.74</v>
      </c>
      <c r="H30" s="109"/>
    </row>
    <row r="31" spans="2:8" ht="28.5" customHeight="1" x14ac:dyDescent="0.25">
      <c r="B31" s="306" t="s">
        <v>44</v>
      </c>
      <c r="C31" s="307"/>
      <c r="D31" s="307"/>
      <c r="E31" s="307"/>
      <c r="F31" s="307"/>
      <c r="G31" s="307"/>
      <c r="H31" s="119"/>
    </row>
    <row r="32" spans="2:8" ht="23.25" customHeight="1" x14ac:dyDescent="0.25">
      <c r="B32" s="308" t="s">
        <v>45</v>
      </c>
      <c r="C32" s="308"/>
      <c r="D32" s="308"/>
      <c r="E32" s="308"/>
      <c r="F32" s="308"/>
      <c r="G32" s="308"/>
      <c r="H32" s="120"/>
    </row>
  </sheetData>
  <mergeCells count="2">
    <mergeCell ref="B31:G31"/>
    <mergeCell ref="B32:G32"/>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Foglio20"/>
  <dimension ref="B2:R18"/>
  <sheetViews>
    <sheetView topLeftCell="A6" zoomScaleNormal="100" workbookViewId="0">
      <selection activeCell="M18" sqref="M18"/>
    </sheetView>
  </sheetViews>
  <sheetFormatPr defaultRowHeight="15" x14ac:dyDescent="0.25"/>
  <cols>
    <col min="2" max="2" width="11.42578125" bestFit="1" customWidth="1"/>
  </cols>
  <sheetData>
    <row r="2" spans="2:18" x14ac:dyDescent="0.25">
      <c r="B2" s="8" t="s">
        <v>289</v>
      </c>
      <c r="C2" s="109"/>
      <c r="D2" s="109"/>
      <c r="E2" s="109"/>
      <c r="F2" s="121"/>
      <c r="G2" s="109"/>
      <c r="H2" s="109"/>
      <c r="I2" s="109"/>
      <c r="J2" s="121"/>
      <c r="K2" s="109"/>
      <c r="L2" s="109"/>
      <c r="M2" s="109"/>
      <c r="N2" s="121"/>
      <c r="O2" s="109"/>
      <c r="P2" s="109"/>
      <c r="Q2" s="109"/>
      <c r="R2" s="121"/>
    </row>
    <row r="3" spans="2:18" x14ac:dyDescent="0.25">
      <c r="B3" s="44" t="s">
        <v>261</v>
      </c>
      <c r="C3" s="44"/>
      <c r="D3" s="44"/>
      <c r="E3" s="44"/>
      <c r="F3" s="44"/>
      <c r="G3" s="44"/>
      <c r="H3" s="44"/>
      <c r="I3" s="109"/>
      <c r="J3" s="121"/>
      <c r="K3" s="109"/>
      <c r="L3" s="109"/>
      <c r="M3" s="109"/>
      <c r="N3" s="121"/>
      <c r="O3" s="109"/>
      <c r="P3" s="109"/>
      <c r="Q3" s="109"/>
      <c r="R3" s="121"/>
    </row>
    <row r="4" spans="2:18" x14ac:dyDescent="0.25">
      <c r="B4" s="293" t="s">
        <v>95</v>
      </c>
      <c r="C4" s="310" t="s">
        <v>72</v>
      </c>
      <c r="D4" s="310"/>
      <c r="E4" s="310"/>
      <c r="F4" s="310"/>
      <c r="G4" s="310"/>
      <c r="H4" s="310"/>
      <c r="I4" s="310"/>
      <c r="J4" s="310"/>
      <c r="K4" s="310"/>
      <c r="L4" s="310"/>
      <c r="M4" s="310"/>
      <c r="N4" s="310"/>
      <c r="O4" s="310"/>
      <c r="P4" s="310"/>
      <c r="Q4" s="310"/>
      <c r="R4" s="310"/>
    </row>
    <row r="5" spans="2:18" x14ac:dyDescent="0.25">
      <c r="B5" s="309"/>
      <c r="C5" s="311" t="s">
        <v>96</v>
      </c>
      <c r="D5" s="311"/>
      <c r="E5" s="311"/>
      <c r="F5" s="311"/>
      <c r="G5" s="310" t="s">
        <v>97</v>
      </c>
      <c r="H5" s="310"/>
      <c r="I5" s="310"/>
      <c r="J5" s="310"/>
      <c r="K5" s="311" t="s">
        <v>98</v>
      </c>
      <c r="L5" s="311"/>
      <c r="M5" s="311"/>
      <c r="N5" s="311"/>
      <c r="O5" s="310" t="s">
        <v>9</v>
      </c>
      <c r="P5" s="310"/>
      <c r="Q5" s="310"/>
      <c r="R5" s="310"/>
    </row>
    <row r="6" spans="2:18" ht="27" x14ac:dyDescent="0.25">
      <c r="B6" s="294"/>
      <c r="C6" s="16" t="s">
        <v>1</v>
      </c>
      <c r="D6" s="16" t="s">
        <v>2</v>
      </c>
      <c r="E6" s="16" t="s">
        <v>3</v>
      </c>
      <c r="F6" s="122" t="s">
        <v>15</v>
      </c>
      <c r="G6" s="16" t="s">
        <v>1</v>
      </c>
      <c r="H6" s="16" t="s">
        <v>2</v>
      </c>
      <c r="I6" s="16" t="s">
        <v>3</v>
      </c>
      <c r="J6" s="122" t="s">
        <v>15</v>
      </c>
      <c r="K6" s="16" t="s">
        <v>1</v>
      </c>
      <c r="L6" s="16" t="s">
        <v>2</v>
      </c>
      <c r="M6" s="16" t="s">
        <v>3</v>
      </c>
      <c r="N6" s="122" t="s">
        <v>15</v>
      </c>
      <c r="O6" s="16" t="s">
        <v>1</v>
      </c>
      <c r="P6" s="16" t="s">
        <v>2</v>
      </c>
      <c r="Q6" s="16" t="s">
        <v>3</v>
      </c>
      <c r="R6" s="122" t="s">
        <v>15</v>
      </c>
    </row>
    <row r="7" spans="2:18" x14ac:dyDescent="0.25">
      <c r="B7" s="197" t="s">
        <v>201</v>
      </c>
      <c r="C7" s="16">
        <v>25</v>
      </c>
      <c r="D7" s="16">
        <v>0</v>
      </c>
      <c r="E7" s="16">
        <v>41</v>
      </c>
      <c r="F7" s="47">
        <v>0</v>
      </c>
      <c r="G7" s="16">
        <v>25</v>
      </c>
      <c r="H7" s="16">
        <v>2</v>
      </c>
      <c r="I7" s="16">
        <v>44</v>
      </c>
      <c r="J7" s="47">
        <v>8</v>
      </c>
      <c r="K7" s="16">
        <v>77</v>
      </c>
      <c r="L7" s="16">
        <v>3</v>
      </c>
      <c r="M7" s="16">
        <v>115</v>
      </c>
      <c r="N7" s="47">
        <v>3.9</v>
      </c>
      <c r="O7" s="16">
        <v>127</v>
      </c>
      <c r="P7" s="16">
        <v>5</v>
      </c>
      <c r="Q7" s="16">
        <v>200</v>
      </c>
      <c r="R7" s="47">
        <v>3.94</v>
      </c>
    </row>
    <row r="8" spans="2:18" x14ac:dyDescent="0.25">
      <c r="B8" s="197" t="s">
        <v>202</v>
      </c>
      <c r="C8" s="16">
        <v>12</v>
      </c>
      <c r="D8" s="16">
        <v>0</v>
      </c>
      <c r="E8" s="16">
        <v>20</v>
      </c>
      <c r="F8" s="47">
        <v>0</v>
      </c>
      <c r="G8" s="16">
        <v>14</v>
      </c>
      <c r="H8" s="16">
        <v>0</v>
      </c>
      <c r="I8" s="16">
        <v>23</v>
      </c>
      <c r="J8" s="47">
        <v>0</v>
      </c>
      <c r="K8" s="16">
        <v>36</v>
      </c>
      <c r="L8" s="16">
        <v>4</v>
      </c>
      <c r="M8" s="16">
        <v>61</v>
      </c>
      <c r="N8" s="47">
        <v>11.11</v>
      </c>
      <c r="O8" s="16">
        <v>62</v>
      </c>
      <c r="P8" s="16">
        <v>4</v>
      </c>
      <c r="Q8" s="16">
        <v>104</v>
      </c>
      <c r="R8" s="47">
        <v>6.45</v>
      </c>
    </row>
    <row r="9" spans="2:18" x14ac:dyDescent="0.25">
      <c r="B9" s="197" t="s">
        <v>203</v>
      </c>
      <c r="C9" s="16">
        <v>20</v>
      </c>
      <c r="D9" s="16">
        <v>0</v>
      </c>
      <c r="E9" s="16">
        <v>29</v>
      </c>
      <c r="F9" s="47">
        <v>0</v>
      </c>
      <c r="G9" s="16">
        <v>26</v>
      </c>
      <c r="H9" s="16">
        <v>0</v>
      </c>
      <c r="I9" s="16">
        <v>40</v>
      </c>
      <c r="J9" s="47">
        <v>0</v>
      </c>
      <c r="K9" s="16">
        <v>80</v>
      </c>
      <c r="L9" s="16">
        <v>1</v>
      </c>
      <c r="M9" s="16">
        <v>130</v>
      </c>
      <c r="N9" s="47">
        <v>1.25</v>
      </c>
      <c r="O9" s="16">
        <v>126</v>
      </c>
      <c r="P9" s="16">
        <v>1</v>
      </c>
      <c r="Q9" s="16">
        <v>199</v>
      </c>
      <c r="R9" s="47">
        <v>0.79</v>
      </c>
    </row>
    <row r="10" spans="2:18" x14ac:dyDescent="0.25">
      <c r="B10" s="197" t="s">
        <v>204</v>
      </c>
      <c r="C10" s="16">
        <v>8</v>
      </c>
      <c r="D10" s="16">
        <v>0</v>
      </c>
      <c r="E10" s="16">
        <v>16</v>
      </c>
      <c r="F10" s="47">
        <v>0</v>
      </c>
      <c r="G10" s="16">
        <v>6</v>
      </c>
      <c r="H10" s="16">
        <v>1</v>
      </c>
      <c r="I10" s="16">
        <v>16</v>
      </c>
      <c r="J10" s="47">
        <v>16.670000000000002</v>
      </c>
      <c r="K10" s="16">
        <v>16</v>
      </c>
      <c r="L10" s="16">
        <v>2</v>
      </c>
      <c r="M10" s="16">
        <v>32</v>
      </c>
      <c r="N10" s="47">
        <v>12.5</v>
      </c>
      <c r="O10" s="16">
        <v>30</v>
      </c>
      <c r="P10" s="16">
        <v>3</v>
      </c>
      <c r="Q10" s="16">
        <v>64</v>
      </c>
      <c r="R10" s="47">
        <v>10</v>
      </c>
    </row>
    <row r="11" spans="2:18" x14ac:dyDescent="0.25">
      <c r="B11" s="197" t="s">
        <v>205</v>
      </c>
      <c r="C11" s="16">
        <v>4</v>
      </c>
      <c r="D11" s="16">
        <v>0</v>
      </c>
      <c r="E11" s="16">
        <v>6</v>
      </c>
      <c r="F11" s="47">
        <v>0</v>
      </c>
      <c r="G11" s="16">
        <v>5</v>
      </c>
      <c r="H11" s="16">
        <v>0</v>
      </c>
      <c r="I11" s="16">
        <v>11</v>
      </c>
      <c r="J11" s="47">
        <v>0</v>
      </c>
      <c r="K11" s="16">
        <v>8</v>
      </c>
      <c r="L11" s="16">
        <v>0</v>
      </c>
      <c r="M11" s="16">
        <v>12</v>
      </c>
      <c r="N11" s="47">
        <v>0</v>
      </c>
      <c r="O11" s="16">
        <v>17</v>
      </c>
      <c r="P11" s="16">
        <v>0</v>
      </c>
      <c r="Q11" s="16">
        <v>29</v>
      </c>
      <c r="R11" s="47">
        <v>0</v>
      </c>
    </row>
    <row r="12" spans="2:18" x14ac:dyDescent="0.25">
      <c r="B12" s="123" t="s">
        <v>9</v>
      </c>
      <c r="C12" s="124">
        <v>69</v>
      </c>
      <c r="D12" s="125">
        <v>0</v>
      </c>
      <c r="E12" s="124">
        <v>112</v>
      </c>
      <c r="F12" s="39">
        <v>0</v>
      </c>
      <c r="G12" s="124">
        <v>76</v>
      </c>
      <c r="H12" s="126">
        <v>3</v>
      </c>
      <c r="I12" s="124">
        <v>134</v>
      </c>
      <c r="J12" s="39">
        <v>3.95</v>
      </c>
      <c r="K12" s="124">
        <v>217</v>
      </c>
      <c r="L12" s="124">
        <v>10</v>
      </c>
      <c r="M12" s="127">
        <v>350</v>
      </c>
      <c r="N12" s="128">
        <v>4.6100000000000003</v>
      </c>
      <c r="O12" s="127">
        <v>362</v>
      </c>
      <c r="P12" s="124">
        <v>13</v>
      </c>
      <c r="Q12" s="127">
        <v>596</v>
      </c>
      <c r="R12" s="128">
        <v>3.59</v>
      </c>
    </row>
    <row r="13" spans="2:18" x14ac:dyDescent="0.25">
      <c r="B13" s="129" t="s">
        <v>99</v>
      </c>
      <c r="C13" s="24"/>
      <c r="D13" s="24"/>
      <c r="E13" s="24"/>
      <c r="F13" s="130"/>
      <c r="G13" s="24"/>
      <c r="H13" s="24"/>
      <c r="I13" s="109"/>
      <c r="J13" s="121"/>
      <c r="K13" s="109"/>
      <c r="L13" s="109"/>
      <c r="M13" s="109"/>
      <c r="N13" s="121"/>
      <c r="O13" s="109"/>
      <c r="P13" s="109"/>
      <c r="Q13" s="109"/>
      <c r="R13" s="121"/>
    </row>
    <row r="14" spans="2:18" x14ac:dyDescent="0.25">
      <c r="B14" s="129" t="s">
        <v>100</v>
      </c>
      <c r="C14" s="24"/>
      <c r="D14" s="24"/>
      <c r="E14" s="24"/>
      <c r="F14" s="130"/>
      <c r="G14" s="24"/>
      <c r="H14" s="24"/>
      <c r="I14" s="109"/>
      <c r="J14" s="121"/>
      <c r="K14" s="109"/>
      <c r="L14" s="109"/>
      <c r="M14" s="109"/>
      <c r="N14" s="121"/>
      <c r="O14" s="109"/>
      <c r="P14" s="109"/>
      <c r="Q14" s="109"/>
      <c r="R14" s="121"/>
    </row>
    <row r="16" spans="2:18" x14ac:dyDescent="0.25">
      <c r="K16" s="351">
        <f>145/O12*100</f>
        <v>40.055248618784525</v>
      </c>
      <c r="M16" s="351">
        <f>E12+I12</f>
        <v>246</v>
      </c>
    </row>
    <row r="17" spans="11:13" x14ac:dyDescent="0.25">
      <c r="M17">
        <f>M16/O12*100</f>
        <v>67.95580110497238</v>
      </c>
    </row>
    <row r="18" spans="11:13" x14ac:dyDescent="0.25">
      <c r="K18">
        <f>3/13*100</f>
        <v>23.076923076923077</v>
      </c>
    </row>
  </sheetData>
  <mergeCells count="6">
    <mergeCell ref="B4:B6"/>
    <mergeCell ref="C4:R4"/>
    <mergeCell ref="C5:F5"/>
    <mergeCell ref="G5:J5"/>
    <mergeCell ref="K5:N5"/>
    <mergeCell ref="O5:R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oglio3"/>
  <dimension ref="B2:N13"/>
  <sheetViews>
    <sheetView topLeftCell="A2" workbookViewId="0">
      <selection activeCell="A20" sqref="A20:XFD1048576"/>
    </sheetView>
  </sheetViews>
  <sheetFormatPr defaultRowHeight="15" x14ac:dyDescent="0.25"/>
  <cols>
    <col min="1" max="1" width="14.140625" bestFit="1" customWidth="1"/>
  </cols>
  <sheetData>
    <row r="2" spans="2:14" x14ac:dyDescent="0.25">
      <c r="B2" s="262" t="s">
        <v>273</v>
      </c>
      <c r="C2" s="262"/>
      <c r="D2" s="262"/>
      <c r="E2" s="262"/>
      <c r="F2" s="262"/>
      <c r="G2" s="262"/>
      <c r="H2" s="262"/>
      <c r="I2" s="262"/>
      <c r="J2" s="262"/>
      <c r="K2" s="262"/>
    </row>
    <row r="3" spans="2:14" x14ac:dyDescent="0.25">
      <c r="B3" s="6" t="s">
        <v>232</v>
      </c>
      <c r="C3" s="6"/>
      <c r="D3" s="6"/>
      <c r="E3" s="6"/>
      <c r="F3" s="6"/>
      <c r="G3" s="6"/>
      <c r="H3" s="6"/>
      <c r="I3" s="6"/>
      <c r="J3" s="6"/>
      <c r="K3" s="6"/>
    </row>
    <row r="4" spans="2:14" x14ac:dyDescent="0.25">
      <c r="B4" s="263" t="s">
        <v>0</v>
      </c>
      <c r="C4" s="260">
        <v>2021</v>
      </c>
      <c r="D4" s="260"/>
      <c r="E4" s="260"/>
      <c r="F4" s="266">
        <v>2020</v>
      </c>
      <c r="G4" s="266"/>
      <c r="H4" s="266"/>
      <c r="I4" s="260" t="s">
        <v>226</v>
      </c>
      <c r="J4" s="260"/>
      <c r="K4" s="260"/>
      <c r="L4" s="260" t="s">
        <v>227</v>
      </c>
      <c r="M4" s="260"/>
      <c r="N4" s="260"/>
    </row>
    <row r="5" spans="2:14" x14ac:dyDescent="0.25">
      <c r="B5" s="264"/>
      <c r="C5" s="261"/>
      <c r="D5" s="261"/>
      <c r="E5" s="261"/>
      <c r="F5" s="267"/>
      <c r="G5" s="267"/>
      <c r="H5" s="267"/>
      <c r="I5" s="261"/>
      <c r="J5" s="261"/>
      <c r="K5" s="261"/>
      <c r="L5" s="261"/>
      <c r="M5" s="261"/>
      <c r="N5" s="261"/>
    </row>
    <row r="6" spans="2:14" x14ac:dyDescent="0.25">
      <c r="B6" s="265"/>
      <c r="C6" s="70" t="s">
        <v>1</v>
      </c>
      <c r="D6" s="70" t="s">
        <v>2</v>
      </c>
      <c r="E6" s="70" t="s">
        <v>3</v>
      </c>
      <c r="F6" s="70" t="s">
        <v>1</v>
      </c>
      <c r="G6" s="70" t="s">
        <v>2</v>
      </c>
      <c r="H6" s="70" t="s">
        <v>3</v>
      </c>
      <c r="I6" s="70" t="s">
        <v>1</v>
      </c>
      <c r="J6" s="70" t="s">
        <v>2</v>
      </c>
      <c r="K6" s="70" t="s">
        <v>3</v>
      </c>
      <c r="L6" s="70" t="s">
        <v>1</v>
      </c>
      <c r="M6" s="70" t="s">
        <v>2</v>
      </c>
      <c r="N6" s="70" t="s">
        <v>3</v>
      </c>
    </row>
    <row r="7" spans="2:14" x14ac:dyDescent="0.25">
      <c r="B7" s="188" t="s">
        <v>201</v>
      </c>
      <c r="C7" s="10">
        <v>812</v>
      </c>
      <c r="D7" s="10">
        <v>36</v>
      </c>
      <c r="E7" s="10">
        <v>1301</v>
      </c>
      <c r="F7" s="7">
        <v>690</v>
      </c>
      <c r="G7" s="7">
        <v>26</v>
      </c>
      <c r="H7" s="7">
        <v>1152</v>
      </c>
      <c r="I7" s="12">
        <v>17.68</v>
      </c>
      <c r="J7" s="12">
        <v>38.46</v>
      </c>
      <c r="K7" s="12">
        <v>12.93</v>
      </c>
      <c r="L7" s="5">
        <v>-9.58</v>
      </c>
      <c r="M7" s="5">
        <v>-2.7</v>
      </c>
      <c r="N7" s="5">
        <v>-13.61</v>
      </c>
    </row>
    <row r="8" spans="2:14" x14ac:dyDescent="0.25">
      <c r="B8" s="187" t="s">
        <v>202</v>
      </c>
      <c r="C8" s="10">
        <v>484</v>
      </c>
      <c r="D8" s="10">
        <v>13</v>
      </c>
      <c r="E8" s="10">
        <v>753</v>
      </c>
      <c r="F8" s="7">
        <v>343</v>
      </c>
      <c r="G8" s="7">
        <v>10</v>
      </c>
      <c r="H8" s="7">
        <v>525</v>
      </c>
      <c r="I8" s="12">
        <v>41.11</v>
      </c>
      <c r="J8" s="12">
        <v>30</v>
      </c>
      <c r="K8" s="12">
        <v>43.43</v>
      </c>
      <c r="L8" s="5">
        <v>1.26</v>
      </c>
      <c r="M8" s="5">
        <v>-35</v>
      </c>
      <c r="N8" s="5">
        <v>-4.08</v>
      </c>
    </row>
    <row r="9" spans="2:14" x14ac:dyDescent="0.25">
      <c r="B9" s="187" t="s">
        <v>203</v>
      </c>
      <c r="C9" s="10">
        <v>862</v>
      </c>
      <c r="D9" s="10">
        <v>22</v>
      </c>
      <c r="E9" s="10">
        <v>1278</v>
      </c>
      <c r="F9" s="7">
        <v>677</v>
      </c>
      <c r="G9" s="7">
        <v>14</v>
      </c>
      <c r="H9" s="7">
        <v>966</v>
      </c>
      <c r="I9" s="12">
        <v>27.33</v>
      </c>
      <c r="J9" s="12">
        <v>57.14</v>
      </c>
      <c r="K9" s="12">
        <v>32.299999999999997</v>
      </c>
      <c r="L9" s="5">
        <v>-8.1999999999999993</v>
      </c>
      <c r="M9" s="5">
        <v>-12</v>
      </c>
      <c r="N9" s="5">
        <v>-12.76</v>
      </c>
    </row>
    <row r="10" spans="2:14" x14ac:dyDescent="0.25">
      <c r="B10" s="187" t="s">
        <v>204</v>
      </c>
      <c r="C10" s="10">
        <v>248</v>
      </c>
      <c r="D10" s="10">
        <v>8</v>
      </c>
      <c r="E10" s="10">
        <v>411</v>
      </c>
      <c r="F10" s="7">
        <v>224</v>
      </c>
      <c r="G10" s="7">
        <v>9</v>
      </c>
      <c r="H10" s="7">
        <v>380</v>
      </c>
      <c r="I10" s="12">
        <v>10.71</v>
      </c>
      <c r="J10" s="12">
        <v>-11.11</v>
      </c>
      <c r="K10" s="12">
        <v>8.16</v>
      </c>
      <c r="L10" s="5">
        <v>-4.9800000000000004</v>
      </c>
      <c r="M10" s="5">
        <v>-38.46</v>
      </c>
      <c r="N10" s="5">
        <v>-11.99</v>
      </c>
    </row>
    <row r="11" spans="2:14" x14ac:dyDescent="0.25">
      <c r="B11" s="187" t="s">
        <v>205</v>
      </c>
      <c r="C11" s="10">
        <v>181</v>
      </c>
      <c r="D11" s="10">
        <v>6</v>
      </c>
      <c r="E11" s="10">
        <v>286</v>
      </c>
      <c r="F11" s="7">
        <v>145</v>
      </c>
      <c r="G11" s="7">
        <v>2</v>
      </c>
      <c r="H11" s="7">
        <v>241</v>
      </c>
      <c r="I11" s="12">
        <v>24.83</v>
      </c>
      <c r="J11" s="12">
        <v>200</v>
      </c>
      <c r="K11" s="12">
        <v>18.670000000000002</v>
      </c>
      <c r="L11" s="5">
        <v>-7.18</v>
      </c>
      <c r="M11" s="5">
        <v>-33.33</v>
      </c>
      <c r="N11" s="5">
        <v>-12.8</v>
      </c>
    </row>
    <row r="12" spans="2:14" x14ac:dyDescent="0.25">
      <c r="B12" s="146" t="s">
        <v>178</v>
      </c>
      <c r="C12" s="147">
        <v>2587</v>
      </c>
      <c r="D12" s="147">
        <v>85</v>
      </c>
      <c r="E12" s="147">
        <v>4029</v>
      </c>
      <c r="F12" s="147">
        <v>2079</v>
      </c>
      <c r="G12" s="147">
        <v>61</v>
      </c>
      <c r="H12" s="147">
        <v>3264</v>
      </c>
      <c r="I12" s="49">
        <v>24.43</v>
      </c>
      <c r="J12" s="49">
        <v>39.340000000000003</v>
      </c>
      <c r="K12" s="49">
        <v>23.44</v>
      </c>
      <c r="L12" s="49">
        <v>-6.64</v>
      </c>
      <c r="M12" s="49">
        <v>-18.27</v>
      </c>
      <c r="N12" s="49">
        <v>-11.47</v>
      </c>
    </row>
    <row r="13" spans="2:14" x14ac:dyDescent="0.25">
      <c r="B13" s="11" t="s">
        <v>5</v>
      </c>
      <c r="C13" s="9">
        <v>151875</v>
      </c>
      <c r="D13" s="9">
        <v>2875</v>
      </c>
      <c r="E13" s="9">
        <v>204728</v>
      </c>
      <c r="F13" s="9">
        <v>118298</v>
      </c>
      <c r="G13" s="9">
        <v>2395</v>
      </c>
      <c r="H13" s="9">
        <v>159248</v>
      </c>
      <c r="I13" s="49">
        <v>28.38</v>
      </c>
      <c r="J13" s="49">
        <v>20.04</v>
      </c>
      <c r="K13" s="49">
        <v>28.56</v>
      </c>
      <c r="L13" s="49">
        <v>-11.79</v>
      </c>
      <c r="M13" s="49">
        <v>-9.39</v>
      </c>
      <c r="N13" s="49">
        <v>-15.19</v>
      </c>
    </row>
  </sheetData>
  <mergeCells count="6">
    <mergeCell ref="L4:N5"/>
    <mergeCell ref="B2:K2"/>
    <mergeCell ref="B4:B6"/>
    <mergeCell ref="C4:E5"/>
    <mergeCell ref="F4:H5"/>
    <mergeCell ref="I4:K5"/>
  </mergeCell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Foglio21"/>
  <dimension ref="B2:R14"/>
  <sheetViews>
    <sheetView workbookViewId="0">
      <selection activeCell="R7" sqref="R7:R11"/>
    </sheetView>
  </sheetViews>
  <sheetFormatPr defaultRowHeight="15" x14ac:dyDescent="0.25"/>
  <sheetData>
    <row r="2" spans="2:18" x14ac:dyDescent="0.25">
      <c r="B2" s="8" t="s">
        <v>290</v>
      </c>
      <c r="C2" s="109"/>
      <c r="D2" s="109"/>
      <c r="E2" s="109"/>
      <c r="F2" s="121"/>
      <c r="G2" s="109"/>
      <c r="H2" s="109"/>
      <c r="I2" s="109"/>
      <c r="J2" s="121"/>
      <c r="K2" s="109"/>
      <c r="L2" s="109"/>
      <c r="M2" s="109"/>
      <c r="N2" s="121"/>
      <c r="O2" s="109"/>
      <c r="P2" s="109"/>
      <c r="Q2" s="109"/>
      <c r="R2" s="121"/>
    </row>
    <row r="3" spans="2:18" x14ac:dyDescent="0.25">
      <c r="B3" s="44" t="s">
        <v>261</v>
      </c>
      <c r="C3" s="44"/>
      <c r="D3" s="44"/>
      <c r="E3" s="44"/>
      <c r="F3" s="44"/>
      <c r="G3" s="44"/>
      <c r="H3" s="44"/>
      <c r="I3" s="109"/>
      <c r="J3" s="121"/>
      <c r="K3" s="109"/>
      <c r="L3" s="109"/>
      <c r="M3" s="109"/>
      <c r="N3" s="121"/>
      <c r="O3" s="109"/>
      <c r="P3" s="109"/>
      <c r="Q3" s="109"/>
      <c r="R3" s="121"/>
    </row>
    <row r="4" spans="2:18" x14ac:dyDescent="0.25">
      <c r="B4" s="293" t="s">
        <v>95</v>
      </c>
      <c r="C4" s="310" t="s">
        <v>72</v>
      </c>
      <c r="D4" s="310"/>
      <c r="E4" s="310"/>
      <c r="F4" s="310"/>
      <c r="G4" s="310"/>
      <c r="H4" s="310"/>
      <c r="I4" s="310"/>
      <c r="J4" s="310"/>
      <c r="K4" s="310"/>
      <c r="L4" s="310"/>
      <c r="M4" s="310"/>
      <c r="N4" s="310"/>
      <c r="O4" s="310"/>
      <c r="P4" s="310"/>
      <c r="Q4" s="310"/>
      <c r="R4" s="310"/>
    </row>
    <row r="5" spans="2:18" x14ac:dyDescent="0.25">
      <c r="B5" s="309"/>
      <c r="C5" s="311" t="s">
        <v>96</v>
      </c>
      <c r="D5" s="311"/>
      <c r="E5" s="311"/>
      <c r="F5" s="311"/>
      <c r="G5" s="310" t="s">
        <v>97</v>
      </c>
      <c r="H5" s="310"/>
      <c r="I5" s="310"/>
      <c r="J5" s="310"/>
      <c r="K5" s="311" t="s">
        <v>98</v>
      </c>
      <c r="L5" s="311"/>
      <c r="M5" s="311"/>
      <c r="N5" s="311"/>
      <c r="O5" s="310" t="s">
        <v>9</v>
      </c>
      <c r="P5" s="310"/>
      <c r="Q5" s="310"/>
      <c r="R5" s="310"/>
    </row>
    <row r="6" spans="2:18" ht="27" x14ac:dyDescent="0.25">
      <c r="B6" s="294"/>
      <c r="C6" s="16" t="s">
        <v>1</v>
      </c>
      <c r="D6" s="16" t="s">
        <v>2</v>
      </c>
      <c r="E6" s="16" t="s">
        <v>3</v>
      </c>
      <c r="F6" s="122" t="s">
        <v>15</v>
      </c>
      <c r="G6" s="16" t="s">
        <v>1</v>
      </c>
      <c r="H6" s="16" t="s">
        <v>2</v>
      </c>
      <c r="I6" s="16" t="s">
        <v>3</v>
      </c>
      <c r="J6" s="122" t="s">
        <v>15</v>
      </c>
      <c r="K6" s="16" t="s">
        <v>1</v>
      </c>
      <c r="L6" s="16" t="s">
        <v>2</v>
      </c>
      <c r="M6" s="16" t="s">
        <v>3</v>
      </c>
      <c r="N6" s="122" t="s">
        <v>15</v>
      </c>
      <c r="O6" s="16" t="s">
        <v>1</v>
      </c>
      <c r="P6" s="16" t="s">
        <v>2</v>
      </c>
      <c r="Q6" s="16" t="s">
        <v>3</v>
      </c>
      <c r="R6" s="122" t="s">
        <v>15</v>
      </c>
    </row>
    <row r="7" spans="2:18" x14ac:dyDescent="0.25">
      <c r="B7" s="197" t="s">
        <v>201</v>
      </c>
      <c r="C7" s="16">
        <v>13</v>
      </c>
      <c r="D7" s="16">
        <v>0</v>
      </c>
      <c r="E7" s="16">
        <v>17</v>
      </c>
      <c r="F7" s="47">
        <v>0</v>
      </c>
      <c r="G7" s="16">
        <v>18</v>
      </c>
      <c r="H7" s="16">
        <v>0</v>
      </c>
      <c r="I7" s="16">
        <v>35</v>
      </c>
      <c r="J7" s="47">
        <v>0</v>
      </c>
      <c r="K7" s="16">
        <v>33</v>
      </c>
      <c r="L7" s="16">
        <v>1</v>
      </c>
      <c r="M7" s="16">
        <v>49</v>
      </c>
      <c r="N7" s="47">
        <v>3.03</v>
      </c>
      <c r="O7" s="16">
        <v>64</v>
      </c>
      <c r="P7" s="16">
        <v>1</v>
      </c>
      <c r="Q7" s="16">
        <v>101</v>
      </c>
      <c r="R7" s="47">
        <v>1.56</v>
      </c>
    </row>
    <row r="8" spans="2:18" x14ac:dyDescent="0.25">
      <c r="B8" s="197" t="s">
        <v>202</v>
      </c>
      <c r="C8" s="16">
        <v>5</v>
      </c>
      <c r="D8" s="16">
        <v>0</v>
      </c>
      <c r="E8" s="16">
        <v>6</v>
      </c>
      <c r="F8" s="47">
        <v>0</v>
      </c>
      <c r="G8" s="16">
        <v>9</v>
      </c>
      <c r="H8" s="16">
        <v>0</v>
      </c>
      <c r="I8" s="16">
        <v>14</v>
      </c>
      <c r="J8" s="47">
        <v>0</v>
      </c>
      <c r="K8" s="16">
        <v>23</v>
      </c>
      <c r="L8" s="16">
        <v>3</v>
      </c>
      <c r="M8" s="16">
        <v>35</v>
      </c>
      <c r="N8" s="47">
        <v>13.04</v>
      </c>
      <c r="O8" s="16">
        <v>37</v>
      </c>
      <c r="P8" s="16">
        <v>3</v>
      </c>
      <c r="Q8" s="16">
        <v>55</v>
      </c>
      <c r="R8" s="47">
        <v>8.11</v>
      </c>
    </row>
    <row r="9" spans="2:18" x14ac:dyDescent="0.25">
      <c r="B9" s="197" t="s">
        <v>203</v>
      </c>
      <c r="C9" s="16">
        <v>15</v>
      </c>
      <c r="D9" s="16">
        <v>0</v>
      </c>
      <c r="E9" s="16">
        <v>23</v>
      </c>
      <c r="F9" s="47">
        <v>0</v>
      </c>
      <c r="G9" s="16">
        <v>10</v>
      </c>
      <c r="H9" s="16">
        <v>0</v>
      </c>
      <c r="I9" s="16">
        <v>16</v>
      </c>
      <c r="J9" s="47">
        <v>0</v>
      </c>
      <c r="K9" s="16">
        <v>45</v>
      </c>
      <c r="L9" s="16">
        <v>0</v>
      </c>
      <c r="M9" s="16">
        <v>71</v>
      </c>
      <c r="N9" s="47">
        <v>0</v>
      </c>
      <c r="O9" s="16">
        <v>70</v>
      </c>
      <c r="P9" s="16">
        <v>0</v>
      </c>
      <c r="Q9" s="16">
        <v>110</v>
      </c>
      <c r="R9" s="47">
        <v>0</v>
      </c>
    </row>
    <row r="10" spans="2:18" x14ac:dyDescent="0.25">
      <c r="B10" s="197" t="s">
        <v>204</v>
      </c>
      <c r="C10" s="16">
        <v>3</v>
      </c>
      <c r="D10" s="16">
        <v>0</v>
      </c>
      <c r="E10" s="16">
        <v>6</v>
      </c>
      <c r="F10" s="47">
        <v>0</v>
      </c>
      <c r="G10" s="16">
        <v>3</v>
      </c>
      <c r="H10" s="16">
        <v>0</v>
      </c>
      <c r="I10" s="16">
        <v>7</v>
      </c>
      <c r="J10" s="47">
        <v>0</v>
      </c>
      <c r="K10" s="16">
        <v>11</v>
      </c>
      <c r="L10" s="16">
        <v>2</v>
      </c>
      <c r="M10" s="16">
        <v>18</v>
      </c>
      <c r="N10" s="47">
        <v>18.18</v>
      </c>
      <c r="O10" s="16">
        <v>17</v>
      </c>
      <c r="P10" s="16">
        <v>2</v>
      </c>
      <c r="Q10" s="16">
        <v>31</v>
      </c>
      <c r="R10" s="47">
        <v>11.76</v>
      </c>
    </row>
    <row r="11" spans="2:18" x14ac:dyDescent="0.25">
      <c r="B11" s="197" t="s">
        <v>205</v>
      </c>
      <c r="C11" s="16">
        <v>1</v>
      </c>
      <c r="D11" s="16">
        <v>0</v>
      </c>
      <c r="E11" s="16">
        <v>1</v>
      </c>
      <c r="F11" s="47">
        <v>0</v>
      </c>
      <c r="G11" s="16">
        <v>2</v>
      </c>
      <c r="H11" s="16">
        <v>0</v>
      </c>
      <c r="I11" s="16">
        <v>3</v>
      </c>
      <c r="J11" s="47">
        <v>0</v>
      </c>
      <c r="K11" s="16">
        <v>3</v>
      </c>
      <c r="L11" s="16">
        <v>0</v>
      </c>
      <c r="M11" s="16">
        <v>6</v>
      </c>
      <c r="N11" s="47">
        <v>0</v>
      </c>
      <c r="O11" s="16">
        <v>6</v>
      </c>
      <c r="P11" s="16">
        <v>0</v>
      </c>
      <c r="Q11" s="16">
        <v>10</v>
      </c>
      <c r="R11" s="47">
        <v>0</v>
      </c>
    </row>
    <row r="12" spans="2:18" x14ac:dyDescent="0.25">
      <c r="B12" s="123" t="s">
        <v>9</v>
      </c>
      <c r="C12" s="124">
        <v>37</v>
      </c>
      <c r="D12" s="125">
        <v>0</v>
      </c>
      <c r="E12" s="124">
        <v>53</v>
      </c>
      <c r="F12" s="39">
        <v>0</v>
      </c>
      <c r="G12" s="124">
        <v>42</v>
      </c>
      <c r="H12" s="126">
        <v>0</v>
      </c>
      <c r="I12" s="124">
        <v>75</v>
      </c>
      <c r="J12" s="39">
        <v>0</v>
      </c>
      <c r="K12" s="124">
        <v>115</v>
      </c>
      <c r="L12" s="124">
        <v>6</v>
      </c>
      <c r="M12" s="127">
        <v>179</v>
      </c>
      <c r="N12" s="128">
        <v>5.22</v>
      </c>
      <c r="O12" s="127">
        <v>194</v>
      </c>
      <c r="P12" s="124">
        <v>6</v>
      </c>
      <c r="Q12" s="127">
        <v>307</v>
      </c>
      <c r="R12" s="128">
        <v>3.09</v>
      </c>
    </row>
    <row r="13" spans="2:18" x14ac:dyDescent="0.25">
      <c r="B13" s="129" t="s">
        <v>99</v>
      </c>
      <c r="C13" s="24"/>
      <c r="D13" s="24"/>
      <c r="E13" s="24"/>
      <c r="F13" s="130"/>
      <c r="G13" s="24"/>
      <c r="H13" s="24"/>
      <c r="I13" s="109"/>
      <c r="J13" s="121"/>
      <c r="K13" s="109"/>
      <c r="L13" s="109"/>
      <c r="M13" s="109"/>
      <c r="N13" s="121"/>
      <c r="O13" s="109"/>
      <c r="P13" s="109"/>
      <c r="Q13" s="109"/>
      <c r="R13" s="121"/>
    </row>
    <row r="14" spans="2:18" x14ac:dyDescent="0.25">
      <c r="B14" s="129" t="s">
        <v>100</v>
      </c>
      <c r="C14" s="24"/>
      <c r="D14" s="24"/>
      <c r="E14" s="24"/>
      <c r="F14" s="130"/>
      <c r="G14" s="24"/>
      <c r="H14" s="24"/>
      <c r="I14" s="109"/>
      <c r="J14" s="121"/>
      <c r="K14" s="109"/>
      <c r="L14" s="109"/>
      <c r="M14" s="109"/>
      <c r="N14" s="121"/>
      <c r="O14" s="109"/>
      <c r="P14" s="109"/>
      <c r="Q14" s="109"/>
      <c r="R14" s="121"/>
    </row>
  </sheetData>
  <mergeCells count="6">
    <mergeCell ref="B4:B6"/>
    <mergeCell ref="C4:R4"/>
    <mergeCell ref="C5:F5"/>
    <mergeCell ref="G5:J5"/>
    <mergeCell ref="K5:N5"/>
    <mergeCell ref="O5:R5"/>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Foglio22"/>
  <dimension ref="B2:R14"/>
  <sheetViews>
    <sheetView workbookViewId="0">
      <selection activeCell="R7" sqref="R7:R11"/>
    </sheetView>
  </sheetViews>
  <sheetFormatPr defaultRowHeight="15" x14ac:dyDescent="0.25"/>
  <sheetData>
    <row r="2" spans="2:18" x14ac:dyDescent="0.25">
      <c r="B2" s="8" t="s">
        <v>291</v>
      </c>
      <c r="C2" s="109"/>
      <c r="D2" s="109"/>
      <c r="E2" s="109"/>
      <c r="F2" s="121"/>
      <c r="G2" s="109"/>
      <c r="H2" s="109"/>
      <c r="I2" s="109"/>
      <c r="J2" s="121"/>
      <c r="K2" s="109"/>
      <c r="L2" s="109"/>
      <c r="M2" s="109"/>
      <c r="N2" s="121"/>
      <c r="O2" s="109"/>
      <c r="P2" s="109"/>
      <c r="Q2" s="109"/>
      <c r="R2" s="121"/>
    </row>
    <row r="3" spans="2:18" x14ac:dyDescent="0.25">
      <c r="B3" s="44" t="s">
        <v>261</v>
      </c>
      <c r="C3" s="44"/>
      <c r="D3" s="44"/>
      <c r="E3" s="44"/>
      <c r="F3" s="44"/>
      <c r="G3" s="44"/>
      <c r="H3" s="44"/>
      <c r="I3" s="109"/>
      <c r="J3" s="121"/>
      <c r="K3" s="109"/>
      <c r="L3" s="109"/>
      <c r="M3" s="109"/>
      <c r="N3" s="121"/>
      <c r="O3" s="109"/>
      <c r="P3" s="109"/>
      <c r="Q3" s="109"/>
      <c r="R3" s="121"/>
    </row>
    <row r="4" spans="2:18" x14ac:dyDescent="0.25">
      <c r="B4" s="293" t="s">
        <v>95</v>
      </c>
      <c r="C4" s="310" t="s">
        <v>72</v>
      </c>
      <c r="D4" s="310"/>
      <c r="E4" s="310"/>
      <c r="F4" s="310"/>
      <c r="G4" s="310"/>
      <c r="H4" s="310"/>
      <c r="I4" s="310"/>
      <c r="J4" s="310"/>
      <c r="K4" s="310"/>
      <c r="L4" s="310"/>
      <c r="M4" s="310"/>
      <c r="N4" s="310"/>
      <c r="O4" s="310"/>
      <c r="P4" s="310"/>
      <c r="Q4" s="310"/>
      <c r="R4" s="310"/>
    </row>
    <row r="5" spans="2:18" x14ac:dyDescent="0.25">
      <c r="B5" s="309"/>
      <c r="C5" s="311" t="s">
        <v>96</v>
      </c>
      <c r="D5" s="311"/>
      <c r="E5" s="311"/>
      <c r="F5" s="311"/>
      <c r="G5" s="310" t="s">
        <v>97</v>
      </c>
      <c r="H5" s="310"/>
      <c r="I5" s="310"/>
      <c r="J5" s="310"/>
      <c r="K5" s="311" t="s">
        <v>98</v>
      </c>
      <c r="L5" s="311"/>
      <c r="M5" s="311"/>
      <c r="N5" s="311"/>
      <c r="O5" s="310" t="s">
        <v>9</v>
      </c>
      <c r="P5" s="310"/>
      <c r="Q5" s="310"/>
      <c r="R5" s="310"/>
    </row>
    <row r="6" spans="2:18" ht="27" x14ac:dyDescent="0.25">
      <c r="B6" s="294"/>
      <c r="C6" s="16" t="s">
        <v>1</v>
      </c>
      <c r="D6" s="16" t="s">
        <v>2</v>
      </c>
      <c r="E6" s="16" t="s">
        <v>3</v>
      </c>
      <c r="F6" s="122" t="s">
        <v>15</v>
      </c>
      <c r="G6" s="16" t="s">
        <v>1</v>
      </c>
      <c r="H6" s="16" t="s">
        <v>2</v>
      </c>
      <c r="I6" s="16" t="s">
        <v>3</v>
      </c>
      <c r="J6" s="122" t="s">
        <v>15</v>
      </c>
      <c r="K6" s="16" t="s">
        <v>1</v>
      </c>
      <c r="L6" s="16" t="s">
        <v>2</v>
      </c>
      <c r="M6" s="16" t="s">
        <v>3</v>
      </c>
      <c r="N6" s="122" t="s">
        <v>15</v>
      </c>
      <c r="O6" s="16" t="s">
        <v>1</v>
      </c>
      <c r="P6" s="16" t="s">
        <v>2</v>
      </c>
      <c r="Q6" s="16" t="s">
        <v>3</v>
      </c>
      <c r="R6" s="122" t="s">
        <v>15</v>
      </c>
    </row>
    <row r="7" spans="2:18" x14ac:dyDescent="0.25">
      <c r="B7" s="197" t="s">
        <v>201</v>
      </c>
      <c r="C7" s="16">
        <v>12</v>
      </c>
      <c r="D7" s="16">
        <v>0</v>
      </c>
      <c r="E7" s="16">
        <v>24</v>
      </c>
      <c r="F7" s="47">
        <v>0</v>
      </c>
      <c r="G7" s="16">
        <v>7</v>
      </c>
      <c r="H7" s="16">
        <v>2</v>
      </c>
      <c r="I7" s="16">
        <v>9</v>
      </c>
      <c r="J7" s="47">
        <v>28.57</v>
      </c>
      <c r="K7" s="16">
        <v>44</v>
      </c>
      <c r="L7" s="16">
        <v>2</v>
      </c>
      <c r="M7" s="16">
        <v>66</v>
      </c>
      <c r="N7" s="47">
        <v>4.55</v>
      </c>
      <c r="O7" s="16">
        <v>63</v>
      </c>
      <c r="P7" s="16">
        <v>4</v>
      </c>
      <c r="Q7" s="16">
        <v>99</v>
      </c>
      <c r="R7" s="47">
        <v>6.35</v>
      </c>
    </row>
    <row r="8" spans="2:18" x14ac:dyDescent="0.25">
      <c r="B8" s="197" t="s">
        <v>202</v>
      </c>
      <c r="C8" s="16">
        <v>7</v>
      </c>
      <c r="D8" s="16">
        <v>0</v>
      </c>
      <c r="E8" s="16">
        <v>14</v>
      </c>
      <c r="F8" s="47">
        <v>0</v>
      </c>
      <c r="G8" s="16">
        <v>5</v>
      </c>
      <c r="H8" s="16">
        <v>0</v>
      </c>
      <c r="I8" s="16">
        <v>9</v>
      </c>
      <c r="J8" s="47">
        <v>0</v>
      </c>
      <c r="K8" s="16">
        <v>13</v>
      </c>
      <c r="L8" s="16">
        <v>1</v>
      </c>
      <c r="M8" s="16">
        <v>26</v>
      </c>
      <c r="N8" s="47">
        <v>7.69</v>
      </c>
      <c r="O8" s="16">
        <v>25</v>
      </c>
      <c r="P8" s="16">
        <v>1</v>
      </c>
      <c r="Q8" s="16">
        <v>49</v>
      </c>
      <c r="R8" s="47">
        <v>4</v>
      </c>
    </row>
    <row r="9" spans="2:18" x14ac:dyDescent="0.25">
      <c r="B9" s="197" t="s">
        <v>203</v>
      </c>
      <c r="C9" s="16">
        <v>5</v>
      </c>
      <c r="D9" s="16">
        <v>0</v>
      </c>
      <c r="E9" s="16">
        <v>6</v>
      </c>
      <c r="F9" s="47">
        <v>0</v>
      </c>
      <c r="G9" s="16">
        <v>16</v>
      </c>
      <c r="H9" s="16">
        <v>0</v>
      </c>
      <c r="I9" s="16">
        <v>24</v>
      </c>
      <c r="J9" s="47">
        <v>0</v>
      </c>
      <c r="K9" s="16">
        <v>35</v>
      </c>
      <c r="L9" s="16">
        <v>1</v>
      </c>
      <c r="M9" s="16">
        <v>59</v>
      </c>
      <c r="N9" s="47">
        <v>2.86</v>
      </c>
      <c r="O9" s="16">
        <v>56</v>
      </c>
      <c r="P9" s="16">
        <v>1</v>
      </c>
      <c r="Q9" s="16">
        <v>89</v>
      </c>
      <c r="R9" s="47">
        <v>1.79</v>
      </c>
    </row>
    <row r="10" spans="2:18" x14ac:dyDescent="0.25">
      <c r="B10" s="197" t="s">
        <v>204</v>
      </c>
      <c r="C10" s="16">
        <v>5</v>
      </c>
      <c r="D10" s="16">
        <v>0</v>
      </c>
      <c r="E10" s="16">
        <v>10</v>
      </c>
      <c r="F10" s="47">
        <v>0</v>
      </c>
      <c r="G10" s="16">
        <v>3</v>
      </c>
      <c r="H10" s="16">
        <v>1</v>
      </c>
      <c r="I10" s="16">
        <v>9</v>
      </c>
      <c r="J10" s="47">
        <v>33.33</v>
      </c>
      <c r="K10" s="16">
        <v>5</v>
      </c>
      <c r="L10" s="16">
        <v>0</v>
      </c>
      <c r="M10" s="16">
        <v>14</v>
      </c>
      <c r="N10" s="47">
        <v>0</v>
      </c>
      <c r="O10" s="16">
        <v>13</v>
      </c>
      <c r="P10" s="16">
        <v>1</v>
      </c>
      <c r="Q10" s="16">
        <v>33</v>
      </c>
      <c r="R10" s="47">
        <v>7.69</v>
      </c>
    </row>
    <row r="11" spans="2:18" x14ac:dyDescent="0.25">
      <c r="B11" s="197" t="s">
        <v>205</v>
      </c>
      <c r="C11" s="16">
        <v>3</v>
      </c>
      <c r="D11" s="16">
        <v>0</v>
      </c>
      <c r="E11" s="16">
        <v>5</v>
      </c>
      <c r="F11" s="47">
        <v>0</v>
      </c>
      <c r="G11" s="16">
        <v>3</v>
      </c>
      <c r="H11" s="16">
        <v>0</v>
      </c>
      <c r="I11" s="16">
        <v>8</v>
      </c>
      <c r="J11" s="47">
        <v>0</v>
      </c>
      <c r="K11" s="16">
        <v>5</v>
      </c>
      <c r="L11" s="16">
        <v>0</v>
      </c>
      <c r="M11" s="16">
        <v>6</v>
      </c>
      <c r="N11" s="47">
        <v>0</v>
      </c>
      <c r="O11" s="16">
        <v>11</v>
      </c>
      <c r="P11" s="16">
        <v>0</v>
      </c>
      <c r="Q11" s="16">
        <v>19</v>
      </c>
      <c r="R11" s="47">
        <v>0</v>
      </c>
    </row>
    <row r="12" spans="2:18" x14ac:dyDescent="0.25">
      <c r="B12" s="123" t="s">
        <v>9</v>
      </c>
      <c r="C12" s="124">
        <v>32</v>
      </c>
      <c r="D12" s="125">
        <v>0</v>
      </c>
      <c r="E12" s="124">
        <v>59</v>
      </c>
      <c r="F12" s="39">
        <v>0</v>
      </c>
      <c r="G12" s="124">
        <v>34</v>
      </c>
      <c r="H12" s="126">
        <v>3</v>
      </c>
      <c r="I12" s="124">
        <v>59</v>
      </c>
      <c r="J12" s="39">
        <v>8.82</v>
      </c>
      <c r="K12" s="124">
        <v>102</v>
      </c>
      <c r="L12" s="124">
        <v>4</v>
      </c>
      <c r="M12" s="127">
        <v>171</v>
      </c>
      <c r="N12" s="128">
        <v>3.92</v>
      </c>
      <c r="O12" s="127">
        <v>168</v>
      </c>
      <c r="P12" s="124">
        <v>7</v>
      </c>
      <c r="Q12" s="127">
        <v>289</v>
      </c>
      <c r="R12" s="128">
        <v>4.17</v>
      </c>
    </row>
    <row r="13" spans="2:18" x14ac:dyDescent="0.25">
      <c r="B13" s="129" t="s">
        <v>99</v>
      </c>
      <c r="C13" s="24"/>
      <c r="D13" s="24"/>
      <c r="E13" s="24"/>
      <c r="F13" s="130"/>
      <c r="G13" s="24"/>
      <c r="H13" s="24"/>
      <c r="I13" s="109"/>
      <c r="J13" s="121"/>
      <c r="K13" s="109"/>
      <c r="L13" s="109"/>
      <c r="M13" s="109"/>
      <c r="N13" s="121"/>
      <c r="O13" s="109"/>
      <c r="P13" s="109"/>
      <c r="Q13" s="109"/>
      <c r="R13" s="121"/>
    </row>
    <row r="14" spans="2:18" x14ac:dyDescent="0.25">
      <c r="B14" s="129" t="s">
        <v>100</v>
      </c>
      <c r="C14" s="24"/>
      <c r="D14" s="24"/>
      <c r="E14" s="24"/>
      <c r="F14" s="130"/>
      <c r="G14" s="24"/>
      <c r="H14" s="24"/>
      <c r="I14" s="109"/>
      <c r="J14" s="121"/>
      <c r="K14" s="109"/>
      <c r="L14" s="109"/>
      <c r="M14" s="109"/>
      <c r="N14" s="121"/>
      <c r="O14" s="109"/>
      <c r="P14" s="109"/>
      <c r="Q14" s="109"/>
      <c r="R14" s="121"/>
    </row>
  </sheetData>
  <mergeCells count="6">
    <mergeCell ref="B4:B6"/>
    <mergeCell ref="C4:R4"/>
    <mergeCell ref="C5:F5"/>
    <mergeCell ref="G5:J5"/>
    <mergeCell ref="K5:N5"/>
    <mergeCell ref="O5:R5"/>
  </mergeCell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Foglio23"/>
  <dimension ref="A2:O27"/>
  <sheetViews>
    <sheetView workbookViewId="0">
      <selection activeCell="O14" sqref="O14:O15"/>
    </sheetView>
  </sheetViews>
  <sheetFormatPr defaultRowHeight="15" x14ac:dyDescent="0.25"/>
  <cols>
    <col min="2" max="2" width="14.7109375" customWidth="1"/>
    <col min="3" max="13" width="7" customWidth="1"/>
  </cols>
  <sheetData>
    <row r="2" spans="2:15" x14ac:dyDescent="0.25">
      <c r="B2" s="91" t="s">
        <v>292</v>
      </c>
    </row>
    <row r="3" spans="2:15" x14ac:dyDescent="0.25">
      <c r="B3" s="31" t="s">
        <v>263</v>
      </c>
    </row>
    <row r="4" spans="2:15" x14ac:dyDescent="0.25">
      <c r="B4" s="312" t="s">
        <v>101</v>
      </c>
      <c r="C4" s="313">
        <v>2021</v>
      </c>
      <c r="D4" s="313"/>
      <c r="E4" s="313"/>
      <c r="F4" s="313"/>
      <c r="G4" s="313"/>
      <c r="H4" s="313"/>
      <c r="I4" s="313"/>
      <c r="J4" s="313"/>
      <c r="K4" s="314" t="s">
        <v>102</v>
      </c>
      <c r="L4" s="314"/>
      <c r="M4" s="314"/>
    </row>
    <row r="5" spans="2:15" x14ac:dyDescent="0.25">
      <c r="B5" s="312"/>
      <c r="C5" s="313"/>
      <c r="D5" s="313"/>
      <c r="E5" s="313"/>
      <c r="F5" s="313"/>
      <c r="G5" s="313"/>
      <c r="H5" s="313"/>
      <c r="I5" s="313"/>
      <c r="J5" s="313"/>
      <c r="K5" s="315" t="s">
        <v>262</v>
      </c>
      <c r="L5" s="315"/>
      <c r="M5" s="315"/>
    </row>
    <row r="6" spans="2:15" ht="27" x14ac:dyDescent="0.25">
      <c r="B6" s="312"/>
      <c r="C6" s="131" t="s">
        <v>103</v>
      </c>
      <c r="D6" s="132" t="s">
        <v>104</v>
      </c>
      <c r="E6" s="131" t="s">
        <v>1</v>
      </c>
      <c r="F6" s="132" t="s">
        <v>104</v>
      </c>
      <c r="G6" s="131" t="s">
        <v>2</v>
      </c>
      <c r="H6" s="132" t="s">
        <v>104</v>
      </c>
      <c r="I6" s="131" t="s">
        <v>3</v>
      </c>
      <c r="J6" s="132" t="s">
        <v>104</v>
      </c>
      <c r="K6" s="133" t="s">
        <v>1</v>
      </c>
      <c r="L6" s="133" t="s">
        <v>2</v>
      </c>
      <c r="M6" s="133" t="s">
        <v>3</v>
      </c>
    </row>
    <row r="7" spans="2:15" x14ac:dyDescent="0.25">
      <c r="B7" s="134" t="s">
        <v>105</v>
      </c>
      <c r="C7" s="206">
        <v>8</v>
      </c>
      <c r="D7" s="20">
        <v>1.98</v>
      </c>
      <c r="E7" s="135">
        <v>999</v>
      </c>
      <c r="F7" s="21">
        <v>38.619999999999997</v>
      </c>
      <c r="G7" s="136">
        <v>14</v>
      </c>
      <c r="H7" s="20">
        <v>16.47</v>
      </c>
      <c r="I7" s="135">
        <v>1419</v>
      </c>
      <c r="J7" s="21">
        <v>35.22</v>
      </c>
      <c r="K7" s="209">
        <v>197</v>
      </c>
      <c r="L7" s="209">
        <v>-4</v>
      </c>
      <c r="M7" s="209">
        <v>256</v>
      </c>
    </row>
    <row r="8" spans="2:15" x14ac:dyDescent="0.25">
      <c r="B8" s="134" t="s">
        <v>106</v>
      </c>
      <c r="C8" s="206">
        <v>2</v>
      </c>
      <c r="D8" s="20">
        <v>0.5</v>
      </c>
      <c r="E8" s="135">
        <v>141</v>
      </c>
      <c r="F8" s="21">
        <v>5.45</v>
      </c>
      <c r="G8" s="136">
        <v>10</v>
      </c>
      <c r="H8" s="20">
        <v>11.76</v>
      </c>
      <c r="I8" s="135">
        <v>241</v>
      </c>
      <c r="J8" s="21">
        <v>5.98</v>
      </c>
      <c r="K8" s="209">
        <v>-1</v>
      </c>
      <c r="L8" s="209">
        <v>9</v>
      </c>
      <c r="M8" s="209">
        <v>-13</v>
      </c>
      <c r="O8">
        <f>(G10/(G10-L10))*100-100</f>
        <v>36.363636363636346</v>
      </c>
    </row>
    <row r="9" spans="2:15" x14ac:dyDescent="0.25">
      <c r="B9" s="134" t="s">
        <v>107</v>
      </c>
      <c r="C9" s="206">
        <v>114</v>
      </c>
      <c r="D9" s="20">
        <v>28.22</v>
      </c>
      <c r="E9" s="135">
        <v>596</v>
      </c>
      <c r="F9" s="21">
        <v>23.04</v>
      </c>
      <c r="G9" s="136">
        <v>21</v>
      </c>
      <c r="H9" s="20">
        <v>24.71</v>
      </c>
      <c r="I9" s="135">
        <v>968</v>
      </c>
      <c r="J9" s="21">
        <v>24.03</v>
      </c>
      <c r="K9" s="209">
        <v>154</v>
      </c>
      <c r="L9" s="209">
        <v>7</v>
      </c>
      <c r="M9" s="209">
        <v>240</v>
      </c>
    </row>
    <row r="10" spans="2:15" x14ac:dyDescent="0.25">
      <c r="B10" s="137" t="s">
        <v>108</v>
      </c>
      <c r="C10" s="207">
        <v>124</v>
      </c>
      <c r="D10" s="139">
        <v>30.69</v>
      </c>
      <c r="E10" s="140">
        <v>1736</v>
      </c>
      <c r="F10" s="141">
        <v>67.099999999999994</v>
      </c>
      <c r="G10" s="142">
        <v>45</v>
      </c>
      <c r="H10" s="139">
        <v>52.94</v>
      </c>
      <c r="I10" s="140">
        <v>2628</v>
      </c>
      <c r="J10" s="141">
        <v>65.23</v>
      </c>
      <c r="K10" s="210">
        <v>350</v>
      </c>
      <c r="L10" s="210">
        <v>12</v>
      </c>
      <c r="M10" s="210">
        <v>483</v>
      </c>
    </row>
    <row r="11" spans="2:15" x14ac:dyDescent="0.25">
      <c r="B11" s="134" t="s">
        <v>109</v>
      </c>
      <c r="C11" s="206">
        <v>149</v>
      </c>
      <c r="D11" s="20">
        <v>36.880000000000003</v>
      </c>
      <c r="E11" s="143">
        <v>548</v>
      </c>
      <c r="F11" s="21">
        <v>21.18</v>
      </c>
      <c r="G11" s="136">
        <v>28</v>
      </c>
      <c r="H11" s="20">
        <v>32.94</v>
      </c>
      <c r="I11" s="135">
        <v>883</v>
      </c>
      <c r="J11" s="21">
        <v>21.92</v>
      </c>
      <c r="K11" s="209">
        <v>134</v>
      </c>
      <c r="L11" s="209">
        <v>11</v>
      </c>
      <c r="M11" s="209">
        <v>209</v>
      </c>
    </row>
    <row r="12" spans="2:15" x14ac:dyDescent="0.25">
      <c r="B12" s="134" t="s">
        <v>110</v>
      </c>
      <c r="C12" s="206">
        <v>118</v>
      </c>
      <c r="D12" s="20">
        <v>29.21</v>
      </c>
      <c r="E12" s="143">
        <v>286</v>
      </c>
      <c r="F12" s="21">
        <v>11.06</v>
      </c>
      <c r="G12" s="136">
        <v>11</v>
      </c>
      <c r="H12" s="20">
        <v>12.94</v>
      </c>
      <c r="I12" s="143">
        <v>490</v>
      </c>
      <c r="J12" s="21">
        <v>12.16</v>
      </c>
      <c r="K12" s="209">
        <v>21</v>
      </c>
      <c r="L12" s="209">
        <v>0</v>
      </c>
      <c r="M12" s="209">
        <v>61</v>
      </c>
    </row>
    <row r="13" spans="2:15" x14ac:dyDescent="0.25">
      <c r="B13" s="134" t="s">
        <v>209</v>
      </c>
      <c r="C13" s="206">
        <v>13</v>
      </c>
      <c r="D13" s="20">
        <v>3.22</v>
      </c>
      <c r="E13" s="143">
        <v>17</v>
      </c>
      <c r="F13" s="21">
        <v>0.66</v>
      </c>
      <c r="G13" s="136">
        <v>1</v>
      </c>
      <c r="H13" s="20">
        <v>1.18</v>
      </c>
      <c r="I13" s="143">
        <v>28</v>
      </c>
      <c r="J13" s="21">
        <v>0.69</v>
      </c>
      <c r="K13" s="209">
        <v>3</v>
      </c>
      <c r="L13" s="209">
        <v>1</v>
      </c>
      <c r="M13" s="209">
        <v>12</v>
      </c>
    </row>
    <row r="14" spans="2:15" x14ac:dyDescent="0.25">
      <c r="B14" s="144" t="s">
        <v>210</v>
      </c>
      <c r="C14" s="207">
        <v>280</v>
      </c>
      <c r="D14" s="139">
        <v>69.31</v>
      </c>
      <c r="E14" s="145">
        <v>851</v>
      </c>
      <c r="F14" s="141">
        <v>32.9</v>
      </c>
      <c r="G14" s="138">
        <v>40</v>
      </c>
      <c r="H14" s="139">
        <v>47.06</v>
      </c>
      <c r="I14" s="145">
        <v>1401</v>
      </c>
      <c r="J14" s="141">
        <v>34.770000000000003</v>
      </c>
      <c r="K14" s="210">
        <v>158</v>
      </c>
      <c r="L14" s="210">
        <v>12</v>
      </c>
      <c r="M14" s="210">
        <v>282</v>
      </c>
      <c r="O14">
        <f>(G14/(G14-L14))*100-100</f>
        <v>42.857142857142861</v>
      </c>
    </row>
    <row r="15" spans="2:15" x14ac:dyDescent="0.25">
      <c r="B15" s="146" t="s">
        <v>178</v>
      </c>
      <c r="C15" s="208">
        <v>404</v>
      </c>
      <c r="D15" s="23">
        <v>100</v>
      </c>
      <c r="E15" s="147">
        <v>2587</v>
      </c>
      <c r="F15" s="23">
        <v>100</v>
      </c>
      <c r="G15" s="147">
        <v>85</v>
      </c>
      <c r="H15" s="23">
        <v>100</v>
      </c>
      <c r="I15" s="147">
        <v>4029</v>
      </c>
      <c r="J15" s="23">
        <v>100</v>
      </c>
      <c r="K15" s="211">
        <v>508</v>
      </c>
      <c r="L15" s="211">
        <v>24</v>
      </c>
      <c r="M15" s="211">
        <v>765</v>
      </c>
      <c r="O15">
        <f>(G15/(G15-L15))*100-100</f>
        <v>39.344262295081961</v>
      </c>
    </row>
    <row r="20" spans="1:13" ht="15" customHeight="1" x14ac:dyDescent="0.25">
      <c r="A20" s="238"/>
      <c r="B20" s="239"/>
      <c r="C20" s="240"/>
      <c r="D20" s="237"/>
      <c r="E20" s="240"/>
      <c r="F20" s="241"/>
      <c r="G20" s="240"/>
      <c r="H20" s="241"/>
      <c r="I20" s="240"/>
      <c r="J20" s="241"/>
      <c r="K20" s="238"/>
      <c r="L20" s="238"/>
      <c r="M20" s="238"/>
    </row>
    <row r="21" spans="1:13" ht="15" customHeight="1" x14ac:dyDescent="0.25">
      <c r="A21" s="238"/>
      <c r="B21" s="239"/>
      <c r="C21" s="240"/>
      <c r="D21" s="237"/>
      <c r="E21" s="240"/>
      <c r="F21" s="241"/>
      <c r="G21" s="240"/>
      <c r="H21" s="241"/>
      <c r="I21" s="240"/>
      <c r="J21" s="241"/>
      <c r="K21" s="238"/>
      <c r="L21" s="238"/>
      <c r="M21" s="238"/>
    </row>
    <row r="22" spans="1:13" ht="15" customHeight="1" x14ac:dyDescent="0.25">
      <c r="A22" s="238"/>
      <c r="B22" s="239"/>
      <c r="C22" s="240"/>
      <c r="D22" s="237"/>
      <c r="E22" s="240"/>
      <c r="F22" s="241"/>
      <c r="G22" s="240"/>
      <c r="H22" s="241"/>
      <c r="I22" s="240"/>
      <c r="J22" s="241"/>
      <c r="K22" s="238"/>
      <c r="L22" s="238"/>
      <c r="M22" s="238"/>
    </row>
    <row r="23" spans="1:13" ht="15" customHeight="1" x14ac:dyDescent="0.25">
      <c r="A23" s="238"/>
      <c r="B23" s="239"/>
      <c r="C23" s="240"/>
      <c r="D23" s="237"/>
      <c r="E23" s="240"/>
      <c r="F23" s="241"/>
      <c r="G23" s="240"/>
      <c r="H23" s="241"/>
      <c r="I23" s="240"/>
      <c r="J23" s="241"/>
      <c r="K23" s="238"/>
      <c r="L23" s="238"/>
      <c r="M23" s="238"/>
    </row>
    <row r="24" spans="1:13" ht="15" customHeight="1" x14ac:dyDescent="0.25">
      <c r="A24" s="238"/>
      <c r="B24" s="239"/>
      <c r="C24" s="240"/>
      <c r="D24" s="237"/>
      <c r="E24" s="240"/>
      <c r="F24" s="241"/>
      <c r="G24" s="240"/>
      <c r="H24" s="241"/>
      <c r="I24" s="240"/>
      <c r="J24" s="241"/>
      <c r="K24" s="238"/>
      <c r="L24" s="238"/>
      <c r="M24" s="238"/>
    </row>
    <row r="25" spans="1:13" ht="15" customHeight="1" x14ac:dyDescent="0.25">
      <c r="A25" s="238"/>
      <c r="B25" s="239"/>
      <c r="C25" s="240"/>
      <c r="D25" s="237"/>
      <c r="E25" s="240"/>
      <c r="F25" s="241"/>
      <c r="G25" s="240"/>
      <c r="H25" s="241"/>
      <c r="I25" s="240"/>
      <c r="J25" s="241"/>
      <c r="K25" s="238"/>
      <c r="L25" s="238"/>
      <c r="M25" s="238"/>
    </row>
    <row r="26" spans="1:13" ht="15" customHeight="1" x14ac:dyDescent="0.25">
      <c r="A26" s="238"/>
      <c r="B26" s="239"/>
      <c r="C26" s="240"/>
      <c r="D26" s="237"/>
      <c r="E26" s="240"/>
      <c r="F26" s="241"/>
      <c r="G26" s="240"/>
      <c r="H26" s="241"/>
      <c r="I26" s="240"/>
      <c r="J26" s="241"/>
      <c r="K26" s="238"/>
      <c r="L26" s="238"/>
      <c r="M26" s="238"/>
    </row>
    <row r="27" spans="1:13" ht="15" customHeight="1" x14ac:dyDescent="0.25">
      <c r="A27" s="238"/>
      <c r="B27" s="239"/>
      <c r="C27" s="240"/>
      <c r="D27" s="237"/>
      <c r="E27" s="240"/>
      <c r="F27" s="241"/>
      <c r="G27" s="240"/>
      <c r="H27" s="241"/>
      <c r="I27" s="240"/>
      <c r="J27" s="241"/>
      <c r="K27" s="238"/>
      <c r="L27" s="238"/>
      <c r="M27" s="238"/>
    </row>
  </sheetData>
  <mergeCells count="4">
    <mergeCell ref="B4:B6"/>
    <mergeCell ref="C4:J5"/>
    <mergeCell ref="K4:M4"/>
    <mergeCell ref="K5:M5"/>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Foglio24"/>
  <dimension ref="B2:I17"/>
  <sheetViews>
    <sheetView topLeftCell="A12" workbookViewId="0">
      <selection activeCell="A19" sqref="A19:XFD200"/>
    </sheetView>
  </sheetViews>
  <sheetFormatPr defaultRowHeight="15" x14ac:dyDescent="0.25"/>
  <cols>
    <col min="2" max="2" width="18.140625" customWidth="1"/>
    <col min="9" max="9" width="12.5703125" customWidth="1"/>
  </cols>
  <sheetData>
    <row r="2" spans="2:9" x14ac:dyDescent="0.25">
      <c r="B2" s="8" t="s">
        <v>293</v>
      </c>
      <c r="C2" s="8"/>
      <c r="D2" s="8"/>
      <c r="E2" s="8"/>
      <c r="F2" s="8"/>
    </row>
    <row r="3" spans="2:9" ht="15.75" thickBot="1" x14ac:dyDescent="0.3">
      <c r="B3" s="252" t="s">
        <v>264</v>
      </c>
      <c r="C3" s="252"/>
      <c r="D3" s="252"/>
      <c r="E3" s="252"/>
      <c r="F3" s="252"/>
    </row>
    <row r="4" spans="2:9" x14ac:dyDescent="0.25">
      <c r="B4" s="322" t="s">
        <v>101</v>
      </c>
      <c r="C4" s="316">
        <v>2021</v>
      </c>
      <c r="D4" s="316"/>
      <c r="E4" s="318">
        <v>2020</v>
      </c>
      <c r="F4" s="318"/>
      <c r="G4" s="318">
        <v>2019</v>
      </c>
      <c r="H4" s="318"/>
    </row>
    <row r="5" spans="2:9" ht="15.75" thickBot="1" x14ac:dyDescent="0.3">
      <c r="B5" s="323"/>
      <c r="C5" s="317"/>
      <c r="D5" s="317"/>
      <c r="E5" s="319"/>
      <c r="F5" s="319"/>
      <c r="G5" s="319"/>
      <c r="H5" s="319"/>
    </row>
    <row r="6" spans="2:9" ht="27.75" thickBot="1" x14ac:dyDescent="0.3">
      <c r="B6" s="324"/>
      <c r="C6" s="148" t="s">
        <v>12</v>
      </c>
      <c r="D6" s="148" t="s">
        <v>8</v>
      </c>
      <c r="E6" s="148" t="s">
        <v>12</v>
      </c>
      <c r="F6" s="148" t="s">
        <v>8</v>
      </c>
      <c r="G6" s="148" t="s">
        <v>12</v>
      </c>
      <c r="H6" s="148" t="s">
        <v>8</v>
      </c>
    </row>
    <row r="7" spans="2:9" ht="15.75" thickBot="1" x14ac:dyDescent="0.3">
      <c r="B7" s="134" t="s">
        <v>105</v>
      </c>
      <c r="C7" s="149">
        <v>1.4014014014014013</v>
      </c>
      <c r="D7" s="150">
        <v>0.9769713886950453</v>
      </c>
      <c r="E7" s="151">
        <v>2.2443890274314215</v>
      </c>
      <c r="F7" s="152">
        <v>1.5241320914479255</v>
      </c>
      <c r="G7" s="151">
        <v>2.4911032028469751</v>
      </c>
      <c r="H7" s="152">
        <v>1.6374269005847955</v>
      </c>
    </row>
    <row r="8" spans="2:9" ht="15.75" thickBot="1" x14ac:dyDescent="0.3">
      <c r="B8" s="134" t="s">
        <v>106</v>
      </c>
      <c r="C8" s="149">
        <v>7.0921985815602842</v>
      </c>
      <c r="D8" s="150">
        <v>3.9840637450199203</v>
      </c>
      <c r="E8" s="151">
        <v>0.70422535211267612</v>
      </c>
      <c r="F8" s="152">
        <v>0.39215686274509803</v>
      </c>
      <c r="G8" s="151">
        <v>1.9801980198019802</v>
      </c>
      <c r="H8" s="152">
        <v>1.0869565217391304</v>
      </c>
    </row>
    <row r="9" spans="2:9" ht="15.75" thickBot="1" x14ac:dyDescent="0.3">
      <c r="B9" s="134" t="s">
        <v>107</v>
      </c>
      <c r="C9" s="149">
        <v>3.523489932885906</v>
      </c>
      <c r="D9" s="150">
        <v>2.1233569261880687</v>
      </c>
      <c r="E9" s="151">
        <v>3.1674208144796379</v>
      </c>
      <c r="F9" s="152">
        <v>1.8867924528301887</v>
      </c>
      <c r="G9" s="151">
        <v>5.0083472454090154</v>
      </c>
      <c r="H9" s="152">
        <v>2.7624309392265194</v>
      </c>
    </row>
    <row r="10" spans="2:9" ht="15.75" thickBot="1" x14ac:dyDescent="0.3">
      <c r="B10" s="137" t="s">
        <v>108</v>
      </c>
      <c r="C10" s="154">
        <v>2.5921658986175116</v>
      </c>
      <c r="D10" s="155">
        <v>1.6835016835016834</v>
      </c>
      <c r="E10" s="156">
        <v>2.3809523809523809</v>
      </c>
      <c r="F10" s="157">
        <v>1.5151515151515151</v>
      </c>
      <c r="G10" s="156">
        <v>3.2207792207792205</v>
      </c>
      <c r="H10" s="157">
        <v>1.9595448798988624</v>
      </c>
    </row>
    <row r="11" spans="2:9" ht="15.75" thickBot="1" x14ac:dyDescent="0.3">
      <c r="B11" s="134" t="s">
        <v>109</v>
      </c>
      <c r="C11" s="149">
        <v>5.1094890510948909</v>
      </c>
      <c r="D11" s="150">
        <v>3.0735455543358947</v>
      </c>
      <c r="E11" s="151">
        <v>4.1062801932367154</v>
      </c>
      <c r="F11" s="152">
        <v>2.4602026049204051</v>
      </c>
      <c r="G11" s="151">
        <v>5.7471264367816088</v>
      </c>
      <c r="H11" s="152">
        <v>3.1847133757961785</v>
      </c>
    </row>
    <row r="12" spans="2:9" ht="15.75" thickBot="1" x14ac:dyDescent="0.3">
      <c r="B12" s="134" t="s">
        <v>110</v>
      </c>
      <c r="C12" s="149">
        <v>3.8461538461538463</v>
      </c>
      <c r="D12" s="150">
        <v>2.19560878243513</v>
      </c>
      <c r="E12" s="151">
        <v>4.1509433962264151</v>
      </c>
      <c r="F12" s="152">
        <v>2.5</v>
      </c>
      <c r="G12" s="151">
        <v>3.5714285714285712</v>
      </c>
      <c r="H12" s="152">
        <v>2.1153846153846154</v>
      </c>
    </row>
    <row r="13" spans="2:9" ht="15.75" thickBot="1" x14ac:dyDescent="0.3">
      <c r="B13" s="134" t="s">
        <v>209</v>
      </c>
      <c r="C13" s="149">
        <v>5.8823529411764701</v>
      </c>
      <c r="D13" s="150">
        <v>3.4482758620689653</v>
      </c>
      <c r="E13" s="151">
        <v>0</v>
      </c>
      <c r="F13" s="152">
        <v>0</v>
      </c>
      <c r="G13" s="151">
        <v>6.25</v>
      </c>
      <c r="H13" s="152">
        <v>3.4482758620689653</v>
      </c>
    </row>
    <row r="14" spans="2:9" ht="15.75" thickBot="1" x14ac:dyDescent="0.3">
      <c r="B14" s="144" t="s">
        <v>210</v>
      </c>
      <c r="C14" s="154">
        <v>4.7003525264394828</v>
      </c>
      <c r="D14" s="155">
        <v>2.7758501040943786</v>
      </c>
      <c r="E14" s="156">
        <v>4.0404040404040407</v>
      </c>
      <c r="F14" s="157">
        <v>2.4411508282476024</v>
      </c>
      <c r="G14" s="156">
        <v>4.9645390070921991</v>
      </c>
      <c r="H14" s="157">
        <v>2.8169014084507045</v>
      </c>
    </row>
    <row r="15" spans="2:9" ht="15.75" thickBot="1" x14ac:dyDescent="0.3">
      <c r="B15" s="146" t="s">
        <v>178</v>
      </c>
      <c r="C15" s="153">
        <v>3.2856590645535366</v>
      </c>
      <c r="D15" s="153">
        <v>2.0661157024793391</v>
      </c>
      <c r="E15" s="153">
        <v>2.9341029341029343</v>
      </c>
      <c r="F15" s="153">
        <v>1.8345864661654134</v>
      </c>
      <c r="G15" s="153">
        <v>3.7531577047997109</v>
      </c>
      <c r="H15" s="153">
        <v>2.234156820622986</v>
      </c>
    </row>
    <row r="16" spans="2:9" ht="16.5" x14ac:dyDescent="0.3">
      <c r="B16" s="320" t="s">
        <v>44</v>
      </c>
      <c r="C16" s="321"/>
      <c r="D16" s="321"/>
      <c r="E16" s="321"/>
      <c r="F16" s="321"/>
      <c r="G16" s="321"/>
      <c r="H16" s="321"/>
      <c r="I16" s="321"/>
    </row>
    <row r="17" spans="2:2" x14ac:dyDescent="0.25">
      <c r="B17" s="22" t="s">
        <v>10</v>
      </c>
    </row>
  </sheetData>
  <mergeCells count="6">
    <mergeCell ref="B3:F3"/>
    <mergeCell ref="C4:D5"/>
    <mergeCell ref="E4:F5"/>
    <mergeCell ref="B16:I16"/>
    <mergeCell ref="B4:B6"/>
    <mergeCell ref="G4:H5"/>
  </mergeCells>
  <pageMargins left="0.7" right="0.7" top="0.75" bottom="0.75" header="0.3" footer="0.3"/>
  <pageSetup paperSize="9" orientation="portrait" horizontalDpi="4294967295" verticalDpi="4294967295"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Foglio25"/>
  <dimension ref="B2:I21"/>
  <sheetViews>
    <sheetView topLeftCell="A4" workbookViewId="0">
      <selection activeCell="Q20" sqref="Q20"/>
    </sheetView>
  </sheetViews>
  <sheetFormatPr defaultRowHeight="15" x14ac:dyDescent="0.25"/>
  <cols>
    <col min="2" max="2" width="31.140625" customWidth="1"/>
  </cols>
  <sheetData>
    <row r="2" spans="2:9" x14ac:dyDescent="0.25">
      <c r="B2" s="8" t="s">
        <v>294</v>
      </c>
      <c r="F2" s="167"/>
      <c r="G2" s="167"/>
      <c r="H2" s="167"/>
    </row>
    <row r="3" spans="2:9" x14ac:dyDescent="0.25">
      <c r="B3" s="168" t="s">
        <v>265</v>
      </c>
      <c r="F3" s="167"/>
      <c r="G3" s="167"/>
      <c r="H3" s="167"/>
    </row>
    <row r="4" spans="2:9" x14ac:dyDescent="0.25">
      <c r="B4" s="302" t="s">
        <v>111</v>
      </c>
      <c r="C4" s="325" t="s">
        <v>28</v>
      </c>
      <c r="D4" s="325" t="s">
        <v>2</v>
      </c>
      <c r="E4" s="325" t="s">
        <v>3</v>
      </c>
      <c r="F4" s="328" t="s">
        <v>112</v>
      </c>
      <c r="G4" s="328"/>
      <c r="H4" s="328"/>
      <c r="I4" s="326" t="s">
        <v>40</v>
      </c>
    </row>
    <row r="5" spans="2:9" x14ac:dyDescent="0.25">
      <c r="B5" s="303"/>
      <c r="C5" s="143" t="s">
        <v>1</v>
      </c>
      <c r="D5" s="143" t="s">
        <v>2</v>
      </c>
      <c r="E5" s="143" t="s">
        <v>3</v>
      </c>
      <c r="F5" s="143" t="s">
        <v>1</v>
      </c>
      <c r="G5" s="143" t="s">
        <v>2</v>
      </c>
      <c r="H5" s="143" t="s">
        <v>3</v>
      </c>
      <c r="I5" s="327"/>
    </row>
    <row r="6" spans="2:9" x14ac:dyDescent="0.25">
      <c r="B6" s="61" t="s">
        <v>113</v>
      </c>
      <c r="C6" s="33">
        <v>187</v>
      </c>
      <c r="D6" s="34">
        <v>21</v>
      </c>
      <c r="E6" s="33">
        <v>365</v>
      </c>
      <c r="F6" s="159">
        <v>7.23</v>
      </c>
      <c r="G6" s="36">
        <v>24.71</v>
      </c>
      <c r="H6" s="159">
        <v>9.06</v>
      </c>
      <c r="I6" s="36">
        <v>11.229946524064172</v>
      </c>
    </row>
    <row r="7" spans="2:9" x14ac:dyDescent="0.25">
      <c r="B7" s="61" t="s">
        <v>114</v>
      </c>
      <c r="C7" s="33">
        <v>841</v>
      </c>
      <c r="D7" s="34">
        <v>21</v>
      </c>
      <c r="E7" s="33">
        <v>1410</v>
      </c>
      <c r="F7" s="159">
        <v>32.51</v>
      </c>
      <c r="G7" s="36">
        <v>24.71</v>
      </c>
      <c r="H7" s="159">
        <v>35</v>
      </c>
      <c r="I7" s="36">
        <v>2.4970273483947683</v>
      </c>
    </row>
    <row r="8" spans="2:9" x14ac:dyDescent="0.25">
      <c r="B8" s="61" t="s">
        <v>115</v>
      </c>
      <c r="C8" s="33">
        <v>255</v>
      </c>
      <c r="D8" s="34">
        <v>0</v>
      </c>
      <c r="E8" s="33">
        <v>373</v>
      </c>
      <c r="F8" s="159">
        <v>9.86</v>
      </c>
      <c r="G8" s="36">
        <v>0</v>
      </c>
      <c r="H8" s="159">
        <v>9.26</v>
      </c>
      <c r="I8" s="36">
        <v>0</v>
      </c>
    </row>
    <row r="9" spans="2:9" x14ac:dyDescent="0.25">
      <c r="B9" s="61" t="s">
        <v>116</v>
      </c>
      <c r="C9" s="33">
        <v>480</v>
      </c>
      <c r="D9" s="34">
        <v>5</v>
      </c>
      <c r="E9" s="33">
        <v>862</v>
      </c>
      <c r="F9" s="159">
        <v>18.55</v>
      </c>
      <c r="G9" s="36">
        <v>5.88</v>
      </c>
      <c r="H9" s="159">
        <v>21.39</v>
      </c>
      <c r="I9" s="36">
        <v>1.0416666666666665</v>
      </c>
    </row>
    <row r="10" spans="2:9" ht="15" customHeight="1" x14ac:dyDescent="0.25">
      <c r="B10" s="61" t="s">
        <v>117</v>
      </c>
      <c r="C10" s="33">
        <v>69</v>
      </c>
      <c r="D10" s="34">
        <v>0</v>
      </c>
      <c r="E10" s="33">
        <v>109</v>
      </c>
      <c r="F10" s="159">
        <v>2.67</v>
      </c>
      <c r="G10" s="36">
        <v>0</v>
      </c>
      <c r="H10" s="159">
        <v>2.71</v>
      </c>
      <c r="I10" s="36">
        <v>0</v>
      </c>
    </row>
    <row r="11" spans="2:9" x14ac:dyDescent="0.25">
      <c r="B11" s="160" t="s">
        <v>118</v>
      </c>
      <c r="C11" s="161">
        <v>1832</v>
      </c>
      <c r="D11" s="162">
        <v>47</v>
      </c>
      <c r="E11" s="161">
        <v>3119</v>
      </c>
      <c r="F11" s="163">
        <v>70.819999999999993</v>
      </c>
      <c r="G11" s="164">
        <v>55.29</v>
      </c>
      <c r="H11" s="163">
        <v>77.41</v>
      </c>
      <c r="I11" s="164">
        <v>2.5655021834061138</v>
      </c>
    </row>
    <row r="12" spans="2:9" x14ac:dyDescent="0.25">
      <c r="B12" s="61" t="s">
        <v>119</v>
      </c>
      <c r="C12" s="33">
        <v>205</v>
      </c>
      <c r="D12" s="34">
        <v>9</v>
      </c>
      <c r="E12" s="33">
        <v>229</v>
      </c>
      <c r="F12" s="159">
        <v>7.92</v>
      </c>
      <c r="G12" s="36">
        <v>10.59</v>
      </c>
      <c r="H12" s="159">
        <v>5.68</v>
      </c>
      <c r="I12" s="36">
        <v>4.3902439024390238</v>
      </c>
    </row>
    <row r="13" spans="2:9" x14ac:dyDescent="0.25">
      <c r="B13" s="61" t="s">
        <v>120</v>
      </c>
      <c r="C13" s="33">
        <v>63</v>
      </c>
      <c r="D13" s="34">
        <v>1</v>
      </c>
      <c r="E13" s="33">
        <v>76</v>
      </c>
      <c r="F13" s="159">
        <v>2.44</v>
      </c>
      <c r="G13" s="36">
        <v>1.18</v>
      </c>
      <c r="H13" s="159">
        <v>1.89</v>
      </c>
      <c r="I13" s="36">
        <v>1.5873015873015872</v>
      </c>
    </row>
    <row r="14" spans="2:9" x14ac:dyDescent="0.25">
      <c r="B14" s="61" t="s">
        <v>121</v>
      </c>
      <c r="C14" s="33">
        <v>212</v>
      </c>
      <c r="D14" s="34">
        <v>12</v>
      </c>
      <c r="E14" s="33">
        <v>271</v>
      </c>
      <c r="F14" s="159">
        <v>8.19</v>
      </c>
      <c r="G14" s="36">
        <v>14.12</v>
      </c>
      <c r="H14" s="159">
        <v>6.73</v>
      </c>
      <c r="I14" s="36">
        <v>5.6603773584905666</v>
      </c>
    </row>
    <row r="15" spans="2:9" x14ac:dyDescent="0.25">
      <c r="B15" s="61" t="s">
        <v>122</v>
      </c>
      <c r="C15" s="33">
        <v>222</v>
      </c>
      <c r="D15" s="34">
        <v>14</v>
      </c>
      <c r="E15" s="33">
        <v>280</v>
      </c>
      <c r="F15" s="159">
        <v>8.58</v>
      </c>
      <c r="G15" s="36">
        <v>16.47</v>
      </c>
      <c r="H15" s="159">
        <v>6.95</v>
      </c>
      <c r="I15" s="36">
        <v>6.3063063063063058</v>
      </c>
    </row>
    <row r="16" spans="2:9" x14ac:dyDescent="0.25">
      <c r="B16" s="61" t="s">
        <v>123</v>
      </c>
      <c r="C16" s="33">
        <v>9</v>
      </c>
      <c r="D16" s="34">
        <v>0</v>
      </c>
      <c r="E16" s="33">
        <v>10</v>
      </c>
      <c r="F16" s="159">
        <v>0.35</v>
      </c>
      <c r="G16" s="36">
        <v>0</v>
      </c>
      <c r="H16" s="159">
        <v>0.25</v>
      </c>
      <c r="I16" s="36">
        <v>0</v>
      </c>
    </row>
    <row r="17" spans="2:9" x14ac:dyDescent="0.25">
      <c r="B17" s="61" t="s">
        <v>124</v>
      </c>
      <c r="C17" s="33">
        <v>44</v>
      </c>
      <c r="D17" s="34">
        <v>2</v>
      </c>
      <c r="E17" s="33">
        <v>44</v>
      </c>
      <c r="F17" s="159">
        <v>1.7</v>
      </c>
      <c r="G17" s="36">
        <v>2.35</v>
      </c>
      <c r="H17" s="159">
        <v>1.0900000000000001</v>
      </c>
      <c r="I17" s="36">
        <v>4.5454545454545459</v>
      </c>
    </row>
    <row r="18" spans="2:9" x14ac:dyDescent="0.25">
      <c r="B18" s="160" t="s">
        <v>125</v>
      </c>
      <c r="C18" s="161">
        <v>755</v>
      </c>
      <c r="D18" s="162">
        <v>38</v>
      </c>
      <c r="E18" s="161">
        <v>910</v>
      </c>
      <c r="F18" s="163">
        <v>29.18</v>
      </c>
      <c r="G18" s="164">
        <v>44.71</v>
      </c>
      <c r="H18" s="163">
        <v>22.59</v>
      </c>
      <c r="I18" s="164">
        <v>5.0331125827814569</v>
      </c>
    </row>
    <row r="19" spans="2:9" x14ac:dyDescent="0.25">
      <c r="B19" s="165" t="s">
        <v>126</v>
      </c>
      <c r="C19" s="166">
        <v>2587</v>
      </c>
      <c r="D19" s="166">
        <v>85</v>
      </c>
      <c r="E19" s="166">
        <v>4029</v>
      </c>
      <c r="F19" s="194">
        <v>100</v>
      </c>
      <c r="G19" s="194">
        <v>100</v>
      </c>
      <c r="H19" s="194">
        <v>100</v>
      </c>
      <c r="I19" s="194">
        <v>3.2856590645535366</v>
      </c>
    </row>
    <row r="20" spans="2:9" x14ac:dyDescent="0.25">
      <c r="B20" s="22" t="s">
        <v>44</v>
      </c>
      <c r="F20" s="167"/>
      <c r="G20" s="167"/>
      <c r="H20" s="167"/>
    </row>
    <row r="21" spans="2:9" x14ac:dyDescent="0.25">
      <c r="B21" s="158"/>
      <c r="C21" s="109"/>
      <c r="D21" s="109"/>
      <c r="E21" s="109"/>
      <c r="F21" s="109"/>
      <c r="G21" s="109"/>
      <c r="H21" s="109"/>
    </row>
  </sheetData>
  <mergeCells count="4">
    <mergeCell ref="C4:E4"/>
    <mergeCell ref="I4:I5"/>
    <mergeCell ref="B4:B5"/>
    <mergeCell ref="F4:H4"/>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Foglio26"/>
  <dimension ref="B2:K32"/>
  <sheetViews>
    <sheetView topLeftCell="A5" workbookViewId="0">
      <selection activeCell="K7" sqref="K7"/>
    </sheetView>
  </sheetViews>
  <sheetFormatPr defaultRowHeight="15" x14ac:dyDescent="0.25"/>
  <cols>
    <col min="2" max="2" width="49.85546875" customWidth="1"/>
  </cols>
  <sheetData>
    <row r="2" spans="2:11" x14ac:dyDescent="0.25">
      <c r="B2" s="8" t="s">
        <v>295</v>
      </c>
    </row>
    <row r="3" spans="2:11" x14ac:dyDescent="0.25">
      <c r="B3" s="31" t="s">
        <v>266</v>
      </c>
    </row>
    <row r="4" spans="2:11" x14ac:dyDescent="0.25">
      <c r="B4" s="329" t="s">
        <v>138</v>
      </c>
      <c r="C4" s="269" t="s">
        <v>23</v>
      </c>
      <c r="D4" s="269"/>
      <c r="E4" s="331" t="s">
        <v>139</v>
      </c>
      <c r="F4" s="331"/>
      <c r="G4" s="269" t="s">
        <v>9</v>
      </c>
      <c r="H4" s="269"/>
    </row>
    <row r="5" spans="2:11" x14ac:dyDescent="0.25">
      <c r="B5" s="330"/>
      <c r="C5" s="180" t="s">
        <v>28</v>
      </c>
      <c r="D5" s="180" t="s">
        <v>104</v>
      </c>
      <c r="E5" s="180" t="s">
        <v>28</v>
      </c>
      <c r="F5" s="180" t="s">
        <v>104</v>
      </c>
      <c r="G5" s="180" t="s">
        <v>28</v>
      </c>
      <c r="H5" s="180" t="s">
        <v>104</v>
      </c>
    </row>
    <row r="6" spans="2:11" x14ac:dyDescent="0.25">
      <c r="B6" s="97" t="s">
        <v>140</v>
      </c>
      <c r="C6" s="26">
        <v>180</v>
      </c>
      <c r="D6" s="29">
        <v>9</v>
      </c>
      <c r="E6" s="26">
        <v>188</v>
      </c>
      <c r="F6" s="29">
        <v>12.9</v>
      </c>
      <c r="G6" s="26">
        <v>368</v>
      </c>
      <c r="H6" s="29">
        <v>10.6</v>
      </c>
      <c r="K6" s="213">
        <f>H6+H7+H12</f>
        <v>39.700000000000003</v>
      </c>
    </row>
    <row r="7" spans="2:11" x14ac:dyDescent="0.25">
      <c r="B7" s="97" t="s">
        <v>141</v>
      </c>
      <c r="C7" s="26">
        <v>332</v>
      </c>
      <c r="D7" s="29">
        <v>16.7</v>
      </c>
      <c r="E7" s="26">
        <v>50</v>
      </c>
      <c r="F7" s="29">
        <v>3.4</v>
      </c>
      <c r="G7" s="26">
        <v>382</v>
      </c>
      <c r="H7" s="29">
        <v>11.1</v>
      </c>
    </row>
    <row r="8" spans="2:11" x14ac:dyDescent="0.25">
      <c r="B8" s="97" t="s">
        <v>142</v>
      </c>
      <c r="C8" s="26">
        <v>164</v>
      </c>
      <c r="D8" s="29">
        <v>8.1999999999999993</v>
      </c>
      <c r="E8" s="26">
        <v>24</v>
      </c>
      <c r="F8" s="29">
        <v>1.6</v>
      </c>
      <c r="G8" s="26">
        <v>188</v>
      </c>
      <c r="H8" s="29">
        <v>5.4</v>
      </c>
    </row>
    <row r="9" spans="2:11" x14ac:dyDescent="0.25">
      <c r="B9" s="97" t="s">
        <v>143</v>
      </c>
      <c r="C9" s="26">
        <v>79</v>
      </c>
      <c r="D9" s="29">
        <v>4</v>
      </c>
      <c r="E9" s="26">
        <v>14</v>
      </c>
      <c r="F9" s="29">
        <v>1</v>
      </c>
      <c r="G9" s="26">
        <v>93</v>
      </c>
      <c r="H9" s="29">
        <v>2.7</v>
      </c>
    </row>
    <row r="10" spans="2:11" x14ac:dyDescent="0.25">
      <c r="B10" s="97" t="s">
        <v>144</v>
      </c>
      <c r="C10" s="26">
        <v>76</v>
      </c>
      <c r="D10" s="29">
        <v>3.8</v>
      </c>
      <c r="E10" s="26">
        <v>10</v>
      </c>
      <c r="F10" s="29">
        <v>0.7</v>
      </c>
      <c r="G10" s="26">
        <v>86</v>
      </c>
      <c r="H10" s="29">
        <v>2.5</v>
      </c>
    </row>
    <row r="11" spans="2:11" x14ac:dyDescent="0.25">
      <c r="B11" s="97" t="s">
        <v>145</v>
      </c>
      <c r="C11" s="26">
        <v>13</v>
      </c>
      <c r="D11" s="29">
        <v>0.7</v>
      </c>
      <c r="E11" s="26">
        <v>2</v>
      </c>
      <c r="F11" s="29">
        <v>0.1</v>
      </c>
      <c r="G11" s="26">
        <v>15</v>
      </c>
      <c r="H11" s="29">
        <v>0.4</v>
      </c>
    </row>
    <row r="12" spans="2:11" x14ac:dyDescent="0.25">
      <c r="B12" s="97" t="s">
        <v>146</v>
      </c>
      <c r="C12" s="26">
        <v>295</v>
      </c>
      <c r="D12" s="29">
        <v>14.8</v>
      </c>
      <c r="E12" s="26">
        <v>328</v>
      </c>
      <c r="F12" s="29">
        <v>22.4</v>
      </c>
      <c r="G12" s="26">
        <v>623</v>
      </c>
      <c r="H12" s="29">
        <v>18</v>
      </c>
    </row>
    <row r="13" spans="2:11" x14ac:dyDescent="0.25">
      <c r="B13" s="97" t="s">
        <v>147</v>
      </c>
      <c r="C13" s="26">
        <v>248</v>
      </c>
      <c r="D13" s="29">
        <v>12.4</v>
      </c>
      <c r="E13" s="26">
        <v>310</v>
      </c>
      <c r="F13" s="29">
        <v>21.2</v>
      </c>
      <c r="G13" s="26">
        <v>558</v>
      </c>
      <c r="H13" s="29">
        <v>16.100000000000001</v>
      </c>
    </row>
    <row r="14" spans="2:11" x14ac:dyDescent="0.25">
      <c r="B14" s="97" t="s">
        <v>148</v>
      </c>
      <c r="C14" s="26">
        <v>47</v>
      </c>
      <c r="D14" s="29">
        <v>2.4</v>
      </c>
      <c r="E14" s="26">
        <v>18</v>
      </c>
      <c r="F14" s="29">
        <v>1.2</v>
      </c>
      <c r="G14" s="26">
        <v>65</v>
      </c>
      <c r="H14" s="29">
        <v>1.9</v>
      </c>
    </row>
    <row r="15" spans="2:11" x14ac:dyDescent="0.25">
      <c r="B15" s="97" t="s">
        <v>149</v>
      </c>
      <c r="C15" s="26">
        <v>155</v>
      </c>
      <c r="D15" s="29">
        <v>7.8</v>
      </c>
      <c r="E15" s="26">
        <v>132</v>
      </c>
      <c r="F15" s="29">
        <v>9</v>
      </c>
      <c r="G15" s="26">
        <v>287</v>
      </c>
      <c r="H15" s="29">
        <v>8.3000000000000007</v>
      </c>
    </row>
    <row r="16" spans="2:11" x14ac:dyDescent="0.25">
      <c r="B16" s="97" t="s">
        <v>150</v>
      </c>
      <c r="C16" s="26">
        <v>199</v>
      </c>
      <c r="D16" s="29">
        <v>10</v>
      </c>
      <c r="E16" s="26">
        <v>117</v>
      </c>
      <c r="F16" s="29">
        <v>8</v>
      </c>
      <c r="G16" s="26">
        <v>316</v>
      </c>
      <c r="H16" s="29">
        <v>9.1</v>
      </c>
    </row>
    <row r="17" spans="2:8" x14ac:dyDescent="0.25">
      <c r="B17" s="97" t="s">
        <v>151</v>
      </c>
      <c r="C17" s="26">
        <v>54</v>
      </c>
      <c r="D17" s="29">
        <v>2.7</v>
      </c>
      <c r="E17" s="26">
        <v>19</v>
      </c>
      <c r="F17" s="29">
        <v>1.3</v>
      </c>
      <c r="G17" s="26">
        <v>73</v>
      </c>
      <c r="H17" s="29">
        <v>2.1</v>
      </c>
    </row>
    <row r="18" spans="2:8" x14ac:dyDescent="0.25">
      <c r="B18" s="97" t="s">
        <v>152</v>
      </c>
      <c r="C18" s="26">
        <v>45</v>
      </c>
      <c r="D18" s="29">
        <v>2.2999999999999998</v>
      </c>
      <c r="E18" s="26">
        <v>34</v>
      </c>
      <c r="F18" s="29">
        <v>2.2999999999999998</v>
      </c>
      <c r="G18" s="26">
        <v>79</v>
      </c>
      <c r="H18" s="29">
        <v>2.2999999999999998</v>
      </c>
    </row>
    <row r="19" spans="2:8" x14ac:dyDescent="0.25">
      <c r="B19" s="97" t="s">
        <v>153</v>
      </c>
      <c r="C19" s="26">
        <v>40</v>
      </c>
      <c r="D19" s="29">
        <v>2</v>
      </c>
      <c r="E19" s="26">
        <v>30</v>
      </c>
      <c r="F19" s="29">
        <v>2.1</v>
      </c>
      <c r="G19" s="26">
        <v>70</v>
      </c>
      <c r="H19" s="29">
        <v>2</v>
      </c>
    </row>
    <row r="20" spans="2:8" x14ac:dyDescent="0.25">
      <c r="B20" s="97" t="s">
        <v>154</v>
      </c>
      <c r="C20" s="26">
        <v>54</v>
      </c>
      <c r="D20" s="29">
        <v>2.7</v>
      </c>
      <c r="E20" s="26">
        <v>3</v>
      </c>
      <c r="F20" s="29">
        <v>0.2</v>
      </c>
      <c r="G20" s="26">
        <v>57</v>
      </c>
      <c r="H20" s="29">
        <v>1.6</v>
      </c>
    </row>
    <row r="21" spans="2:8" x14ac:dyDescent="0.25">
      <c r="B21" s="97" t="s">
        <v>155</v>
      </c>
      <c r="C21" s="26">
        <v>38</v>
      </c>
      <c r="D21" s="29">
        <v>1.9</v>
      </c>
      <c r="E21" s="26">
        <v>62</v>
      </c>
      <c r="F21" s="29">
        <v>4.2</v>
      </c>
      <c r="G21" s="26">
        <v>100</v>
      </c>
      <c r="H21" s="29">
        <v>2.9</v>
      </c>
    </row>
    <row r="22" spans="2:8" x14ac:dyDescent="0.25">
      <c r="B22" s="97" t="s">
        <v>156</v>
      </c>
      <c r="C22" s="26">
        <v>32</v>
      </c>
      <c r="D22" s="29">
        <v>1.6</v>
      </c>
      <c r="E22" s="26">
        <v>18</v>
      </c>
      <c r="F22" s="29">
        <v>1.2</v>
      </c>
      <c r="G22" s="26">
        <v>50</v>
      </c>
      <c r="H22" s="29">
        <v>1.4</v>
      </c>
    </row>
    <row r="23" spans="2:8" x14ac:dyDescent="0.25">
      <c r="B23" s="97" t="s">
        <v>157</v>
      </c>
      <c r="C23" s="26">
        <v>8</v>
      </c>
      <c r="D23" s="29">
        <v>0.4</v>
      </c>
      <c r="E23" s="26">
        <v>15</v>
      </c>
      <c r="F23" s="29">
        <v>1</v>
      </c>
      <c r="G23" s="26">
        <v>23</v>
      </c>
      <c r="H23" s="29">
        <v>0.7</v>
      </c>
    </row>
    <row r="24" spans="2:8" x14ac:dyDescent="0.25">
      <c r="B24" s="97" t="s">
        <v>158</v>
      </c>
      <c r="C24" s="26">
        <v>4</v>
      </c>
      <c r="D24" s="29">
        <v>0.2</v>
      </c>
      <c r="E24" s="26">
        <v>7</v>
      </c>
      <c r="F24" s="29">
        <v>0.5</v>
      </c>
      <c r="G24" s="26">
        <v>11</v>
      </c>
      <c r="H24" s="29">
        <v>0.3</v>
      </c>
    </row>
    <row r="25" spans="2:8" x14ac:dyDescent="0.25">
      <c r="B25" s="97" t="s">
        <v>159</v>
      </c>
      <c r="C25" s="26">
        <v>212</v>
      </c>
      <c r="D25" s="29">
        <v>10.6</v>
      </c>
      <c r="E25" s="26">
        <v>192</v>
      </c>
      <c r="F25" s="29">
        <v>13.1</v>
      </c>
      <c r="G25" s="26">
        <v>404</v>
      </c>
      <c r="H25" s="29">
        <v>11.7</v>
      </c>
    </row>
    <row r="26" spans="2:8" x14ac:dyDescent="0.25">
      <c r="B26" s="97" t="s">
        <v>160</v>
      </c>
      <c r="C26" s="26">
        <v>82</v>
      </c>
      <c r="D26" s="29">
        <v>4.0999999999999996</v>
      </c>
      <c r="E26" s="26">
        <v>49</v>
      </c>
      <c r="F26" s="29">
        <v>3.3</v>
      </c>
      <c r="G26" s="26">
        <v>131</v>
      </c>
      <c r="H26" s="29">
        <v>3.8</v>
      </c>
    </row>
    <row r="27" spans="2:8" x14ac:dyDescent="0.25">
      <c r="B27" s="97" t="s">
        <v>161</v>
      </c>
      <c r="C27" s="26">
        <v>77</v>
      </c>
      <c r="D27" s="29">
        <v>3.9</v>
      </c>
      <c r="E27" s="26">
        <v>9</v>
      </c>
      <c r="F27" s="29">
        <v>0.6</v>
      </c>
      <c r="G27" s="26">
        <v>86</v>
      </c>
      <c r="H27" s="29">
        <v>2.5</v>
      </c>
    </row>
    <row r="28" spans="2:8" x14ac:dyDescent="0.25">
      <c r="B28" s="97" t="s">
        <v>195</v>
      </c>
      <c r="C28" s="26">
        <v>1807</v>
      </c>
      <c r="D28" s="29">
        <v>90.7</v>
      </c>
      <c r="E28" s="26">
        <v>1258</v>
      </c>
      <c r="F28" s="29">
        <v>86</v>
      </c>
      <c r="G28" s="26">
        <v>3065</v>
      </c>
      <c r="H28" s="29">
        <v>88.7</v>
      </c>
    </row>
    <row r="29" spans="2:8" x14ac:dyDescent="0.25">
      <c r="B29" s="97" t="s">
        <v>211</v>
      </c>
      <c r="C29" s="26">
        <v>186</v>
      </c>
      <c r="D29" s="29">
        <v>9.3000000000000007</v>
      </c>
      <c r="E29" s="26">
        <v>205</v>
      </c>
      <c r="F29" s="29">
        <v>14</v>
      </c>
      <c r="G29" s="26">
        <v>391</v>
      </c>
      <c r="H29" s="29">
        <v>11.3</v>
      </c>
    </row>
    <row r="30" spans="2:8" x14ac:dyDescent="0.25">
      <c r="B30" s="43" t="s">
        <v>162</v>
      </c>
      <c r="C30" s="48">
        <v>1993</v>
      </c>
      <c r="D30" s="94">
        <v>100</v>
      </c>
      <c r="E30" s="48">
        <v>1463</v>
      </c>
      <c r="F30" s="49">
        <v>100</v>
      </c>
      <c r="G30" s="48">
        <v>3456</v>
      </c>
      <c r="H30" s="49">
        <v>100</v>
      </c>
    </row>
    <row r="31" spans="2:8" ht="23.25" customHeight="1" x14ac:dyDescent="0.25">
      <c r="B31" s="332" t="s">
        <v>163</v>
      </c>
      <c r="C31" s="333"/>
      <c r="D31" s="333"/>
      <c r="E31" s="333"/>
      <c r="F31" s="333"/>
      <c r="G31" s="333"/>
      <c r="H31" s="333"/>
    </row>
    <row r="32" spans="2:8" ht="59.25" customHeight="1" x14ac:dyDescent="0.25">
      <c r="B32" s="306" t="s">
        <v>164</v>
      </c>
      <c r="C32" s="307"/>
      <c r="D32" s="307"/>
      <c r="E32" s="307"/>
      <c r="F32" s="307"/>
      <c r="G32" s="307"/>
      <c r="H32" s="307"/>
    </row>
  </sheetData>
  <mergeCells count="6">
    <mergeCell ref="B32:H32"/>
    <mergeCell ref="B4:B5"/>
    <mergeCell ref="C4:D4"/>
    <mergeCell ref="E4:F4"/>
    <mergeCell ref="G4:H4"/>
    <mergeCell ref="B31:H31"/>
  </mergeCell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Foglio27"/>
  <dimension ref="B2:S21"/>
  <sheetViews>
    <sheetView topLeftCell="A4" workbookViewId="0">
      <selection activeCell="A28" sqref="A28:XFD176"/>
    </sheetView>
  </sheetViews>
  <sheetFormatPr defaultRowHeight="15" x14ac:dyDescent="0.25"/>
  <cols>
    <col min="2" max="2" width="11" customWidth="1"/>
  </cols>
  <sheetData>
    <row r="2" spans="2:19" x14ac:dyDescent="0.25">
      <c r="B2" s="95" t="s">
        <v>296</v>
      </c>
    </row>
    <row r="3" spans="2:19" x14ac:dyDescent="0.25">
      <c r="B3" s="31" t="s">
        <v>267</v>
      </c>
    </row>
    <row r="4" spans="2:19" x14ac:dyDescent="0.25">
      <c r="B4" s="302" t="s">
        <v>135</v>
      </c>
      <c r="C4" s="334" t="s">
        <v>2</v>
      </c>
      <c r="D4" s="334"/>
      <c r="E4" s="334"/>
      <c r="F4" s="334"/>
      <c r="G4" s="335" t="s">
        <v>3</v>
      </c>
      <c r="H4" s="335"/>
      <c r="I4" s="335"/>
      <c r="J4" s="335"/>
    </row>
    <row r="5" spans="2:19" ht="27" x14ac:dyDescent="0.25">
      <c r="B5" s="303"/>
      <c r="C5" s="175" t="s">
        <v>86</v>
      </c>
      <c r="D5" s="175" t="s">
        <v>87</v>
      </c>
      <c r="E5" s="175" t="s">
        <v>88</v>
      </c>
      <c r="F5" s="176" t="s">
        <v>9</v>
      </c>
      <c r="G5" s="175" t="s">
        <v>86</v>
      </c>
      <c r="H5" s="175" t="s">
        <v>87</v>
      </c>
      <c r="I5" s="175" t="s">
        <v>88</v>
      </c>
      <c r="J5" s="176" t="s">
        <v>9</v>
      </c>
    </row>
    <row r="6" spans="2:19" x14ac:dyDescent="0.25">
      <c r="B6" s="177"/>
      <c r="C6" s="336" t="s">
        <v>136</v>
      </c>
      <c r="D6" s="336"/>
      <c r="E6" s="336"/>
      <c r="F6" s="336"/>
      <c r="G6" s="336"/>
      <c r="H6" s="336"/>
      <c r="I6" s="336"/>
      <c r="J6" s="336"/>
    </row>
    <row r="7" spans="2:19" x14ac:dyDescent="0.25">
      <c r="B7" s="178" t="s">
        <v>304</v>
      </c>
      <c r="C7" s="26">
        <v>1</v>
      </c>
      <c r="D7" s="27">
        <v>1</v>
      </c>
      <c r="E7" s="26" t="s">
        <v>207</v>
      </c>
      <c r="F7" s="27">
        <v>2</v>
      </c>
      <c r="G7" s="26">
        <v>9</v>
      </c>
      <c r="H7" s="27">
        <v>140</v>
      </c>
      <c r="I7" s="26">
        <v>18</v>
      </c>
      <c r="J7" s="27">
        <v>167</v>
      </c>
    </row>
    <row r="8" spans="2:19" x14ac:dyDescent="0.25">
      <c r="B8" s="178" t="s">
        <v>305</v>
      </c>
      <c r="C8" s="26">
        <v>11</v>
      </c>
      <c r="D8" s="27">
        <v>7</v>
      </c>
      <c r="E8" s="26">
        <v>3</v>
      </c>
      <c r="F8" s="27">
        <v>21</v>
      </c>
      <c r="G8" s="26">
        <v>858</v>
      </c>
      <c r="H8" s="27">
        <v>454</v>
      </c>
      <c r="I8" s="26">
        <v>35</v>
      </c>
      <c r="J8" s="27">
        <v>1347</v>
      </c>
    </row>
    <row r="9" spans="2:19" x14ac:dyDescent="0.25">
      <c r="B9" s="178" t="s">
        <v>249</v>
      </c>
      <c r="C9" s="26">
        <v>14</v>
      </c>
      <c r="D9" s="27">
        <v>1</v>
      </c>
      <c r="E9" s="26">
        <v>1</v>
      </c>
      <c r="F9" s="27">
        <v>16</v>
      </c>
      <c r="G9" s="26">
        <v>728</v>
      </c>
      <c r="H9" s="27">
        <v>202</v>
      </c>
      <c r="I9" s="26">
        <v>28</v>
      </c>
      <c r="J9" s="27">
        <v>958</v>
      </c>
      <c r="O9" s="213"/>
    </row>
    <row r="10" spans="2:19" x14ac:dyDescent="0.25">
      <c r="B10" s="178" t="s">
        <v>306</v>
      </c>
      <c r="C10" s="26">
        <v>21</v>
      </c>
      <c r="D10" s="27">
        <v>4</v>
      </c>
      <c r="E10" s="26">
        <v>2</v>
      </c>
      <c r="F10" s="27">
        <v>27</v>
      </c>
      <c r="G10" s="26">
        <v>735</v>
      </c>
      <c r="H10" s="27">
        <v>206</v>
      </c>
      <c r="I10" s="26">
        <v>76</v>
      </c>
      <c r="J10" s="27">
        <v>1017</v>
      </c>
      <c r="O10" s="213"/>
    </row>
    <row r="11" spans="2:19" x14ac:dyDescent="0.25">
      <c r="B11" s="178" t="s">
        <v>38</v>
      </c>
      <c r="C11" s="26">
        <v>11</v>
      </c>
      <c r="D11" s="27">
        <v>2</v>
      </c>
      <c r="E11" s="26">
        <v>3</v>
      </c>
      <c r="F11" s="27">
        <v>16</v>
      </c>
      <c r="G11" s="26">
        <v>269</v>
      </c>
      <c r="H11" s="27">
        <v>104</v>
      </c>
      <c r="I11" s="26">
        <v>64</v>
      </c>
      <c r="J11" s="27">
        <v>437</v>
      </c>
    </row>
    <row r="12" spans="2:19" x14ac:dyDescent="0.25">
      <c r="B12" s="178" t="s">
        <v>39</v>
      </c>
      <c r="C12" s="26">
        <v>3</v>
      </c>
      <c r="D12" s="27" t="s">
        <v>207</v>
      </c>
      <c r="E12" s="26" t="s">
        <v>207</v>
      </c>
      <c r="F12" s="27">
        <v>3</v>
      </c>
      <c r="G12" s="26">
        <v>70</v>
      </c>
      <c r="H12" s="27">
        <v>33</v>
      </c>
      <c r="I12" s="26" t="s">
        <v>207</v>
      </c>
      <c r="J12" s="27">
        <v>103</v>
      </c>
    </row>
    <row r="13" spans="2:19" x14ac:dyDescent="0.25">
      <c r="B13" s="179" t="s">
        <v>9</v>
      </c>
      <c r="C13" s="48">
        <v>61</v>
      </c>
      <c r="D13" s="48">
        <v>15</v>
      </c>
      <c r="E13" s="48">
        <v>9</v>
      </c>
      <c r="F13" s="48">
        <v>85</v>
      </c>
      <c r="G13" s="48">
        <v>2669</v>
      </c>
      <c r="H13" s="48">
        <v>1139</v>
      </c>
      <c r="I13" s="48">
        <v>221</v>
      </c>
      <c r="J13" s="48">
        <v>4029</v>
      </c>
    </row>
    <row r="14" spans="2:19" x14ac:dyDescent="0.25">
      <c r="B14" s="177"/>
      <c r="C14" s="336" t="s">
        <v>137</v>
      </c>
      <c r="D14" s="336"/>
      <c r="E14" s="336"/>
      <c r="F14" s="336"/>
      <c r="G14" s="336"/>
      <c r="H14" s="336"/>
      <c r="I14" s="336"/>
      <c r="J14" s="336"/>
    </row>
    <row r="15" spans="2:19" x14ac:dyDescent="0.25">
      <c r="B15" s="178" t="s">
        <v>304</v>
      </c>
      <c r="C15" s="28">
        <v>1.639344262295082</v>
      </c>
      <c r="D15" s="29">
        <v>6.666666666666667</v>
      </c>
      <c r="E15" s="28" t="s">
        <v>207</v>
      </c>
      <c r="F15" s="29">
        <v>2.3529411764705883</v>
      </c>
      <c r="G15" s="28">
        <v>0.3372049456725365</v>
      </c>
      <c r="H15" s="29">
        <v>12.291483757682178</v>
      </c>
      <c r="I15" s="28">
        <v>8.1447963800904972</v>
      </c>
      <c r="J15" s="29">
        <v>4.1449491188880616</v>
      </c>
      <c r="L15" s="213"/>
      <c r="M15" s="213"/>
      <c r="N15" s="213"/>
      <c r="O15" s="213"/>
      <c r="P15" s="213"/>
      <c r="Q15" s="213"/>
      <c r="R15" s="213"/>
      <c r="S15" s="213"/>
    </row>
    <row r="16" spans="2:19" x14ac:dyDescent="0.25">
      <c r="B16" s="178" t="s">
        <v>305</v>
      </c>
      <c r="C16" s="28">
        <v>18.032786885245901</v>
      </c>
      <c r="D16" s="29">
        <v>46.666666666666664</v>
      </c>
      <c r="E16" s="28">
        <v>33.333333333333329</v>
      </c>
      <c r="F16" s="29">
        <v>24.705882352941178</v>
      </c>
      <c r="G16" s="28">
        <v>32.146871487448479</v>
      </c>
      <c r="H16" s="29">
        <v>39.8595258999122</v>
      </c>
      <c r="I16" s="28">
        <v>15.837104072398189</v>
      </c>
      <c r="J16" s="29">
        <v>33.43261355174981</v>
      </c>
      <c r="L16" s="213"/>
      <c r="M16" s="213"/>
      <c r="N16" s="213"/>
      <c r="O16" s="213"/>
      <c r="P16" s="213"/>
      <c r="Q16" s="213"/>
      <c r="R16" s="213"/>
      <c r="S16" s="213"/>
    </row>
    <row r="17" spans="2:19" x14ac:dyDescent="0.25">
      <c r="B17" s="178" t="s">
        <v>249</v>
      </c>
      <c r="C17" s="28">
        <v>22.950819672131146</v>
      </c>
      <c r="D17" s="29">
        <v>6.666666666666667</v>
      </c>
      <c r="E17" s="28">
        <v>11.111111111111111</v>
      </c>
      <c r="F17" s="29">
        <v>18.823529411764707</v>
      </c>
      <c r="G17" s="28">
        <v>27.276133383289618</v>
      </c>
      <c r="H17" s="29">
        <v>17.734855136084285</v>
      </c>
      <c r="I17" s="28">
        <v>12.669683257918551</v>
      </c>
      <c r="J17" s="29">
        <v>23.777612310747084</v>
      </c>
      <c r="L17" s="213"/>
      <c r="M17" s="213"/>
      <c r="N17" s="213"/>
      <c r="O17" s="213"/>
      <c r="P17" s="213"/>
      <c r="Q17" s="213"/>
      <c r="R17" s="213"/>
      <c r="S17" s="213"/>
    </row>
    <row r="18" spans="2:19" x14ac:dyDescent="0.25">
      <c r="B18" s="178" t="s">
        <v>306</v>
      </c>
      <c r="C18" s="28">
        <v>34.42622950819672</v>
      </c>
      <c r="D18" s="29">
        <v>26.666666666666668</v>
      </c>
      <c r="E18" s="28">
        <v>22.222222222222221</v>
      </c>
      <c r="F18" s="29">
        <v>31.764705882352938</v>
      </c>
      <c r="G18" s="28">
        <v>27.538403896590484</v>
      </c>
      <c r="H18" s="29">
        <v>18.086040386303775</v>
      </c>
      <c r="I18" s="28">
        <v>34.389140271493211</v>
      </c>
      <c r="J18" s="29">
        <v>25.24199553239017</v>
      </c>
      <c r="L18" s="213"/>
      <c r="M18" s="213"/>
      <c r="N18" s="213"/>
      <c r="O18" s="213"/>
      <c r="P18" s="213"/>
      <c r="Q18" s="213"/>
      <c r="R18" s="213"/>
      <c r="S18" s="213"/>
    </row>
    <row r="19" spans="2:19" x14ac:dyDescent="0.25">
      <c r="B19" s="178" t="s">
        <v>38</v>
      </c>
      <c r="C19" s="28">
        <v>18.032786885245901</v>
      </c>
      <c r="D19" s="29">
        <v>13.333333333333334</v>
      </c>
      <c r="E19" s="28">
        <v>33.333333333333329</v>
      </c>
      <c r="F19" s="29">
        <v>18.823529411764707</v>
      </c>
      <c r="G19" s="28">
        <v>10.078681153990258</v>
      </c>
      <c r="H19" s="29">
        <v>9.1308165057067594</v>
      </c>
      <c r="I19" s="28">
        <v>28.959276018099551</v>
      </c>
      <c r="J19" s="29">
        <v>10.846363862000496</v>
      </c>
      <c r="L19" s="213"/>
      <c r="M19" s="213"/>
      <c r="N19" s="213"/>
      <c r="O19" s="213"/>
      <c r="P19" s="213"/>
      <c r="Q19" s="213"/>
      <c r="R19" s="213"/>
      <c r="S19" s="213"/>
    </row>
    <row r="20" spans="2:19" x14ac:dyDescent="0.25">
      <c r="B20" s="178" t="s">
        <v>39</v>
      </c>
      <c r="C20" s="28">
        <v>4.918032786885246</v>
      </c>
      <c r="D20" s="29" t="s">
        <v>207</v>
      </c>
      <c r="E20" s="28" t="s">
        <v>207</v>
      </c>
      <c r="F20" s="29">
        <v>3.5294117647058822</v>
      </c>
      <c r="G20" s="28">
        <v>2.6227051330086173</v>
      </c>
      <c r="H20" s="29">
        <v>2.8972783143107987</v>
      </c>
      <c r="I20" s="28" t="s">
        <v>207</v>
      </c>
      <c r="J20" s="29">
        <v>2.5564656242243733</v>
      </c>
      <c r="L20" s="213"/>
      <c r="M20" s="213"/>
      <c r="N20" s="213"/>
      <c r="O20" s="213"/>
      <c r="P20" s="213"/>
      <c r="Q20" s="213"/>
      <c r="R20" s="213"/>
      <c r="S20" s="213"/>
    </row>
    <row r="21" spans="2:19" x14ac:dyDescent="0.25">
      <c r="B21" s="179" t="s">
        <v>9</v>
      </c>
      <c r="C21" s="49">
        <v>100</v>
      </c>
      <c r="D21" s="49">
        <v>100</v>
      </c>
      <c r="E21" s="49">
        <v>100</v>
      </c>
      <c r="F21" s="49">
        <v>100</v>
      </c>
      <c r="G21" s="49">
        <v>100</v>
      </c>
      <c r="H21" s="49">
        <v>100</v>
      </c>
      <c r="I21" s="49">
        <v>100</v>
      </c>
      <c r="J21" s="49">
        <v>100</v>
      </c>
      <c r="L21" s="213"/>
      <c r="M21" s="213"/>
      <c r="N21" s="213"/>
      <c r="O21" s="213"/>
      <c r="P21" s="213"/>
      <c r="Q21" s="213"/>
      <c r="R21" s="213"/>
      <c r="S21" s="213"/>
    </row>
  </sheetData>
  <mergeCells count="5">
    <mergeCell ref="B4:B5"/>
    <mergeCell ref="C4:F4"/>
    <mergeCell ref="G4:J4"/>
    <mergeCell ref="C6:J6"/>
    <mergeCell ref="C14:J14"/>
  </mergeCell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Foglio28"/>
  <dimension ref="B2:G21"/>
  <sheetViews>
    <sheetView topLeftCell="A4" workbookViewId="0">
      <selection activeCell="N28" sqref="N28"/>
    </sheetView>
  </sheetViews>
  <sheetFormatPr defaultRowHeight="15" x14ac:dyDescent="0.25"/>
  <cols>
    <col min="1" max="1" width="9.140625" customWidth="1"/>
    <col min="2" max="2" width="13.140625" customWidth="1"/>
  </cols>
  <sheetData>
    <row r="2" spans="2:7" x14ac:dyDescent="0.25">
      <c r="B2" s="95" t="s">
        <v>297</v>
      </c>
    </row>
    <row r="3" spans="2:7" x14ac:dyDescent="0.25">
      <c r="B3" s="31" t="s">
        <v>268</v>
      </c>
    </row>
    <row r="4" spans="2:7" x14ac:dyDescent="0.25">
      <c r="B4" s="298" t="s">
        <v>80</v>
      </c>
      <c r="C4" s="269" t="s">
        <v>2</v>
      </c>
      <c r="D4" s="269"/>
      <c r="E4" s="270" t="s">
        <v>3</v>
      </c>
      <c r="F4" s="270"/>
      <c r="G4" s="285" t="s">
        <v>81</v>
      </c>
    </row>
    <row r="5" spans="2:7" ht="27" x14ac:dyDescent="0.25">
      <c r="B5" s="338"/>
      <c r="C5" s="16" t="s">
        <v>28</v>
      </c>
      <c r="D5" s="16" t="s">
        <v>82</v>
      </c>
      <c r="E5" s="16" t="s">
        <v>83</v>
      </c>
      <c r="F5" s="16" t="s">
        <v>84</v>
      </c>
      <c r="G5" s="285"/>
    </row>
    <row r="6" spans="2:7" x14ac:dyDescent="0.25">
      <c r="B6" s="96"/>
      <c r="C6" s="337" t="s">
        <v>85</v>
      </c>
      <c r="D6" s="337"/>
      <c r="E6" s="337"/>
      <c r="F6" s="337"/>
      <c r="G6" s="96"/>
    </row>
    <row r="7" spans="2:7" x14ac:dyDescent="0.25">
      <c r="B7" s="97" t="s">
        <v>86</v>
      </c>
      <c r="C7" s="98">
        <v>50</v>
      </c>
      <c r="D7" s="29">
        <v>75.760000000000005</v>
      </c>
      <c r="E7" s="26">
        <v>2092</v>
      </c>
      <c r="F7" s="29">
        <v>76.569999999999993</v>
      </c>
      <c r="G7" s="28">
        <v>2.3342670401493932</v>
      </c>
    </row>
    <row r="8" spans="2:7" x14ac:dyDescent="0.25">
      <c r="B8" s="97" t="s">
        <v>87</v>
      </c>
      <c r="C8" s="98">
        <v>9</v>
      </c>
      <c r="D8" s="29">
        <v>13.64</v>
      </c>
      <c r="E8" s="26">
        <v>526</v>
      </c>
      <c r="F8" s="29">
        <v>19.25</v>
      </c>
      <c r="G8" s="28">
        <v>1.6822429906542056</v>
      </c>
    </row>
    <row r="9" spans="2:7" x14ac:dyDescent="0.25">
      <c r="B9" s="97" t="s">
        <v>88</v>
      </c>
      <c r="C9" s="98">
        <v>7</v>
      </c>
      <c r="D9" s="29">
        <v>10.61</v>
      </c>
      <c r="E9" s="26">
        <v>114</v>
      </c>
      <c r="F9" s="29">
        <v>4.17</v>
      </c>
      <c r="G9" s="28">
        <v>5.785123966942149</v>
      </c>
    </row>
    <row r="10" spans="2:7" x14ac:dyDescent="0.25">
      <c r="B10" s="99" t="s">
        <v>89</v>
      </c>
      <c r="C10" s="100">
        <v>66</v>
      </c>
      <c r="D10" s="101">
        <v>100</v>
      </c>
      <c r="E10" s="102">
        <v>2732</v>
      </c>
      <c r="F10" s="101">
        <v>100</v>
      </c>
      <c r="G10" s="103">
        <v>2.3588277340957826</v>
      </c>
    </row>
    <row r="11" spans="2:7" x14ac:dyDescent="0.25">
      <c r="B11" s="96"/>
      <c r="C11" s="337" t="s">
        <v>90</v>
      </c>
      <c r="D11" s="337"/>
      <c r="E11" s="337"/>
      <c r="F11" s="337"/>
      <c r="G11" s="104"/>
    </row>
    <row r="12" spans="2:7" x14ac:dyDescent="0.25">
      <c r="B12" s="97" t="s">
        <v>86</v>
      </c>
      <c r="C12" s="98">
        <v>11</v>
      </c>
      <c r="D12" s="29">
        <v>57.89</v>
      </c>
      <c r="E12" s="26">
        <v>577</v>
      </c>
      <c r="F12" s="29">
        <v>44.49</v>
      </c>
      <c r="G12" s="28">
        <v>1.870748299319728</v>
      </c>
    </row>
    <row r="13" spans="2:7" x14ac:dyDescent="0.25">
      <c r="B13" s="97" t="s">
        <v>87</v>
      </c>
      <c r="C13" s="98">
        <v>6</v>
      </c>
      <c r="D13" s="29">
        <v>31.58</v>
      </c>
      <c r="E13" s="26">
        <v>613</v>
      </c>
      <c r="F13" s="29">
        <v>47.26</v>
      </c>
      <c r="G13" s="28">
        <v>0.96930533117932149</v>
      </c>
    </row>
    <row r="14" spans="2:7" x14ac:dyDescent="0.25">
      <c r="B14" s="97" t="s">
        <v>88</v>
      </c>
      <c r="C14" s="98">
        <v>2</v>
      </c>
      <c r="D14" s="29">
        <v>10.53</v>
      </c>
      <c r="E14" s="26">
        <v>107</v>
      </c>
      <c r="F14" s="29">
        <v>8.25</v>
      </c>
      <c r="G14" s="28">
        <v>1.834862385321101</v>
      </c>
    </row>
    <row r="15" spans="2:7" x14ac:dyDescent="0.25">
      <c r="B15" s="99" t="s">
        <v>91</v>
      </c>
      <c r="C15" s="100">
        <v>19</v>
      </c>
      <c r="D15" s="101">
        <v>100</v>
      </c>
      <c r="E15" s="102">
        <v>1297</v>
      </c>
      <c r="F15" s="101">
        <v>100</v>
      </c>
      <c r="G15" s="103">
        <v>1.4437689969604863</v>
      </c>
    </row>
    <row r="16" spans="2:7" x14ac:dyDescent="0.25">
      <c r="B16" s="96"/>
      <c r="C16" s="337" t="s">
        <v>92</v>
      </c>
      <c r="D16" s="337"/>
      <c r="E16" s="337"/>
      <c r="F16" s="337"/>
      <c r="G16" s="104"/>
    </row>
    <row r="17" spans="2:7" x14ac:dyDescent="0.25">
      <c r="B17" s="97" t="s">
        <v>86</v>
      </c>
      <c r="C17" s="98">
        <v>61</v>
      </c>
      <c r="D17" s="29">
        <v>71.760000000000005</v>
      </c>
      <c r="E17" s="98">
        <v>2669</v>
      </c>
      <c r="F17" s="29">
        <v>66.239999999999995</v>
      </c>
      <c r="G17" s="28">
        <v>2.2344322344322345</v>
      </c>
    </row>
    <row r="18" spans="2:7" x14ac:dyDescent="0.25">
      <c r="B18" s="97" t="s">
        <v>87</v>
      </c>
      <c r="C18" s="98">
        <v>15</v>
      </c>
      <c r="D18" s="29">
        <v>17.649999999999999</v>
      </c>
      <c r="E18" s="98">
        <v>1139</v>
      </c>
      <c r="F18" s="29">
        <v>28.27</v>
      </c>
      <c r="G18" s="28">
        <v>1.2998266897746966</v>
      </c>
    </row>
    <row r="19" spans="2:7" x14ac:dyDescent="0.25">
      <c r="B19" s="97" t="s">
        <v>88</v>
      </c>
      <c r="C19" s="98">
        <v>9</v>
      </c>
      <c r="D19" s="29">
        <v>10.59</v>
      </c>
      <c r="E19" s="98">
        <v>221</v>
      </c>
      <c r="F19" s="29">
        <v>5.49</v>
      </c>
      <c r="G19" s="28">
        <v>3.9130434782608701</v>
      </c>
    </row>
    <row r="20" spans="2:7" x14ac:dyDescent="0.25">
      <c r="B20" s="43" t="s">
        <v>9</v>
      </c>
      <c r="C20" s="105">
        <v>85</v>
      </c>
      <c r="D20" s="94">
        <v>100</v>
      </c>
      <c r="E20" s="48">
        <v>4029</v>
      </c>
      <c r="F20" s="49">
        <v>100</v>
      </c>
      <c r="G20" s="49">
        <v>2.0661157024793391</v>
      </c>
    </row>
    <row r="21" spans="2:7" ht="26.25" customHeight="1" x14ac:dyDescent="0.25">
      <c r="B21" s="320" t="s">
        <v>93</v>
      </c>
      <c r="C21" s="251"/>
      <c r="D21" s="251"/>
      <c r="E21" s="251"/>
      <c r="F21" s="251"/>
      <c r="G21" s="251"/>
    </row>
  </sheetData>
  <mergeCells count="8">
    <mergeCell ref="C11:F11"/>
    <mergeCell ref="C16:F16"/>
    <mergeCell ref="B21:G21"/>
    <mergeCell ref="B4:B5"/>
    <mergeCell ref="C4:D4"/>
    <mergeCell ref="E4:F4"/>
    <mergeCell ref="G4:G5"/>
    <mergeCell ref="C6:F6"/>
  </mergeCells>
  <pageMargins left="0.7" right="0.7" top="0.75" bottom="0.75" header="0.3" footer="0.3"/>
  <pageSetup paperSize="9" orientation="portrait" horizontalDpi="4294967295" verticalDpi="4294967295"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Foglio29"/>
  <dimension ref="A2:I36"/>
  <sheetViews>
    <sheetView workbookViewId="0">
      <selection activeCell="A32" sqref="A32:XFD485"/>
    </sheetView>
  </sheetViews>
  <sheetFormatPr defaultRowHeight="15" x14ac:dyDescent="0.25"/>
  <cols>
    <col min="1" max="1" width="23.5703125" customWidth="1"/>
  </cols>
  <sheetData>
    <row r="2" spans="1:9" x14ac:dyDescent="0.25">
      <c r="A2" s="8" t="s">
        <v>298</v>
      </c>
    </row>
    <row r="3" spans="1:9" x14ac:dyDescent="0.25">
      <c r="A3" s="182" t="s">
        <v>260</v>
      </c>
    </row>
    <row r="4" spans="1:9" x14ac:dyDescent="0.25">
      <c r="A4" s="106" t="s">
        <v>165</v>
      </c>
      <c r="B4" s="340" t="s">
        <v>1</v>
      </c>
      <c r="C4" s="340" t="s">
        <v>2</v>
      </c>
      <c r="D4" s="340" t="s">
        <v>3</v>
      </c>
      <c r="E4" s="285" t="s">
        <v>166</v>
      </c>
      <c r="F4" s="285" t="s">
        <v>167</v>
      </c>
      <c r="G4" s="285" t="s">
        <v>168</v>
      </c>
      <c r="H4" s="285" t="s">
        <v>40</v>
      </c>
      <c r="I4" s="285" t="s">
        <v>41</v>
      </c>
    </row>
    <row r="5" spans="1:9" x14ac:dyDescent="0.25">
      <c r="A5" s="92" t="s">
        <v>169</v>
      </c>
      <c r="B5" s="285"/>
      <c r="C5" s="285"/>
      <c r="D5" s="285"/>
      <c r="E5" s="285"/>
      <c r="F5" s="285"/>
      <c r="G5" s="285"/>
      <c r="H5" s="285"/>
      <c r="I5" s="285"/>
    </row>
    <row r="6" spans="1:9" x14ac:dyDescent="0.25">
      <c r="A6" s="181" t="s">
        <v>213</v>
      </c>
      <c r="B6" s="67">
        <v>5</v>
      </c>
      <c r="C6" s="41">
        <v>0</v>
      </c>
      <c r="D6" s="67">
        <v>6</v>
      </c>
      <c r="E6" s="183">
        <v>0.25970653161926999</v>
      </c>
      <c r="F6" s="184">
        <v>0</v>
      </c>
      <c r="G6" s="183">
        <v>31.164783794312399</v>
      </c>
      <c r="H6" s="184">
        <v>0</v>
      </c>
      <c r="I6" s="183">
        <v>120</v>
      </c>
    </row>
    <row r="7" spans="1:9" x14ac:dyDescent="0.25">
      <c r="A7" s="181" t="s">
        <v>214</v>
      </c>
      <c r="B7" s="67">
        <v>22</v>
      </c>
      <c r="C7" s="41">
        <v>6</v>
      </c>
      <c r="D7" s="67">
        <v>38</v>
      </c>
      <c r="E7" s="183">
        <v>1.3259002561398201</v>
      </c>
      <c r="F7" s="184">
        <v>36.160916076540602</v>
      </c>
      <c r="G7" s="183">
        <v>229.019135151424</v>
      </c>
      <c r="H7" s="184">
        <v>27.272727272727298</v>
      </c>
      <c r="I7" s="183">
        <v>172.727272727273</v>
      </c>
    </row>
    <row r="8" spans="1:9" x14ac:dyDescent="0.25">
      <c r="A8" s="181" t="s">
        <v>215</v>
      </c>
      <c r="B8" s="67">
        <v>21</v>
      </c>
      <c r="C8" s="41">
        <v>0</v>
      </c>
      <c r="D8" s="67">
        <v>32</v>
      </c>
      <c r="E8" s="183">
        <v>1.00233879051119</v>
      </c>
      <c r="F8" s="184">
        <v>0</v>
      </c>
      <c r="G8" s="183">
        <v>152.73733950646701</v>
      </c>
      <c r="H8" s="184">
        <v>0</v>
      </c>
      <c r="I8" s="183">
        <v>152.38095238095201</v>
      </c>
    </row>
    <row r="9" spans="1:9" x14ac:dyDescent="0.25">
      <c r="A9" s="181" t="s">
        <v>201</v>
      </c>
      <c r="B9" s="67">
        <v>110</v>
      </c>
      <c r="C9" s="41">
        <v>4</v>
      </c>
      <c r="D9" s="67">
        <v>153</v>
      </c>
      <c r="E9" s="183">
        <v>1.7216687665808399</v>
      </c>
      <c r="F9" s="184">
        <v>6.26061369665761</v>
      </c>
      <c r="G9" s="183">
        <v>239.46847389715401</v>
      </c>
      <c r="H9" s="184">
        <v>3.6363636363636398</v>
      </c>
      <c r="I9" s="183">
        <v>139.09090909090901</v>
      </c>
    </row>
    <row r="10" spans="1:9" x14ac:dyDescent="0.25">
      <c r="A10" s="181" t="s">
        <v>216</v>
      </c>
      <c r="B10" s="67">
        <v>24</v>
      </c>
      <c r="C10" s="41">
        <v>2</v>
      </c>
      <c r="D10" s="67">
        <v>31</v>
      </c>
      <c r="E10" s="183">
        <v>1.1983223487118</v>
      </c>
      <c r="F10" s="184">
        <v>9.9860195725983605</v>
      </c>
      <c r="G10" s="183">
        <v>154.78330337527501</v>
      </c>
      <c r="H10" s="184">
        <v>8.3333333333333304</v>
      </c>
      <c r="I10" s="183">
        <v>129.166666666667</v>
      </c>
    </row>
    <row r="11" spans="1:9" x14ac:dyDescent="0.25">
      <c r="A11" s="181" t="s">
        <v>217</v>
      </c>
      <c r="B11" s="67">
        <v>88</v>
      </c>
      <c r="C11" s="41">
        <v>1</v>
      </c>
      <c r="D11" s="67">
        <v>137</v>
      </c>
      <c r="E11" s="183">
        <v>2.45207311636202</v>
      </c>
      <c r="F11" s="184">
        <v>2.7864467231386501</v>
      </c>
      <c r="G11" s="183">
        <v>381.74320106999602</v>
      </c>
      <c r="H11" s="184">
        <v>1.13636363636364</v>
      </c>
      <c r="I11" s="183">
        <v>155.68181818181799</v>
      </c>
    </row>
    <row r="12" spans="1:9" x14ac:dyDescent="0.25">
      <c r="A12" s="181" t="s">
        <v>218</v>
      </c>
      <c r="B12" s="67">
        <v>11</v>
      </c>
      <c r="C12" s="41">
        <v>0</v>
      </c>
      <c r="D12" s="67">
        <v>18</v>
      </c>
      <c r="E12" s="183">
        <v>0.68149433120624503</v>
      </c>
      <c r="F12" s="184">
        <v>0</v>
      </c>
      <c r="G12" s="183">
        <v>111.51725419738599</v>
      </c>
      <c r="H12" s="184">
        <v>0</v>
      </c>
      <c r="I12" s="183">
        <v>163.636363636364</v>
      </c>
    </row>
    <row r="13" spans="1:9" x14ac:dyDescent="0.25">
      <c r="A13" s="181" t="s">
        <v>219</v>
      </c>
      <c r="B13" s="67">
        <v>119</v>
      </c>
      <c r="C13" s="41">
        <v>4</v>
      </c>
      <c r="D13" s="67">
        <v>203</v>
      </c>
      <c r="E13" s="183">
        <v>1.6075758701511</v>
      </c>
      <c r="F13" s="184">
        <v>5.40361637025579</v>
      </c>
      <c r="G13" s="183">
        <v>274.23353079048098</v>
      </c>
      <c r="H13" s="184">
        <v>3.3613445378151301</v>
      </c>
      <c r="I13" s="183">
        <v>170.58823529411799</v>
      </c>
    </row>
    <row r="14" spans="1:9" x14ac:dyDescent="0.25">
      <c r="A14" s="181" t="s">
        <v>202</v>
      </c>
      <c r="B14" s="67">
        <v>146</v>
      </c>
      <c r="C14" s="41">
        <v>0</v>
      </c>
      <c r="D14" s="67">
        <v>195</v>
      </c>
      <c r="E14" s="183">
        <v>1.7003732668712599</v>
      </c>
      <c r="F14" s="184">
        <v>0</v>
      </c>
      <c r="G14" s="183">
        <v>227.10464865746201</v>
      </c>
      <c r="H14" s="184">
        <v>0</v>
      </c>
      <c r="I14" s="183">
        <v>133.561643835616</v>
      </c>
    </row>
    <row r="15" spans="1:9" x14ac:dyDescent="0.25">
      <c r="A15" s="181" t="s">
        <v>220</v>
      </c>
      <c r="B15" s="67">
        <v>128</v>
      </c>
      <c r="C15" s="41">
        <v>0</v>
      </c>
      <c r="D15" s="67">
        <v>197</v>
      </c>
      <c r="E15" s="183">
        <v>1.90081601437492</v>
      </c>
      <c r="F15" s="184">
        <v>0</v>
      </c>
      <c r="G15" s="183">
        <v>292.54746471239002</v>
      </c>
      <c r="H15" s="184">
        <v>0</v>
      </c>
      <c r="I15" s="183">
        <v>153.90625</v>
      </c>
    </row>
    <row r="16" spans="1:9" x14ac:dyDescent="0.25">
      <c r="A16" s="181" t="s">
        <v>221</v>
      </c>
      <c r="B16" s="67">
        <v>33</v>
      </c>
      <c r="C16" s="41">
        <v>3</v>
      </c>
      <c r="D16" s="67">
        <v>51</v>
      </c>
      <c r="E16" s="183">
        <v>1.7267542253152599</v>
      </c>
      <c r="F16" s="184">
        <v>15.6977656846842</v>
      </c>
      <c r="G16" s="183">
        <v>266.86201663963197</v>
      </c>
      <c r="H16" s="184">
        <v>9.0909090909090899</v>
      </c>
      <c r="I16" s="183">
        <v>154.54545454545499</v>
      </c>
    </row>
    <row r="17" spans="1:9" x14ac:dyDescent="0.25">
      <c r="A17" s="181" t="s">
        <v>222</v>
      </c>
      <c r="B17" s="67">
        <v>52</v>
      </c>
      <c r="C17" s="41">
        <v>2</v>
      </c>
      <c r="D17" s="67">
        <v>79</v>
      </c>
      <c r="E17" s="183">
        <v>2.9172510518934098</v>
      </c>
      <c r="F17" s="184">
        <v>11.220196353436201</v>
      </c>
      <c r="G17" s="183">
        <v>443.19775596072901</v>
      </c>
      <c r="H17" s="184">
        <v>3.8461538461538498</v>
      </c>
      <c r="I17" s="183">
        <v>151.92307692307699</v>
      </c>
    </row>
    <row r="18" spans="1:9" x14ac:dyDescent="0.25">
      <c r="A18" s="181" t="s">
        <v>203</v>
      </c>
      <c r="B18" s="67">
        <v>361</v>
      </c>
      <c r="C18" s="41">
        <v>5</v>
      </c>
      <c r="D18" s="67">
        <v>456</v>
      </c>
      <c r="E18" s="183">
        <v>2.09380963152431</v>
      </c>
      <c r="F18" s="184">
        <v>2.9000133400613599</v>
      </c>
      <c r="G18" s="183">
        <v>264.48121661359602</v>
      </c>
      <c r="H18" s="184">
        <v>1.3850415512465399</v>
      </c>
      <c r="I18" s="183">
        <v>126.31578947368401</v>
      </c>
    </row>
    <row r="19" spans="1:9" x14ac:dyDescent="0.25">
      <c r="A19" s="181" t="s">
        <v>223</v>
      </c>
      <c r="B19" s="67">
        <v>38</v>
      </c>
      <c r="C19" s="41">
        <v>0</v>
      </c>
      <c r="D19" s="67">
        <v>68</v>
      </c>
      <c r="E19" s="183">
        <v>2.17018846373501</v>
      </c>
      <c r="F19" s="184">
        <v>0</v>
      </c>
      <c r="G19" s="183">
        <v>388.34951456310699</v>
      </c>
      <c r="H19" s="184">
        <v>0</v>
      </c>
      <c r="I19" s="183">
        <v>178.947368421053</v>
      </c>
    </row>
    <row r="20" spans="1:9" x14ac:dyDescent="0.25">
      <c r="A20" s="181" t="s">
        <v>204</v>
      </c>
      <c r="B20" s="67">
        <v>140</v>
      </c>
      <c r="C20" s="41">
        <v>3</v>
      </c>
      <c r="D20" s="67">
        <v>218</v>
      </c>
      <c r="E20" s="183">
        <v>2.3608569910877599</v>
      </c>
      <c r="F20" s="184">
        <v>5.0589792666166398</v>
      </c>
      <c r="G20" s="183">
        <v>367.61916004080899</v>
      </c>
      <c r="H20" s="184">
        <v>2.1428571428571401</v>
      </c>
      <c r="I20" s="183">
        <v>155.71428571428601</v>
      </c>
    </row>
    <row r="21" spans="1:9" x14ac:dyDescent="0.25">
      <c r="A21" s="181" t="s">
        <v>224</v>
      </c>
      <c r="B21" s="67">
        <v>19</v>
      </c>
      <c r="C21" s="41">
        <v>0</v>
      </c>
      <c r="D21" s="67">
        <v>35</v>
      </c>
      <c r="E21" s="183">
        <v>1.1127053380574501</v>
      </c>
      <c r="F21" s="184">
        <v>0</v>
      </c>
      <c r="G21" s="183">
        <v>204.97203595795099</v>
      </c>
      <c r="H21" s="184">
        <v>0</v>
      </c>
      <c r="I21" s="183">
        <v>184.210526315789</v>
      </c>
    </row>
    <row r="22" spans="1:9" x14ac:dyDescent="0.25">
      <c r="A22" s="181" t="s">
        <v>205</v>
      </c>
      <c r="B22" s="67">
        <v>56</v>
      </c>
      <c r="C22" s="41">
        <v>2</v>
      </c>
      <c r="D22" s="67">
        <v>98</v>
      </c>
      <c r="E22" s="183">
        <v>1.7732742241925299</v>
      </c>
      <c r="F22" s="184">
        <v>6.3331222292590299</v>
      </c>
      <c r="G22" s="183">
        <v>310.322989233692</v>
      </c>
      <c r="H22" s="184">
        <v>3.5714285714285698</v>
      </c>
      <c r="I22" s="183">
        <v>175</v>
      </c>
    </row>
    <row r="23" spans="1:9" x14ac:dyDescent="0.25">
      <c r="A23" s="181" t="s">
        <v>269</v>
      </c>
      <c r="B23" s="67">
        <v>1373</v>
      </c>
      <c r="C23" s="41">
        <v>32</v>
      </c>
      <c r="D23" s="67">
        <v>2015</v>
      </c>
      <c r="E23" s="183">
        <v>1.81905623705761</v>
      </c>
      <c r="F23" s="184">
        <v>4.2396066704911402</v>
      </c>
      <c r="G23" s="183">
        <v>266.96273253248899</v>
      </c>
      <c r="H23" s="184">
        <v>2.3306627822286998</v>
      </c>
      <c r="I23" s="183">
        <v>146.75892206846299</v>
      </c>
    </row>
    <row r="24" spans="1:9" x14ac:dyDescent="0.25">
      <c r="A24" s="181" t="s">
        <v>170</v>
      </c>
      <c r="B24" s="67">
        <v>1214</v>
      </c>
      <c r="C24" s="41">
        <v>53</v>
      </c>
      <c r="D24" s="67">
        <v>2014</v>
      </c>
      <c r="E24" s="183">
        <v>1.1058415121426199</v>
      </c>
      <c r="F24" s="184">
        <v>4.8278089080361601</v>
      </c>
      <c r="G24" s="183">
        <v>183.45673850537401</v>
      </c>
      <c r="H24" s="184">
        <v>4.3657331136738096</v>
      </c>
      <c r="I24" s="183">
        <v>165.89785831960501</v>
      </c>
    </row>
    <row r="25" spans="1:9" x14ac:dyDescent="0.25">
      <c r="A25" s="43" t="s">
        <v>178</v>
      </c>
      <c r="B25" s="48">
        <v>2587</v>
      </c>
      <c r="C25" s="54">
        <v>85</v>
      </c>
      <c r="D25" s="48">
        <v>4029</v>
      </c>
      <c r="E25" s="60">
        <v>1.39642074745485</v>
      </c>
      <c r="F25" s="60">
        <v>4.5881624868056603</v>
      </c>
      <c r="G25" s="49">
        <v>217.47890187458799</v>
      </c>
      <c r="H25" s="94">
        <v>3.2856590645535402</v>
      </c>
      <c r="I25" s="60">
        <v>155.74023965983801</v>
      </c>
    </row>
    <row r="26" spans="1:9" x14ac:dyDescent="0.25">
      <c r="A26" s="339" t="s">
        <v>44</v>
      </c>
      <c r="B26" s="251"/>
      <c r="C26" s="251"/>
      <c r="D26" s="251"/>
      <c r="E26" s="251"/>
      <c r="F26" s="251"/>
      <c r="G26" s="251"/>
      <c r="H26" s="251"/>
      <c r="I26" s="251"/>
    </row>
    <row r="27" spans="1:9" x14ac:dyDescent="0.25">
      <c r="A27" s="339" t="s">
        <v>45</v>
      </c>
      <c r="B27" s="251"/>
      <c r="C27" s="251"/>
      <c r="D27" s="251"/>
      <c r="E27" s="251"/>
      <c r="F27" s="251"/>
      <c r="G27" s="251"/>
      <c r="H27" s="251"/>
      <c r="I27" s="251"/>
    </row>
    <row r="32" spans="1:9" x14ac:dyDescent="0.25">
      <c r="A32" s="238"/>
      <c r="B32" s="238"/>
      <c r="C32" s="238"/>
      <c r="D32" s="242"/>
      <c r="E32" s="242"/>
      <c r="F32" s="242"/>
      <c r="G32" s="242"/>
      <c r="H32" s="242"/>
    </row>
    <row r="33" spans="1:8" x14ac:dyDescent="0.25">
      <c r="A33" s="238"/>
      <c r="B33" s="238"/>
      <c r="C33" s="238"/>
      <c r="D33" s="242"/>
      <c r="E33" s="242"/>
      <c r="F33" s="242"/>
      <c r="G33" s="242"/>
      <c r="H33" s="242"/>
    </row>
    <row r="34" spans="1:8" x14ac:dyDescent="0.25">
      <c r="A34" s="238"/>
      <c r="B34" s="238"/>
      <c r="C34" s="238"/>
      <c r="D34" s="242"/>
      <c r="E34" s="242"/>
      <c r="F34" s="242"/>
      <c r="G34" s="242"/>
      <c r="H34" s="242"/>
    </row>
    <row r="35" spans="1:8" x14ac:dyDescent="0.25">
      <c r="A35" s="238"/>
      <c r="B35" s="238"/>
      <c r="C35" s="238"/>
      <c r="D35" s="242"/>
      <c r="E35" s="242"/>
      <c r="F35" s="242"/>
      <c r="G35" s="242"/>
      <c r="H35" s="242"/>
    </row>
    <row r="36" spans="1:8" x14ac:dyDescent="0.25">
      <c r="A36" s="238"/>
      <c r="B36" s="238"/>
      <c r="C36" s="238"/>
      <c r="D36" s="242"/>
      <c r="E36" s="242"/>
      <c r="F36" s="242"/>
      <c r="G36" s="242"/>
      <c r="H36" s="242"/>
    </row>
  </sheetData>
  <mergeCells count="10">
    <mergeCell ref="H4:H5"/>
    <mergeCell ref="I4:I5"/>
    <mergeCell ref="A26:I26"/>
    <mergeCell ref="A27:I27"/>
    <mergeCell ref="B4:B5"/>
    <mergeCell ref="C4:C5"/>
    <mergeCell ref="D4:D5"/>
    <mergeCell ref="E4:E5"/>
    <mergeCell ref="F4:F5"/>
    <mergeCell ref="G4:G5"/>
  </mergeCells>
  <conditionalFormatting sqref="A6:I25">
    <cfRule type="expression" dxfId="2" priority="7">
      <formula>#REF!&gt;0</formula>
    </cfRule>
  </conditionalFormatting>
  <pageMargins left="0.7" right="0.7" top="0.75" bottom="0.75" header="0.3" footer="0.3"/>
  <pageSetup paperSize="9" orientation="landscape" horizontalDpi="4294967295" verticalDpi="4294967295"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Foglio30"/>
  <dimension ref="A2:G32"/>
  <sheetViews>
    <sheetView workbookViewId="0">
      <selection activeCell="J25" sqref="J25"/>
    </sheetView>
  </sheetViews>
  <sheetFormatPr defaultRowHeight="15" x14ac:dyDescent="0.25"/>
  <cols>
    <col min="1" max="1" width="22.42578125" customWidth="1"/>
  </cols>
  <sheetData>
    <row r="2" spans="1:7" x14ac:dyDescent="0.25">
      <c r="A2" s="8" t="s">
        <v>299</v>
      </c>
      <c r="C2" s="185"/>
      <c r="F2" s="185"/>
    </row>
    <row r="3" spans="1:7" x14ac:dyDescent="0.25">
      <c r="A3" s="195" t="s">
        <v>257</v>
      </c>
      <c r="B3" s="195"/>
      <c r="C3" s="195"/>
      <c r="D3" s="195"/>
      <c r="E3" s="195"/>
      <c r="F3" s="195"/>
      <c r="G3" s="195"/>
    </row>
    <row r="4" spans="1:7" x14ac:dyDescent="0.25">
      <c r="A4" s="302" t="s">
        <v>171</v>
      </c>
      <c r="B4" s="341" t="s">
        <v>23</v>
      </c>
      <c r="C4" s="341"/>
      <c r="D4" s="341"/>
      <c r="E4" s="331" t="s">
        <v>172</v>
      </c>
      <c r="F4" s="331"/>
      <c r="G4" s="331"/>
    </row>
    <row r="5" spans="1:7" ht="24" customHeight="1" x14ac:dyDescent="0.25">
      <c r="A5" s="303"/>
      <c r="B5" s="16" t="s">
        <v>1</v>
      </c>
      <c r="C5" s="16" t="s">
        <v>2</v>
      </c>
      <c r="D5" s="16" t="s">
        <v>3</v>
      </c>
      <c r="E5" s="16" t="s">
        <v>1</v>
      </c>
      <c r="F5" s="16" t="s">
        <v>2</v>
      </c>
      <c r="G5" s="16" t="s">
        <v>3</v>
      </c>
    </row>
    <row r="6" spans="1:7" x14ac:dyDescent="0.25">
      <c r="A6" s="181" t="s">
        <v>213</v>
      </c>
      <c r="B6" s="67">
        <v>2</v>
      </c>
      <c r="C6" s="41">
        <v>0</v>
      </c>
      <c r="D6" s="67">
        <v>3</v>
      </c>
      <c r="E6" s="245">
        <v>3</v>
      </c>
      <c r="F6" s="246">
        <v>0</v>
      </c>
      <c r="G6" s="245">
        <v>3</v>
      </c>
    </row>
    <row r="7" spans="1:7" x14ac:dyDescent="0.25">
      <c r="A7" s="181" t="s">
        <v>214</v>
      </c>
      <c r="B7" s="67">
        <v>9</v>
      </c>
      <c r="C7" s="41">
        <v>1</v>
      </c>
      <c r="D7" s="67">
        <v>12</v>
      </c>
      <c r="E7" s="245">
        <v>13</v>
      </c>
      <c r="F7" s="246">
        <v>5</v>
      </c>
      <c r="G7" s="245">
        <v>26</v>
      </c>
    </row>
    <row r="8" spans="1:7" x14ac:dyDescent="0.25">
      <c r="A8" s="181" t="s">
        <v>215</v>
      </c>
      <c r="B8" s="67">
        <v>12</v>
      </c>
      <c r="C8" s="41">
        <v>0</v>
      </c>
      <c r="D8" s="67">
        <v>16</v>
      </c>
      <c r="E8" s="245">
        <v>9</v>
      </c>
      <c r="F8" s="246">
        <v>0</v>
      </c>
      <c r="G8" s="245">
        <v>16</v>
      </c>
    </row>
    <row r="9" spans="1:7" x14ac:dyDescent="0.25">
      <c r="A9" s="181" t="s">
        <v>201</v>
      </c>
      <c r="B9" s="67">
        <v>99</v>
      </c>
      <c r="C9" s="41">
        <v>3</v>
      </c>
      <c r="D9" s="67">
        <v>133</v>
      </c>
      <c r="E9" s="245">
        <v>11</v>
      </c>
      <c r="F9" s="246">
        <v>1</v>
      </c>
      <c r="G9" s="245">
        <v>20</v>
      </c>
    </row>
    <row r="10" spans="1:7" x14ac:dyDescent="0.25">
      <c r="A10" s="181" t="s">
        <v>216</v>
      </c>
      <c r="B10" s="67">
        <v>10</v>
      </c>
      <c r="C10" s="41">
        <v>1</v>
      </c>
      <c r="D10" s="67">
        <v>18</v>
      </c>
      <c r="E10" s="245">
        <v>14</v>
      </c>
      <c r="F10" s="246">
        <v>1</v>
      </c>
      <c r="G10" s="245">
        <v>13</v>
      </c>
    </row>
    <row r="11" spans="1:7" x14ac:dyDescent="0.25">
      <c r="A11" s="181" t="s">
        <v>217</v>
      </c>
      <c r="B11" s="67">
        <v>67</v>
      </c>
      <c r="C11" s="41">
        <v>1</v>
      </c>
      <c r="D11" s="67">
        <v>103</v>
      </c>
      <c r="E11" s="245">
        <v>21</v>
      </c>
      <c r="F11" s="246">
        <v>0</v>
      </c>
      <c r="G11" s="245">
        <v>34</v>
      </c>
    </row>
    <row r="12" spans="1:7" x14ac:dyDescent="0.25">
      <c r="A12" s="181" t="s">
        <v>218</v>
      </c>
      <c r="B12" s="67">
        <v>8</v>
      </c>
      <c r="C12" s="41">
        <v>0</v>
      </c>
      <c r="D12" s="67">
        <v>12</v>
      </c>
      <c r="E12" s="245">
        <v>3</v>
      </c>
      <c r="F12" s="246">
        <v>0</v>
      </c>
      <c r="G12" s="245">
        <v>6</v>
      </c>
    </row>
    <row r="13" spans="1:7" x14ac:dyDescent="0.25">
      <c r="A13" s="181" t="s">
        <v>219</v>
      </c>
      <c r="B13" s="67">
        <v>78</v>
      </c>
      <c r="C13" s="41">
        <v>0</v>
      </c>
      <c r="D13" s="67">
        <v>129</v>
      </c>
      <c r="E13" s="245">
        <v>41</v>
      </c>
      <c r="F13" s="246">
        <v>4</v>
      </c>
      <c r="G13" s="245">
        <v>74</v>
      </c>
    </row>
    <row r="14" spans="1:7" x14ac:dyDescent="0.25">
      <c r="A14" s="181" t="s">
        <v>202</v>
      </c>
      <c r="B14" s="67">
        <v>136</v>
      </c>
      <c r="C14" s="41">
        <v>0</v>
      </c>
      <c r="D14" s="67">
        <v>176</v>
      </c>
      <c r="E14" s="245">
        <v>10</v>
      </c>
      <c r="F14" s="246">
        <v>0</v>
      </c>
      <c r="G14" s="245">
        <v>19</v>
      </c>
    </row>
    <row r="15" spans="1:7" x14ac:dyDescent="0.25">
      <c r="A15" s="181" t="s">
        <v>220</v>
      </c>
      <c r="B15" s="67">
        <v>90</v>
      </c>
      <c r="C15" s="41">
        <v>0</v>
      </c>
      <c r="D15" s="67">
        <v>131</v>
      </c>
      <c r="E15" s="245">
        <v>38</v>
      </c>
      <c r="F15" s="246">
        <v>0</v>
      </c>
      <c r="G15" s="245">
        <v>66</v>
      </c>
    </row>
    <row r="16" spans="1:7" x14ac:dyDescent="0.25">
      <c r="A16" s="181" t="s">
        <v>221</v>
      </c>
      <c r="B16" s="67">
        <v>16</v>
      </c>
      <c r="C16" s="41">
        <v>2</v>
      </c>
      <c r="D16" s="67">
        <v>22</v>
      </c>
      <c r="E16" s="245">
        <v>17</v>
      </c>
      <c r="F16" s="246">
        <v>1</v>
      </c>
      <c r="G16" s="245">
        <v>29</v>
      </c>
    </row>
    <row r="17" spans="1:7" x14ac:dyDescent="0.25">
      <c r="A17" s="181" t="s">
        <v>222</v>
      </c>
      <c r="B17" s="67">
        <v>35</v>
      </c>
      <c r="C17" s="41">
        <v>1</v>
      </c>
      <c r="D17" s="67">
        <v>47</v>
      </c>
      <c r="E17" s="245">
        <v>17</v>
      </c>
      <c r="F17" s="246">
        <v>1</v>
      </c>
      <c r="G17" s="245">
        <v>32</v>
      </c>
    </row>
    <row r="18" spans="1:7" x14ac:dyDescent="0.25">
      <c r="A18" s="181" t="s">
        <v>203</v>
      </c>
      <c r="B18" s="67">
        <v>264</v>
      </c>
      <c r="C18" s="41">
        <v>2</v>
      </c>
      <c r="D18" s="67">
        <v>313</v>
      </c>
      <c r="E18" s="245">
        <v>97</v>
      </c>
      <c r="F18" s="246">
        <v>3</v>
      </c>
      <c r="G18" s="245">
        <v>143</v>
      </c>
    </row>
    <row r="19" spans="1:7" x14ac:dyDescent="0.25">
      <c r="A19" s="181" t="s">
        <v>223</v>
      </c>
      <c r="B19" s="67">
        <v>32</v>
      </c>
      <c r="C19" s="41">
        <v>0</v>
      </c>
      <c r="D19" s="67">
        <v>54</v>
      </c>
      <c r="E19" s="245">
        <v>6</v>
      </c>
      <c r="F19" s="246">
        <v>0</v>
      </c>
      <c r="G19" s="245">
        <v>14</v>
      </c>
    </row>
    <row r="20" spans="1:7" x14ac:dyDescent="0.25">
      <c r="A20" s="181" t="s">
        <v>204</v>
      </c>
      <c r="B20" s="67">
        <v>98</v>
      </c>
      <c r="C20" s="41">
        <v>1</v>
      </c>
      <c r="D20" s="67">
        <v>149</v>
      </c>
      <c r="E20" s="245">
        <v>42</v>
      </c>
      <c r="F20" s="246">
        <v>2</v>
      </c>
      <c r="G20" s="245">
        <v>69</v>
      </c>
    </row>
    <row r="21" spans="1:7" x14ac:dyDescent="0.25">
      <c r="A21" s="181" t="s">
        <v>224</v>
      </c>
      <c r="B21" s="67">
        <v>4</v>
      </c>
      <c r="C21" s="41">
        <v>0</v>
      </c>
      <c r="D21" s="67">
        <v>9</v>
      </c>
      <c r="E21" s="245">
        <v>15</v>
      </c>
      <c r="F21" s="246">
        <v>0</v>
      </c>
      <c r="G21" s="245">
        <v>26</v>
      </c>
    </row>
    <row r="22" spans="1:7" x14ac:dyDescent="0.25">
      <c r="A22" s="181" t="s">
        <v>205</v>
      </c>
      <c r="B22" s="67">
        <v>41</v>
      </c>
      <c r="C22" s="41">
        <v>0</v>
      </c>
      <c r="D22" s="67">
        <v>70</v>
      </c>
      <c r="E22" s="245">
        <v>15</v>
      </c>
      <c r="F22" s="246">
        <v>2</v>
      </c>
      <c r="G22" s="245">
        <v>28</v>
      </c>
    </row>
    <row r="23" spans="1:7" x14ac:dyDescent="0.25">
      <c r="A23" s="181" t="s">
        <v>269</v>
      </c>
      <c r="B23" s="67">
        <v>1001</v>
      </c>
      <c r="C23" s="41">
        <v>12</v>
      </c>
      <c r="D23" s="67">
        <v>1397</v>
      </c>
      <c r="E23" s="245">
        <v>372</v>
      </c>
      <c r="F23" s="246">
        <v>20</v>
      </c>
      <c r="G23" s="245">
        <v>618</v>
      </c>
    </row>
    <row r="24" spans="1:7" x14ac:dyDescent="0.25">
      <c r="A24" s="181" t="s">
        <v>169</v>
      </c>
      <c r="B24" s="67">
        <v>515</v>
      </c>
      <c r="C24" s="41">
        <v>19</v>
      </c>
      <c r="D24" s="67">
        <v>814</v>
      </c>
      <c r="E24" s="245">
        <v>699</v>
      </c>
      <c r="F24" s="246">
        <v>34</v>
      </c>
      <c r="G24" s="245">
        <v>1200</v>
      </c>
    </row>
    <row r="25" spans="1:7" x14ac:dyDescent="0.25">
      <c r="A25" s="43" t="s">
        <v>178</v>
      </c>
      <c r="B25" s="48">
        <v>1516</v>
      </c>
      <c r="C25" s="54">
        <v>31</v>
      </c>
      <c r="D25" s="48">
        <v>2211</v>
      </c>
      <c r="E25" s="105">
        <v>1071</v>
      </c>
      <c r="F25" s="105">
        <v>54</v>
      </c>
      <c r="G25" s="105">
        <v>1818</v>
      </c>
    </row>
    <row r="28" spans="1:7" x14ac:dyDescent="0.25">
      <c r="A28" s="238"/>
      <c r="B28" s="243"/>
      <c r="C28" s="243"/>
      <c r="D28" s="243"/>
      <c r="E28" s="243"/>
      <c r="F28" s="243"/>
      <c r="G28" s="243"/>
    </row>
    <row r="29" spans="1:7" x14ac:dyDescent="0.25">
      <c r="A29" s="238"/>
      <c r="B29" s="243"/>
      <c r="C29" s="243"/>
      <c r="D29" s="243"/>
      <c r="E29" s="243"/>
      <c r="F29" s="243"/>
      <c r="G29" s="243"/>
    </row>
    <row r="30" spans="1:7" x14ac:dyDescent="0.25">
      <c r="A30" s="238"/>
      <c r="B30" s="243"/>
      <c r="C30" s="243"/>
      <c r="D30" s="243"/>
      <c r="E30" s="243"/>
      <c r="F30" s="243"/>
      <c r="G30" s="243"/>
    </row>
    <row r="31" spans="1:7" x14ac:dyDescent="0.25">
      <c r="A31" s="238"/>
      <c r="B31" s="243"/>
      <c r="C31" s="243"/>
      <c r="D31" s="243"/>
      <c r="E31" s="243"/>
      <c r="F31" s="243"/>
      <c r="G31" s="243"/>
    </row>
    <row r="32" spans="1:7" x14ac:dyDescent="0.25">
      <c r="A32" s="238"/>
      <c r="B32" s="243"/>
      <c r="C32" s="243"/>
      <c r="D32" s="243"/>
      <c r="E32" s="243"/>
      <c r="F32" s="243"/>
      <c r="G32" s="243"/>
    </row>
  </sheetData>
  <sortState xmlns:xlrd2="http://schemas.microsoft.com/office/spreadsheetml/2017/richdata2" ref="A48:O505">
    <sortCondition ref="A48:A505"/>
  </sortState>
  <mergeCells count="3">
    <mergeCell ref="A4:A5"/>
    <mergeCell ref="B4:D4"/>
    <mergeCell ref="E4:G4"/>
  </mergeCells>
  <conditionalFormatting sqref="A6:G24">
    <cfRule type="expression" dxfId="1" priority="8">
      <formula>#REF!&gt;0</formula>
    </cfRule>
  </conditionalFormatting>
  <conditionalFormatting sqref="A25:G25">
    <cfRule type="expression" dxfId="0" priority="9">
      <formula>$A25&gt;0</formula>
    </cfRule>
  </conditionalFormatting>
  <pageMargins left="0.25" right="0.25" top="0.75" bottom="0.75" header="0.3" footer="0.3"/>
  <pageSetup paperSize="9" orientation="landscape"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K13"/>
  <sheetViews>
    <sheetView zoomScaleNormal="100" workbookViewId="0">
      <selection activeCell="H2" sqref="H2"/>
    </sheetView>
  </sheetViews>
  <sheetFormatPr defaultRowHeight="15" x14ac:dyDescent="0.25"/>
  <cols>
    <col min="2" max="2" width="12.140625" bestFit="1" customWidth="1"/>
  </cols>
  <sheetData>
    <row r="2" spans="2:11" x14ac:dyDescent="0.25">
      <c r="B2" s="8" t="s">
        <v>307</v>
      </c>
      <c r="C2" s="8"/>
      <c r="D2" s="8"/>
      <c r="E2" s="8"/>
      <c r="F2" s="8"/>
      <c r="G2" s="8"/>
      <c r="H2" s="8"/>
      <c r="I2" s="8"/>
      <c r="J2" s="8"/>
      <c r="K2" s="8"/>
    </row>
    <row r="3" spans="2:11" x14ac:dyDescent="0.25">
      <c r="B3" s="6" t="s">
        <v>235</v>
      </c>
      <c r="C3" s="6"/>
      <c r="D3" s="6"/>
      <c r="E3" s="6"/>
      <c r="F3" s="6"/>
      <c r="G3" s="6"/>
      <c r="H3" s="6"/>
      <c r="I3" s="6"/>
      <c r="J3" s="6"/>
      <c r="K3" s="6"/>
    </row>
    <row r="4" spans="2:11" ht="15" customHeight="1" x14ac:dyDescent="0.25">
      <c r="B4" s="258" t="s">
        <v>0</v>
      </c>
      <c r="C4" s="260">
        <v>2021</v>
      </c>
      <c r="D4" s="260"/>
      <c r="E4" s="260"/>
      <c r="F4" s="266">
        <v>2010</v>
      </c>
      <c r="G4" s="266"/>
      <c r="H4" s="266"/>
      <c r="I4" s="260" t="s">
        <v>234</v>
      </c>
      <c r="J4" s="260"/>
      <c r="K4" s="260"/>
    </row>
    <row r="5" spans="2:11" x14ac:dyDescent="0.25">
      <c r="B5" s="268"/>
      <c r="C5" s="261"/>
      <c r="D5" s="261"/>
      <c r="E5" s="261"/>
      <c r="F5" s="267"/>
      <c r="G5" s="267"/>
      <c r="H5" s="267"/>
      <c r="I5" s="261"/>
      <c r="J5" s="261"/>
      <c r="K5" s="261"/>
    </row>
    <row r="6" spans="2:11" x14ac:dyDescent="0.25">
      <c r="B6" s="259"/>
      <c r="C6" s="70" t="s">
        <v>1</v>
      </c>
      <c r="D6" s="16" t="s">
        <v>2</v>
      </c>
      <c r="E6" s="70" t="s">
        <v>3</v>
      </c>
      <c r="F6" s="16" t="s">
        <v>1</v>
      </c>
      <c r="G6" s="70" t="s">
        <v>2</v>
      </c>
      <c r="H6" s="16" t="s">
        <v>3</v>
      </c>
      <c r="I6" s="70" t="s">
        <v>1</v>
      </c>
      <c r="J6" s="16" t="s">
        <v>2</v>
      </c>
      <c r="K6" s="70" t="s">
        <v>3</v>
      </c>
    </row>
    <row r="7" spans="2:11" x14ac:dyDescent="0.25">
      <c r="B7" s="188" t="s">
        <v>201</v>
      </c>
      <c r="C7" s="10">
        <v>812</v>
      </c>
      <c r="D7" s="13">
        <v>36</v>
      </c>
      <c r="E7" s="10">
        <v>1301</v>
      </c>
      <c r="F7" s="13">
        <v>908</v>
      </c>
      <c r="G7" s="10">
        <v>41</v>
      </c>
      <c r="H7" s="13">
        <v>1588</v>
      </c>
      <c r="I7" s="12">
        <v>-10.57</v>
      </c>
      <c r="J7" s="14">
        <v>-12.2</v>
      </c>
      <c r="K7" s="12">
        <v>-18.07</v>
      </c>
    </row>
    <row r="8" spans="2:11" x14ac:dyDescent="0.25">
      <c r="B8" s="187" t="s">
        <v>202</v>
      </c>
      <c r="C8" s="10">
        <v>484</v>
      </c>
      <c r="D8" s="13">
        <v>13</v>
      </c>
      <c r="E8" s="10">
        <v>753</v>
      </c>
      <c r="F8" s="13">
        <v>716</v>
      </c>
      <c r="G8" s="10">
        <v>31</v>
      </c>
      <c r="H8" s="13">
        <v>1208</v>
      </c>
      <c r="I8" s="12">
        <v>-32.4</v>
      </c>
      <c r="J8" s="14">
        <v>-58.06</v>
      </c>
      <c r="K8" s="12">
        <v>-37.67</v>
      </c>
    </row>
    <row r="9" spans="2:11" x14ac:dyDescent="0.25">
      <c r="B9" s="187" t="s">
        <v>203</v>
      </c>
      <c r="C9" s="10">
        <v>862</v>
      </c>
      <c r="D9" s="13">
        <v>22</v>
      </c>
      <c r="E9" s="10">
        <v>1278</v>
      </c>
      <c r="F9" s="13">
        <v>1155</v>
      </c>
      <c r="G9" s="10">
        <v>38</v>
      </c>
      <c r="H9" s="13">
        <v>1796</v>
      </c>
      <c r="I9" s="12">
        <v>-25.37</v>
      </c>
      <c r="J9" s="14">
        <v>-42.11</v>
      </c>
      <c r="K9" s="12">
        <v>-28.84</v>
      </c>
    </row>
    <row r="10" spans="2:11" x14ac:dyDescent="0.25">
      <c r="B10" s="187" t="s">
        <v>204</v>
      </c>
      <c r="C10" s="10">
        <v>248</v>
      </c>
      <c r="D10" s="13">
        <v>8</v>
      </c>
      <c r="E10" s="10">
        <v>411</v>
      </c>
      <c r="F10" s="13">
        <v>258</v>
      </c>
      <c r="G10" s="10">
        <v>18</v>
      </c>
      <c r="H10" s="13">
        <v>459</v>
      </c>
      <c r="I10" s="12">
        <v>-3.88</v>
      </c>
      <c r="J10" s="14">
        <v>-55.56</v>
      </c>
      <c r="K10" s="12">
        <v>-10.46</v>
      </c>
    </row>
    <row r="11" spans="2:11" x14ac:dyDescent="0.25">
      <c r="B11" s="187" t="s">
        <v>205</v>
      </c>
      <c r="C11" s="10">
        <v>181</v>
      </c>
      <c r="D11" s="13">
        <v>6</v>
      </c>
      <c r="E11" s="10">
        <v>286</v>
      </c>
      <c r="F11" s="13">
        <v>341</v>
      </c>
      <c r="G11" s="10">
        <v>10</v>
      </c>
      <c r="H11" s="13">
        <v>594</v>
      </c>
      <c r="I11" s="12">
        <v>-46.92</v>
      </c>
      <c r="J11" s="14">
        <v>-40</v>
      </c>
      <c r="K11" s="12">
        <v>-51.85</v>
      </c>
    </row>
    <row r="12" spans="2:11" x14ac:dyDescent="0.25">
      <c r="B12" s="146" t="s">
        <v>178</v>
      </c>
      <c r="C12" s="147">
        <v>2587</v>
      </c>
      <c r="D12" s="147">
        <v>85</v>
      </c>
      <c r="E12" s="147">
        <v>4029</v>
      </c>
      <c r="F12" s="48">
        <v>3378</v>
      </c>
      <c r="G12" s="48">
        <v>138</v>
      </c>
      <c r="H12" s="48">
        <v>5645</v>
      </c>
      <c r="I12" s="60">
        <v>-23.42</v>
      </c>
      <c r="J12" s="60">
        <v>-38.409999999999997</v>
      </c>
      <c r="K12" s="60">
        <v>-28.63</v>
      </c>
    </row>
    <row r="13" spans="2:11" x14ac:dyDescent="0.25">
      <c r="B13" s="11" t="s">
        <v>5</v>
      </c>
      <c r="C13" s="9">
        <v>151875</v>
      </c>
      <c r="D13" s="9">
        <v>2875</v>
      </c>
      <c r="E13" s="9">
        <v>204728</v>
      </c>
      <c r="F13" s="48">
        <v>212997</v>
      </c>
      <c r="G13" s="48">
        <v>4114</v>
      </c>
      <c r="H13" s="48">
        <v>304720</v>
      </c>
      <c r="I13" s="60">
        <v>-28.7</v>
      </c>
      <c r="J13" s="60">
        <v>-30.12</v>
      </c>
      <c r="K13" s="60">
        <v>-32.81</v>
      </c>
    </row>
  </sheetData>
  <mergeCells count="4">
    <mergeCell ref="B4:B6"/>
    <mergeCell ref="C4:E5"/>
    <mergeCell ref="F4:H5"/>
    <mergeCell ref="I4:K5"/>
  </mergeCells>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Foglio31"/>
  <dimension ref="A1:C25"/>
  <sheetViews>
    <sheetView topLeftCell="A6" workbookViewId="0">
      <selection activeCell="E7" sqref="E7"/>
    </sheetView>
  </sheetViews>
  <sheetFormatPr defaultRowHeight="15" x14ac:dyDescent="0.25"/>
  <cols>
    <col min="1" max="1" width="22.140625" customWidth="1"/>
    <col min="2" max="3" width="21.42578125" customWidth="1"/>
  </cols>
  <sheetData>
    <row r="1" spans="1:3" x14ac:dyDescent="0.25">
      <c r="A1" s="8" t="s">
        <v>225</v>
      </c>
    </row>
    <row r="3" spans="1:3" x14ac:dyDescent="0.25">
      <c r="A3" s="342" t="s">
        <v>173</v>
      </c>
      <c r="B3" s="269" t="s">
        <v>174</v>
      </c>
      <c r="C3" s="269"/>
    </row>
    <row r="4" spans="1:3" x14ac:dyDescent="0.25">
      <c r="A4" s="342"/>
      <c r="B4" s="186" t="s">
        <v>175</v>
      </c>
      <c r="C4" s="186" t="s">
        <v>176</v>
      </c>
    </row>
    <row r="5" spans="1:3" x14ac:dyDescent="0.25">
      <c r="A5" s="221" t="s">
        <v>197</v>
      </c>
      <c r="B5" s="219">
        <v>111.4226626869509</v>
      </c>
      <c r="C5" s="220">
        <v>13868166</v>
      </c>
    </row>
    <row r="6" spans="1:3" x14ac:dyDescent="0.25">
      <c r="A6" s="221" t="s">
        <v>178</v>
      </c>
      <c r="B6" s="219">
        <v>133.82658534115197</v>
      </c>
      <c r="C6" s="220">
        <v>252386100</v>
      </c>
    </row>
    <row r="7" spans="1:3" x14ac:dyDescent="0.25">
      <c r="A7" s="221" t="s">
        <v>177</v>
      </c>
      <c r="B7" s="219">
        <v>133.94525181133054</v>
      </c>
      <c r="C7" s="220">
        <v>762945591</v>
      </c>
    </row>
    <row r="8" spans="1:3" x14ac:dyDescent="0.25">
      <c r="A8" s="221" t="s">
        <v>179</v>
      </c>
      <c r="B8" s="219">
        <v>143.69592117968847</v>
      </c>
      <c r="C8" s="220">
        <v>79092606</v>
      </c>
    </row>
    <row r="9" spans="1:3" x14ac:dyDescent="0.25">
      <c r="A9" s="221" t="s">
        <v>180</v>
      </c>
      <c r="B9" s="219">
        <v>168.7766260889326</v>
      </c>
      <c r="C9" s="220">
        <v>819930858</v>
      </c>
    </row>
    <row r="10" spans="1:3" x14ac:dyDescent="0.25">
      <c r="A10" s="221" t="s">
        <v>182</v>
      </c>
      <c r="B10" s="219">
        <v>178.82414865896115</v>
      </c>
      <c r="C10" s="220">
        <v>767551425</v>
      </c>
    </row>
    <row r="11" spans="1:3" x14ac:dyDescent="0.25">
      <c r="A11" s="221" t="s">
        <v>185</v>
      </c>
      <c r="B11" s="219">
        <v>179.17344998353056</v>
      </c>
      <c r="C11" s="220">
        <v>1791250194</v>
      </c>
    </row>
    <row r="12" spans="1:3" x14ac:dyDescent="0.25">
      <c r="A12" s="221" t="s">
        <v>199</v>
      </c>
      <c r="B12" s="219">
        <v>186.54715715670346</v>
      </c>
      <c r="C12" s="220">
        <v>224320065</v>
      </c>
    </row>
    <row r="13" spans="1:3" x14ac:dyDescent="0.25">
      <c r="A13" s="221" t="s">
        <v>183</v>
      </c>
      <c r="B13" s="219">
        <v>188.75351514444225</v>
      </c>
      <c r="C13" s="220">
        <v>243416250</v>
      </c>
    </row>
    <row r="14" spans="1:3" x14ac:dyDescent="0.25">
      <c r="A14" s="221" t="s">
        <v>181</v>
      </c>
      <c r="B14" s="219">
        <v>193.85653018867572</v>
      </c>
      <c r="C14" s="220">
        <v>311124804</v>
      </c>
    </row>
    <row r="15" spans="1:3" x14ac:dyDescent="0.25">
      <c r="A15" s="221" t="s">
        <v>27</v>
      </c>
      <c r="B15" s="219">
        <v>203.55832566435828</v>
      </c>
      <c r="C15" s="220">
        <v>802043823</v>
      </c>
    </row>
    <row r="16" spans="1:3" x14ac:dyDescent="0.25">
      <c r="A16" s="221" t="s">
        <v>186</v>
      </c>
      <c r="B16" s="219">
        <v>205.09138489861775</v>
      </c>
      <c r="C16" s="220">
        <v>997932225</v>
      </c>
    </row>
    <row r="17" spans="1:3" x14ac:dyDescent="0.25">
      <c r="A17" s="221" t="s">
        <v>198</v>
      </c>
      <c r="B17" s="219">
        <v>209.88082237706982</v>
      </c>
      <c r="C17" s="220">
        <v>226307040</v>
      </c>
    </row>
    <row r="18" spans="1:3" x14ac:dyDescent="0.25">
      <c r="A18" s="221" t="s">
        <v>4</v>
      </c>
      <c r="B18" s="219">
        <v>209.88907881496883</v>
      </c>
      <c r="C18" s="220">
        <v>182097456</v>
      </c>
    </row>
    <row r="19" spans="1:3" x14ac:dyDescent="0.25">
      <c r="A19" s="221" t="s">
        <v>184</v>
      </c>
      <c r="B19" s="219">
        <v>216.93460489094116</v>
      </c>
      <c r="C19" s="220">
        <v>64761813</v>
      </c>
    </row>
    <row r="20" spans="1:3" x14ac:dyDescent="0.25">
      <c r="A20" s="221" t="s">
        <v>187</v>
      </c>
      <c r="B20" s="219">
        <v>225.07682083451255</v>
      </c>
      <c r="C20" s="220">
        <v>1291546617</v>
      </c>
    </row>
    <row r="21" spans="1:3" x14ac:dyDescent="0.25">
      <c r="A21" s="221" t="s">
        <v>188</v>
      </c>
      <c r="B21" s="219">
        <v>233.57167399118404</v>
      </c>
      <c r="C21" s="220">
        <v>352001622</v>
      </c>
    </row>
    <row r="22" spans="1:3" x14ac:dyDescent="0.25">
      <c r="A22" s="221" t="s">
        <v>189</v>
      </c>
      <c r="B22" s="219">
        <v>244.27855253333564</v>
      </c>
      <c r="C22" s="220">
        <v>899053533</v>
      </c>
    </row>
    <row r="23" spans="1:3" x14ac:dyDescent="0.25">
      <c r="A23" s="221" t="s">
        <v>200</v>
      </c>
      <c r="B23" s="219">
        <v>247.18678765583633</v>
      </c>
      <c r="C23" s="220">
        <v>1101176106</v>
      </c>
    </row>
    <row r="24" spans="1:3" x14ac:dyDescent="0.25">
      <c r="A24" s="221" t="s">
        <v>190</v>
      </c>
      <c r="B24" s="219">
        <v>291.41130898616666</v>
      </c>
      <c r="C24" s="220">
        <v>442162896</v>
      </c>
    </row>
    <row r="25" spans="1:3" x14ac:dyDescent="0.25">
      <c r="A25" s="173" t="s">
        <v>191</v>
      </c>
      <c r="B25" s="174">
        <v>195.54351021161193</v>
      </c>
      <c r="C25" s="172">
        <v>11624969190</v>
      </c>
    </row>
  </sheetData>
  <mergeCells count="2">
    <mergeCell ref="A3:A4"/>
    <mergeCell ref="B3:C3"/>
  </mergeCells>
  <conditionalFormatting sqref="B5:B24">
    <cfRule type="dataBar" priority="2">
      <dataBar>
        <cfvo type="min"/>
        <cfvo type="max"/>
        <color rgb="FF638EC6"/>
      </dataBar>
      <extLst>
        <ext xmlns:x14="http://schemas.microsoft.com/office/spreadsheetml/2009/9/main" uri="{B025F937-C7B1-47D3-B67F-A62EFF666E3E}">
          <x14:id>{33A06821-0555-419D-8211-7612963856B0}</x14:id>
        </ext>
      </extLst>
    </cfRule>
  </conditionalFormatting>
  <conditionalFormatting sqref="C5:C24">
    <cfRule type="dataBar" priority="1">
      <dataBar>
        <cfvo type="min"/>
        <cfvo type="max"/>
        <color rgb="FFFF555A"/>
      </dataBar>
      <extLst>
        <ext xmlns:x14="http://schemas.microsoft.com/office/spreadsheetml/2009/9/main" uri="{B025F937-C7B1-47D3-B67F-A62EFF666E3E}">
          <x14:id>{7D299DE4-BE57-4D44-AE90-EFBB5317F26D}</x14:id>
        </ext>
      </extLst>
    </cfRule>
  </conditionalFormatting>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dataBar" id="{33A06821-0555-419D-8211-7612963856B0}">
            <x14:dataBar minLength="0" maxLength="100" gradient="0">
              <x14:cfvo type="autoMin"/>
              <x14:cfvo type="autoMax"/>
              <x14:negativeFillColor rgb="FFFF0000"/>
              <x14:axisColor rgb="FF000000"/>
            </x14:dataBar>
          </x14:cfRule>
          <xm:sqref>B5:B24</xm:sqref>
        </x14:conditionalFormatting>
        <x14:conditionalFormatting xmlns:xm="http://schemas.microsoft.com/office/excel/2006/main">
          <x14:cfRule type="dataBar" id="{7D299DE4-BE57-4D44-AE90-EFBB5317F26D}">
            <x14:dataBar minLength="0" maxLength="100" gradient="0">
              <x14:cfvo type="autoMin"/>
              <x14:cfvo type="autoMax"/>
              <x14:negativeFillColor rgb="FFFF0000"/>
              <x14:axisColor rgb="FF000000"/>
            </x14:dataBar>
          </x14:cfRule>
          <xm:sqref>C5:C24</xm:sqref>
        </x14:conditionalFormatting>
      </x14:conditionalFormattings>
    </ext>
  </extLst>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Foglio32"/>
  <dimension ref="B2:Q13"/>
  <sheetViews>
    <sheetView tabSelected="1" topLeftCell="A10" workbookViewId="0">
      <selection activeCell="N23" sqref="N23"/>
    </sheetView>
  </sheetViews>
  <sheetFormatPr defaultRowHeight="15" x14ac:dyDescent="0.25"/>
  <cols>
    <col min="2" max="2" width="9.5703125" customWidth="1"/>
  </cols>
  <sheetData>
    <row r="2" spans="2:17" x14ac:dyDescent="0.25">
      <c r="B2" s="91" t="s">
        <v>300</v>
      </c>
      <c r="C2" s="109"/>
      <c r="D2" s="109"/>
      <c r="E2" s="109"/>
      <c r="F2" s="109"/>
      <c r="G2" s="109"/>
      <c r="H2" s="109"/>
      <c r="I2" s="109"/>
      <c r="J2" s="109"/>
      <c r="K2" s="109"/>
      <c r="L2" s="109"/>
      <c r="M2" s="109"/>
      <c r="N2" s="109"/>
      <c r="O2" s="109"/>
    </row>
    <row r="3" spans="2:17" x14ac:dyDescent="0.25">
      <c r="B3" s="222" t="s">
        <v>270</v>
      </c>
      <c r="C3" s="109"/>
      <c r="D3" s="109"/>
      <c r="E3" s="109"/>
      <c r="F3" s="109"/>
      <c r="G3" s="109"/>
      <c r="H3" s="109"/>
      <c r="I3" s="109"/>
      <c r="J3" s="109"/>
      <c r="K3" s="109"/>
      <c r="L3" s="109"/>
      <c r="M3" s="109"/>
      <c r="N3" s="109"/>
      <c r="O3" s="109"/>
    </row>
    <row r="4" spans="2:17" ht="15" customHeight="1" x14ac:dyDescent="0.25">
      <c r="B4" s="343" t="s">
        <v>95</v>
      </c>
      <c r="C4" s="348" t="s">
        <v>127</v>
      </c>
      <c r="D4" s="348"/>
      <c r="E4" s="348"/>
      <c r="F4" s="348"/>
      <c r="G4" s="348"/>
      <c r="H4" s="348"/>
      <c r="I4" s="348"/>
      <c r="J4" s="348"/>
      <c r="K4" s="348"/>
      <c r="L4" s="348"/>
      <c r="M4" s="348"/>
      <c r="N4" s="348"/>
      <c r="O4" s="348"/>
      <c r="P4" s="348"/>
      <c r="Q4" s="348"/>
    </row>
    <row r="5" spans="2:17" ht="15" customHeight="1" x14ac:dyDescent="0.25">
      <c r="B5" s="344"/>
      <c r="C5" s="261" t="s">
        <v>23</v>
      </c>
      <c r="D5" s="261"/>
      <c r="E5" s="261"/>
      <c r="F5" s="261"/>
      <c r="G5" s="261"/>
      <c r="H5" s="346" t="s">
        <v>24</v>
      </c>
      <c r="I5" s="346"/>
      <c r="J5" s="346"/>
      <c r="K5" s="346"/>
      <c r="L5" s="346"/>
      <c r="M5" s="347" t="s">
        <v>128</v>
      </c>
      <c r="N5" s="347"/>
      <c r="O5" s="347"/>
      <c r="P5" s="347"/>
      <c r="Q5" s="347"/>
    </row>
    <row r="6" spans="2:17" ht="40.5" x14ac:dyDescent="0.25">
      <c r="B6" s="345"/>
      <c r="C6" s="186" t="s">
        <v>129</v>
      </c>
      <c r="D6" s="186" t="s">
        <v>130</v>
      </c>
      <c r="E6" s="186" t="s">
        <v>131</v>
      </c>
      <c r="F6" s="223" t="s">
        <v>212</v>
      </c>
      <c r="G6" s="186" t="s">
        <v>9</v>
      </c>
      <c r="H6" s="186" t="s">
        <v>129</v>
      </c>
      <c r="I6" s="186" t="s">
        <v>130</v>
      </c>
      <c r="J6" s="186" t="s">
        <v>131</v>
      </c>
      <c r="K6" s="186" t="s">
        <v>212</v>
      </c>
      <c r="L6" s="186" t="s">
        <v>9</v>
      </c>
      <c r="M6" s="186" t="s">
        <v>129</v>
      </c>
      <c r="N6" s="186" t="s">
        <v>130</v>
      </c>
      <c r="O6" s="186" t="s">
        <v>131</v>
      </c>
      <c r="P6" s="186" t="s">
        <v>212</v>
      </c>
      <c r="Q6" s="186" t="s">
        <v>9</v>
      </c>
    </row>
    <row r="7" spans="2:17" x14ac:dyDescent="0.25">
      <c r="B7" s="61" t="s">
        <v>201</v>
      </c>
      <c r="C7" s="224">
        <v>55</v>
      </c>
      <c r="D7" s="225">
        <v>171</v>
      </c>
      <c r="E7" s="224">
        <v>222</v>
      </c>
      <c r="F7" s="225">
        <v>9</v>
      </c>
      <c r="G7" s="224">
        <v>457</v>
      </c>
      <c r="H7" s="225">
        <v>78</v>
      </c>
      <c r="I7" s="224">
        <v>0</v>
      </c>
      <c r="J7" s="226">
        <v>0</v>
      </c>
      <c r="K7" s="200">
        <v>0</v>
      </c>
      <c r="L7" s="226">
        <v>78</v>
      </c>
      <c r="M7" s="200">
        <v>86</v>
      </c>
      <c r="N7" s="226">
        <v>170</v>
      </c>
      <c r="O7" s="200">
        <v>21</v>
      </c>
      <c r="P7" s="226">
        <v>0</v>
      </c>
      <c r="Q7" s="200">
        <v>277</v>
      </c>
    </row>
    <row r="8" spans="2:17" x14ac:dyDescent="0.25">
      <c r="B8" s="61" t="s">
        <v>202</v>
      </c>
      <c r="C8" s="224">
        <v>15</v>
      </c>
      <c r="D8" s="225">
        <v>99</v>
      </c>
      <c r="E8" s="224">
        <v>182</v>
      </c>
      <c r="F8" s="225" t="s">
        <v>30</v>
      </c>
      <c r="G8" s="224">
        <v>296</v>
      </c>
      <c r="H8" s="225">
        <v>23</v>
      </c>
      <c r="I8" s="224">
        <v>0</v>
      </c>
      <c r="J8" s="226">
        <v>0</v>
      </c>
      <c r="K8" s="200">
        <v>0</v>
      </c>
      <c r="L8" s="226">
        <v>23</v>
      </c>
      <c r="M8" s="200">
        <v>32</v>
      </c>
      <c r="N8" s="226">
        <v>118</v>
      </c>
      <c r="O8" s="200">
        <v>15</v>
      </c>
      <c r="P8" s="226">
        <v>0</v>
      </c>
      <c r="Q8" s="200">
        <v>165</v>
      </c>
    </row>
    <row r="9" spans="2:17" ht="27" x14ac:dyDescent="0.25">
      <c r="B9" s="61" t="s">
        <v>203</v>
      </c>
      <c r="C9" s="224">
        <v>16</v>
      </c>
      <c r="D9" s="225">
        <v>197</v>
      </c>
      <c r="E9" s="224">
        <v>321</v>
      </c>
      <c r="F9" s="225" t="s">
        <v>30</v>
      </c>
      <c r="G9" s="224">
        <v>534</v>
      </c>
      <c r="H9" s="225">
        <v>96</v>
      </c>
      <c r="I9" s="224">
        <v>0</v>
      </c>
      <c r="J9" s="226">
        <v>0</v>
      </c>
      <c r="K9" s="200">
        <v>0</v>
      </c>
      <c r="L9" s="226">
        <v>96</v>
      </c>
      <c r="M9" s="200">
        <v>71</v>
      </c>
      <c r="N9" s="226">
        <v>153</v>
      </c>
      <c r="O9" s="200">
        <v>8</v>
      </c>
      <c r="P9" s="226">
        <v>0</v>
      </c>
      <c r="Q9" s="200">
        <v>232</v>
      </c>
    </row>
    <row r="10" spans="2:17" x14ac:dyDescent="0.25">
      <c r="B10" s="61" t="s">
        <v>204</v>
      </c>
      <c r="C10" s="224">
        <v>24</v>
      </c>
      <c r="D10" s="225">
        <v>56</v>
      </c>
      <c r="E10" s="224">
        <v>63</v>
      </c>
      <c r="F10" s="225" t="s">
        <v>30</v>
      </c>
      <c r="G10" s="224">
        <v>143</v>
      </c>
      <c r="H10" s="225" t="s">
        <v>30</v>
      </c>
      <c r="I10" s="224">
        <v>0</v>
      </c>
      <c r="J10" s="226">
        <v>0</v>
      </c>
      <c r="K10" s="200">
        <v>0</v>
      </c>
      <c r="L10" s="226" t="s">
        <v>30</v>
      </c>
      <c r="M10" s="200">
        <v>51</v>
      </c>
      <c r="N10" s="226">
        <v>53</v>
      </c>
      <c r="O10" s="200">
        <v>1</v>
      </c>
      <c r="P10" s="226">
        <v>0</v>
      </c>
      <c r="Q10" s="200">
        <v>105</v>
      </c>
    </row>
    <row r="11" spans="2:17" x14ac:dyDescent="0.25">
      <c r="B11" s="61" t="s">
        <v>205</v>
      </c>
      <c r="C11" s="224">
        <v>20</v>
      </c>
      <c r="D11" s="225">
        <v>37</v>
      </c>
      <c r="E11" s="224">
        <v>29</v>
      </c>
      <c r="F11" s="225" t="s">
        <v>30</v>
      </c>
      <c r="G11" s="224">
        <v>86</v>
      </c>
      <c r="H11" s="225">
        <v>19</v>
      </c>
      <c r="I11" s="224">
        <v>0</v>
      </c>
      <c r="J11" s="226">
        <v>0</v>
      </c>
      <c r="K11" s="200">
        <v>0</v>
      </c>
      <c r="L11" s="226">
        <v>19</v>
      </c>
      <c r="M11" s="200">
        <v>20</v>
      </c>
      <c r="N11" s="226">
        <v>49</v>
      </c>
      <c r="O11" s="200">
        <v>7</v>
      </c>
      <c r="P11" s="226">
        <v>0</v>
      </c>
      <c r="Q11" s="200">
        <v>76</v>
      </c>
    </row>
    <row r="12" spans="2:17" x14ac:dyDescent="0.25">
      <c r="B12" s="62" t="s">
        <v>9</v>
      </c>
      <c r="C12" s="227">
        <v>130</v>
      </c>
      <c r="D12" s="227">
        <v>560</v>
      </c>
      <c r="E12" s="227">
        <v>817</v>
      </c>
      <c r="F12" s="227">
        <v>9</v>
      </c>
      <c r="G12" s="227">
        <v>1516</v>
      </c>
      <c r="H12" s="227">
        <v>216</v>
      </c>
      <c r="I12" s="227">
        <v>0</v>
      </c>
      <c r="J12" s="228">
        <v>0</v>
      </c>
      <c r="K12" s="228">
        <v>0</v>
      </c>
      <c r="L12" s="228">
        <v>216</v>
      </c>
      <c r="M12" s="228">
        <v>260</v>
      </c>
      <c r="N12" s="228">
        <v>543</v>
      </c>
      <c r="O12" s="228">
        <v>52</v>
      </c>
      <c r="P12" s="228">
        <v>0</v>
      </c>
      <c r="Q12" s="228">
        <v>855</v>
      </c>
    </row>
    <row r="13" spans="2:17" x14ac:dyDescent="0.25">
      <c r="B13" s="129" t="s">
        <v>196</v>
      </c>
      <c r="C13" s="24"/>
      <c r="D13" s="24"/>
      <c r="E13" s="24"/>
      <c r="F13" s="130"/>
      <c r="G13" s="130"/>
      <c r="H13" s="24"/>
    </row>
  </sheetData>
  <mergeCells count="5">
    <mergeCell ref="B4:B6"/>
    <mergeCell ref="C5:G5"/>
    <mergeCell ref="H5:L5"/>
    <mergeCell ref="M5:Q5"/>
    <mergeCell ref="C4:Q4"/>
  </mergeCells>
  <pageMargins left="0.7" right="0.7" top="0.75" bottom="0.75" header="0.3" footer="0.3"/>
  <pageSetup paperSize="9"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Foglio33"/>
  <dimension ref="B2:G17"/>
  <sheetViews>
    <sheetView topLeftCell="A18" workbookViewId="0">
      <selection activeCell="A25" sqref="A25:XFD286"/>
    </sheetView>
  </sheetViews>
  <sheetFormatPr defaultRowHeight="15" x14ac:dyDescent="0.25"/>
  <cols>
    <col min="2" max="2" width="8.7109375" customWidth="1"/>
    <col min="3" max="3" width="10.42578125" customWidth="1"/>
    <col min="19" max="19" width="9.7109375" bestFit="1" customWidth="1"/>
  </cols>
  <sheetData>
    <row r="2" spans="2:7" x14ac:dyDescent="0.25">
      <c r="B2" s="8" t="s">
        <v>301</v>
      </c>
    </row>
    <row r="3" spans="2:7" x14ac:dyDescent="0.25">
      <c r="B3" s="168" t="s">
        <v>257</v>
      </c>
    </row>
    <row r="4" spans="2:7" ht="40.5" x14ac:dyDescent="0.25">
      <c r="B4" s="169" t="s">
        <v>59</v>
      </c>
      <c r="C4" s="71" t="s">
        <v>129</v>
      </c>
      <c r="D4" s="71" t="s">
        <v>130</v>
      </c>
      <c r="E4" s="71" t="s">
        <v>131</v>
      </c>
      <c r="F4" s="71" t="s">
        <v>212</v>
      </c>
      <c r="G4" s="71" t="s">
        <v>9</v>
      </c>
    </row>
    <row r="5" spans="2:7" x14ac:dyDescent="0.25">
      <c r="B5" s="188" t="s">
        <v>60</v>
      </c>
      <c r="C5" s="232">
        <v>33</v>
      </c>
      <c r="D5" s="233">
        <v>57</v>
      </c>
      <c r="E5" s="232">
        <v>56</v>
      </c>
      <c r="F5" s="234" t="s">
        <v>30</v>
      </c>
      <c r="G5" s="235">
        <v>146</v>
      </c>
    </row>
    <row r="6" spans="2:7" x14ac:dyDescent="0.25">
      <c r="B6" s="188" t="s">
        <v>61</v>
      </c>
      <c r="C6" s="232">
        <v>39</v>
      </c>
      <c r="D6" s="233">
        <v>80</v>
      </c>
      <c r="E6" s="232">
        <v>46</v>
      </c>
      <c r="F6" s="234" t="s">
        <v>30</v>
      </c>
      <c r="G6" s="235">
        <v>165</v>
      </c>
    </row>
    <row r="7" spans="2:7" x14ac:dyDescent="0.25">
      <c r="B7" s="188" t="s">
        <v>62</v>
      </c>
      <c r="C7" s="232">
        <v>40</v>
      </c>
      <c r="D7" s="233">
        <v>64</v>
      </c>
      <c r="E7" s="232">
        <v>73</v>
      </c>
      <c r="F7" s="234" t="s">
        <v>30</v>
      </c>
      <c r="G7" s="235">
        <v>177</v>
      </c>
    </row>
    <row r="8" spans="2:7" x14ac:dyDescent="0.25">
      <c r="B8" s="188" t="s">
        <v>63</v>
      </c>
      <c r="C8" s="232">
        <v>38</v>
      </c>
      <c r="D8" s="233">
        <v>51</v>
      </c>
      <c r="E8" s="232">
        <v>65</v>
      </c>
      <c r="F8" s="234" t="s">
        <v>30</v>
      </c>
      <c r="G8" s="235">
        <v>154</v>
      </c>
    </row>
    <row r="9" spans="2:7" x14ac:dyDescent="0.25">
      <c r="B9" s="188" t="s">
        <v>64</v>
      </c>
      <c r="C9" s="232">
        <v>41</v>
      </c>
      <c r="D9" s="233">
        <v>81</v>
      </c>
      <c r="E9" s="232">
        <v>79</v>
      </c>
      <c r="F9" s="234">
        <v>1</v>
      </c>
      <c r="G9" s="235">
        <v>202</v>
      </c>
    </row>
    <row r="10" spans="2:7" x14ac:dyDescent="0.25">
      <c r="B10" s="188" t="s">
        <v>65</v>
      </c>
      <c r="C10" s="232">
        <v>53</v>
      </c>
      <c r="D10" s="233">
        <v>108</v>
      </c>
      <c r="E10" s="232">
        <v>76</v>
      </c>
      <c r="F10" s="234">
        <v>2</v>
      </c>
      <c r="G10" s="235">
        <v>239</v>
      </c>
    </row>
    <row r="11" spans="2:7" x14ac:dyDescent="0.25">
      <c r="B11" s="188" t="s">
        <v>66</v>
      </c>
      <c r="C11" s="232">
        <v>64</v>
      </c>
      <c r="D11" s="233">
        <v>132</v>
      </c>
      <c r="E11" s="232">
        <v>78</v>
      </c>
      <c r="F11" s="234">
        <v>1</v>
      </c>
      <c r="G11" s="235">
        <v>275</v>
      </c>
    </row>
    <row r="12" spans="2:7" x14ac:dyDescent="0.25">
      <c r="B12" s="188" t="s">
        <v>67</v>
      </c>
      <c r="C12" s="232">
        <v>79</v>
      </c>
      <c r="D12" s="233">
        <v>167</v>
      </c>
      <c r="E12" s="232">
        <v>89</v>
      </c>
      <c r="F12" s="234" t="s">
        <v>30</v>
      </c>
      <c r="G12" s="235">
        <v>335</v>
      </c>
    </row>
    <row r="13" spans="2:7" x14ac:dyDescent="0.25">
      <c r="B13" s="188" t="s">
        <v>68</v>
      </c>
      <c r="C13" s="232">
        <v>57</v>
      </c>
      <c r="D13" s="233">
        <v>120</v>
      </c>
      <c r="E13" s="232">
        <v>73</v>
      </c>
      <c r="F13" s="234">
        <v>3</v>
      </c>
      <c r="G13" s="235">
        <v>253</v>
      </c>
    </row>
    <row r="14" spans="2:7" x14ac:dyDescent="0.25">
      <c r="B14" s="188" t="s">
        <v>69</v>
      </c>
      <c r="C14" s="232">
        <v>53</v>
      </c>
      <c r="D14" s="233">
        <v>78</v>
      </c>
      <c r="E14" s="232">
        <v>76</v>
      </c>
      <c r="F14" s="234">
        <v>1</v>
      </c>
      <c r="G14" s="235">
        <v>208</v>
      </c>
    </row>
    <row r="15" spans="2:7" x14ac:dyDescent="0.25">
      <c r="B15" s="188" t="s">
        <v>70</v>
      </c>
      <c r="C15" s="232">
        <v>49</v>
      </c>
      <c r="D15" s="233">
        <v>79</v>
      </c>
      <c r="E15" s="232">
        <v>81</v>
      </c>
      <c r="F15" s="234" t="s">
        <v>30</v>
      </c>
      <c r="G15" s="235">
        <v>209</v>
      </c>
    </row>
    <row r="16" spans="2:7" x14ac:dyDescent="0.25">
      <c r="B16" s="188" t="s">
        <v>71</v>
      </c>
      <c r="C16" s="232">
        <v>60</v>
      </c>
      <c r="D16" s="233">
        <v>86</v>
      </c>
      <c r="E16" s="232">
        <v>77</v>
      </c>
      <c r="F16" s="234">
        <v>1</v>
      </c>
      <c r="G16" s="235">
        <v>224</v>
      </c>
    </row>
    <row r="17" spans="2:7" x14ac:dyDescent="0.25">
      <c r="B17" s="43" t="s">
        <v>9</v>
      </c>
      <c r="C17" s="204">
        <v>606</v>
      </c>
      <c r="D17" s="204">
        <v>1103</v>
      </c>
      <c r="E17" s="204">
        <v>869</v>
      </c>
      <c r="F17" s="236">
        <v>9</v>
      </c>
      <c r="G17" s="204">
        <v>2587</v>
      </c>
    </row>
  </sheetData>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Foglio34"/>
  <dimension ref="B2:G13"/>
  <sheetViews>
    <sheetView topLeftCell="A11" workbookViewId="0">
      <selection activeCell="K22" sqref="K22"/>
    </sheetView>
  </sheetViews>
  <sheetFormatPr defaultRowHeight="15" x14ac:dyDescent="0.25"/>
  <sheetData>
    <row r="2" spans="2:7" x14ac:dyDescent="0.25">
      <c r="B2" s="8" t="s">
        <v>302</v>
      </c>
      <c r="C2" s="109"/>
      <c r="D2" s="109"/>
      <c r="E2" s="109"/>
      <c r="F2" s="109"/>
      <c r="G2" s="109"/>
    </row>
    <row r="3" spans="2:7" x14ac:dyDescent="0.25">
      <c r="B3" s="31" t="s">
        <v>257</v>
      </c>
      <c r="C3" s="109"/>
      <c r="D3" s="109"/>
      <c r="E3" s="109"/>
      <c r="F3" s="109"/>
      <c r="G3" s="109"/>
    </row>
    <row r="4" spans="2:7" ht="54" x14ac:dyDescent="0.25">
      <c r="B4" s="170" t="s">
        <v>72</v>
      </c>
      <c r="C4" s="186" t="s">
        <v>129</v>
      </c>
      <c r="D4" s="186" t="s">
        <v>130</v>
      </c>
      <c r="E4" s="186" t="s">
        <v>131</v>
      </c>
      <c r="F4" s="186" t="s">
        <v>212</v>
      </c>
      <c r="G4" s="186" t="s">
        <v>9</v>
      </c>
    </row>
    <row r="5" spans="2:7" x14ac:dyDescent="0.25">
      <c r="B5" s="92" t="s">
        <v>73</v>
      </c>
      <c r="C5" s="26">
        <v>87</v>
      </c>
      <c r="D5" s="52">
        <v>155</v>
      </c>
      <c r="E5" s="26">
        <v>133</v>
      </c>
      <c r="F5" s="52" t="s">
        <v>30</v>
      </c>
      <c r="G5" s="102">
        <v>375</v>
      </c>
    </row>
    <row r="6" spans="2:7" x14ac:dyDescent="0.25">
      <c r="B6" s="92" t="s">
        <v>74</v>
      </c>
      <c r="C6" s="26">
        <v>72</v>
      </c>
      <c r="D6" s="52">
        <v>151</v>
      </c>
      <c r="E6" s="26">
        <v>132</v>
      </c>
      <c r="F6" s="52" t="s">
        <v>30</v>
      </c>
      <c r="G6" s="102">
        <v>355</v>
      </c>
    </row>
    <row r="7" spans="2:7" x14ac:dyDescent="0.25">
      <c r="B7" s="92" t="s">
        <v>75</v>
      </c>
      <c r="C7" s="26">
        <v>100</v>
      </c>
      <c r="D7" s="52">
        <v>164</v>
      </c>
      <c r="E7" s="26">
        <v>132</v>
      </c>
      <c r="F7" s="52" t="s">
        <v>30</v>
      </c>
      <c r="G7" s="102">
        <v>396</v>
      </c>
    </row>
    <row r="8" spans="2:7" x14ac:dyDescent="0.25">
      <c r="B8" s="92" t="s">
        <v>76</v>
      </c>
      <c r="C8" s="26">
        <v>91</v>
      </c>
      <c r="D8" s="52">
        <v>163</v>
      </c>
      <c r="E8" s="26">
        <v>139</v>
      </c>
      <c r="F8" s="52" t="s">
        <v>30</v>
      </c>
      <c r="G8" s="102">
        <v>393</v>
      </c>
    </row>
    <row r="9" spans="2:7" x14ac:dyDescent="0.25">
      <c r="B9" s="92" t="s">
        <v>77</v>
      </c>
      <c r="C9" s="26">
        <v>89</v>
      </c>
      <c r="D9" s="52">
        <v>144</v>
      </c>
      <c r="E9" s="26">
        <v>138</v>
      </c>
      <c r="F9" s="52">
        <v>3</v>
      </c>
      <c r="G9" s="102">
        <v>374</v>
      </c>
    </row>
    <row r="10" spans="2:7" x14ac:dyDescent="0.25">
      <c r="B10" s="92" t="s">
        <v>78</v>
      </c>
      <c r="C10" s="26">
        <v>99</v>
      </c>
      <c r="D10" s="52">
        <v>178</v>
      </c>
      <c r="E10" s="26">
        <v>112</v>
      </c>
      <c r="F10" s="52">
        <v>5</v>
      </c>
      <c r="G10" s="102">
        <v>394</v>
      </c>
    </row>
    <row r="11" spans="2:7" x14ac:dyDescent="0.25">
      <c r="B11" s="92" t="s">
        <v>79</v>
      </c>
      <c r="C11" s="26">
        <v>68</v>
      </c>
      <c r="D11" s="52">
        <v>148</v>
      </c>
      <c r="E11" s="26">
        <v>83</v>
      </c>
      <c r="F11" s="52">
        <v>1</v>
      </c>
      <c r="G11" s="102">
        <v>300</v>
      </c>
    </row>
    <row r="12" spans="2:7" x14ac:dyDescent="0.25">
      <c r="B12" s="43" t="s">
        <v>9</v>
      </c>
      <c r="C12" s="48">
        <v>606</v>
      </c>
      <c r="D12" s="48">
        <v>1103</v>
      </c>
      <c r="E12" s="48">
        <v>869</v>
      </c>
      <c r="F12" s="48">
        <v>9</v>
      </c>
      <c r="G12" s="48">
        <v>2587</v>
      </c>
    </row>
    <row r="13" spans="2:7" x14ac:dyDescent="0.25">
      <c r="G13" s="109"/>
    </row>
  </sheetData>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Foglio35"/>
  <dimension ref="B2:G35"/>
  <sheetViews>
    <sheetView topLeftCell="A29" workbookViewId="0">
      <selection activeCell="A36" sqref="A36:XFD572"/>
    </sheetView>
  </sheetViews>
  <sheetFormatPr defaultRowHeight="15" x14ac:dyDescent="0.25"/>
  <sheetData>
    <row r="2" spans="2:7" x14ac:dyDescent="0.25">
      <c r="B2" s="8" t="s">
        <v>303</v>
      </c>
      <c r="C2" s="89"/>
      <c r="D2" s="89"/>
      <c r="E2" s="89"/>
      <c r="F2" s="90"/>
    </row>
    <row r="3" spans="2:7" x14ac:dyDescent="0.25">
      <c r="B3" s="31" t="s">
        <v>271</v>
      </c>
      <c r="C3" s="171"/>
      <c r="D3" s="171"/>
      <c r="E3" s="171"/>
      <c r="F3" s="171"/>
    </row>
    <row r="4" spans="2:7" x14ac:dyDescent="0.25">
      <c r="B4" s="349" t="s">
        <v>94</v>
      </c>
      <c r="C4" s="350" t="s">
        <v>132</v>
      </c>
      <c r="D4" s="350" t="s">
        <v>133</v>
      </c>
      <c r="E4" s="350" t="s">
        <v>134</v>
      </c>
      <c r="F4" s="350" t="s">
        <v>212</v>
      </c>
      <c r="G4" s="350" t="s">
        <v>9</v>
      </c>
    </row>
    <row r="5" spans="2:7" x14ac:dyDescent="0.25">
      <c r="B5" s="349"/>
      <c r="C5" s="350"/>
      <c r="D5" s="350"/>
      <c r="E5" s="350"/>
      <c r="F5" s="350"/>
      <c r="G5" s="350"/>
    </row>
    <row r="6" spans="2:7" x14ac:dyDescent="0.25">
      <c r="B6" s="97">
        <v>1</v>
      </c>
      <c r="C6" s="229">
        <v>14</v>
      </c>
      <c r="D6" s="230">
        <v>26</v>
      </c>
      <c r="E6" s="229">
        <v>4</v>
      </c>
      <c r="F6" s="230">
        <v>1</v>
      </c>
      <c r="G6" s="231">
        <v>45</v>
      </c>
    </row>
    <row r="7" spans="2:7" x14ac:dyDescent="0.25">
      <c r="B7" s="97">
        <v>2</v>
      </c>
      <c r="C7" s="229">
        <v>11</v>
      </c>
      <c r="D7" s="230">
        <v>30</v>
      </c>
      <c r="E7" s="229">
        <v>6</v>
      </c>
      <c r="F7" s="230">
        <v>1</v>
      </c>
      <c r="G7" s="231">
        <v>48</v>
      </c>
    </row>
    <row r="8" spans="2:7" x14ac:dyDescent="0.25">
      <c r="B8" s="97">
        <v>3</v>
      </c>
      <c r="C8" s="229">
        <v>7</v>
      </c>
      <c r="D8" s="230">
        <v>9</v>
      </c>
      <c r="E8" s="229">
        <v>3</v>
      </c>
      <c r="F8" s="230" t="s">
        <v>30</v>
      </c>
      <c r="G8" s="231">
        <v>19</v>
      </c>
    </row>
    <row r="9" spans="2:7" x14ac:dyDescent="0.25">
      <c r="B9" s="97">
        <v>4</v>
      </c>
      <c r="C9" s="229">
        <v>6</v>
      </c>
      <c r="D9" s="230">
        <v>17</v>
      </c>
      <c r="E9" s="229">
        <v>3</v>
      </c>
      <c r="F9" s="230" t="s">
        <v>30</v>
      </c>
      <c r="G9" s="231">
        <v>26</v>
      </c>
    </row>
    <row r="10" spans="2:7" x14ac:dyDescent="0.25">
      <c r="B10" s="97">
        <v>5</v>
      </c>
      <c r="C10" s="229">
        <v>5</v>
      </c>
      <c r="D10" s="230">
        <v>9</v>
      </c>
      <c r="E10" s="229">
        <v>1</v>
      </c>
      <c r="F10" s="230" t="s">
        <v>30</v>
      </c>
      <c r="G10" s="231">
        <v>15</v>
      </c>
    </row>
    <row r="11" spans="2:7" x14ac:dyDescent="0.25">
      <c r="B11" s="97">
        <v>6</v>
      </c>
      <c r="C11" s="229">
        <v>13</v>
      </c>
      <c r="D11" s="230">
        <v>13</v>
      </c>
      <c r="E11" s="229">
        <v>1</v>
      </c>
      <c r="F11" s="230" t="s">
        <v>30</v>
      </c>
      <c r="G11" s="231">
        <v>27</v>
      </c>
    </row>
    <row r="12" spans="2:7" x14ac:dyDescent="0.25">
      <c r="B12" s="97">
        <v>7</v>
      </c>
      <c r="C12" s="229">
        <v>19</v>
      </c>
      <c r="D12" s="230">
        <v>26</v>
      </c>
      <c r="E12" s="229">
        <v>2</v>
      </c>
      <c r="F12" s="230" t="s">
        <v>30</v>
      </c>
      <c r="G12" s="231">
        <v>47</v>
      </c>
    </row>
    <row r="13" spans="2:7" x14ac:dyDescent="0.25">
      <c r="B13" s="97">
        <v>8</v>
      </c>
      <c r="C13" s="229">
        <v>25</v>
      </c>
      <c r="D13" s="230">
        <v>37</v>
      </c>
      <c r="E13" s="229">
        <v>44</v>
      </c>
      <c r="F13" s="230" t="s">
        <v>30</v>
      </c>
      <c r="G13" s="231">
        <v>106</v>
      </c>
    </row>
    <row r="14" spans="2:7" x14ac:dyDescent="0.25">
      <c r="B14" s="97">
        <v>9</v>
      </c>
      <c r="C14" s="229">
        <v>39</v>
      </c>
      <c r="D14" s="230">
        <v>62</v>
      </c>
      <c r="E14" s="229">
        <v>65</v>
      </c>
      <c r="F14" s="230">
        <v>1</v>
      </c>
      <c r="G14" s="231">
        <v>167</v>
      </c>
    </row>
    <row r="15" spans="2:7" x14ac:dyDescent="0.25">
      <c r="B15" s="97">
        <v>10</v>
      </c>
      <c r="C15" s="229">
        <v>29</v>
      </c>
      <c r="D15" s="230">
        <v>58</v>
      </c>
      <c r="E15" s="229">
        <v>73</v>
      </c>
      <c r="F15" s="230" t="s">
        <v>30</v>
      </c>
      <c r="G15" s="231">
        <v>160</v>
      </c>
    </row>
    <row r="16" spans="2:7" x14ac:dyDescent="0.25">
      <c r="B16" s="97">
        <v>11</v>
      </c>
      <c r="C16" s="229">
        <v>24</v>
      </c>
      <c r="D16" s="230">
        <v>42</v>
      </c>
      <c r="E16" s="229">
        <v>70</v>
      </c>
      <c r="F16" s="230" t="s">
        <v>30</v>
      </c>
      <c r="G16" s="231">
        <v>136</v>
      </c>
    </row>
    <row r="17" spans="2:7" x14ac:dyDescent="0.25">
      <c r="B17" s="97">
        <v>12</v>
      </c>
      <c r="C17" s="229">
        <v>28</v>
      </c>
      <c r="D17" s="230">
        <v>59</v>
      </c>
      <c r="E17" s="229">
        <v>62</v>
      </c>
      <c r="F17" s="230" t="s">
        <v>30</v>
      </c>
      <c r="G17" s="231">
        <v>149</v>
      </c>
    </row>
    <row r="18" spans="2:7" x14ac:dyDescent="0.25">
      <c r="B18" s="97">
        <v>13</v>
      </c>
      <c r="C18" s="229">
        <v>33</v>
      </c>
      <c r="D18" s="230">
        <v>63</v>
      </c>
      <c r="E18" s="229">
        <v>72</v>
      </c>
      <c r="F18" s="230" t="s">
        <v>30</v>
      </c>
      <c r="G18" s="231">
        <v>168</v>
      </c>
    </row>
    <row r="19" spans="2:7" x14ac:dyDescent="0.25">
      <c r="B19" s="97">
        <v>14</v>
      </c>
      <c r="C19" s="229">
        <v>36</v>
      </c>
      <c r="D19" s="230">
        <v>68</v>
      </c>
      <c r="E19" s="229">
        <v>55</v>
      </c>
      <c r="F19" s="230" t="s">
        <v>30</v>
      </c>
      <c r="G19" s="231">
        <v>159</v>
      </c>
    </row>
    <row r="20" spans="2:7" x14ac:dyDescent="0.25">
      <c r="B20" s="97">
        <v>15</v>
      </c>
      <c r="C20" s="229">
        <v>39</v>
      </c>
      <c r="D20" s="230">
        <v>57</v>
      </c>
      <c r="E20" s="229">
        <v>55</v>
      </c>
      <c r="F20" s="230" t="s">
        <v>30</v>
      </c>
      <c r="G20" s="231">
        <v>151</v>
      </c>
    </row>
    <row r="21" spans="2:7" x14ac:dyDescent="0.25">
      <c r="B21" s="97">
        <v>16</v>
      </c>
      <c r="C21" s="229">
        <v>34</v>
      </c>
      <c r="D21" s="230">
        <v>69</v>
      </c>
      <c r="E21" s="229">
        <v>62</v>
      </c>
      <c r="F21" s="230" t="s">
        <v>30</v>
      </c>
      <c r="G21" s="231">
        <v>165</v>
      </c>
    </row>
    <row r="22" spans="2:7" x14ac:dyDescent="0.25">
      <c r="B22" s="97">
        <v>17</v>
      </c>
      <c r="C22" s="229">
        <v>40</v>
      </c>
      <c r="D22" s="230">
        <v>70</v>
      </c>
      <c r="E22" s="229">
        <v>62</v>
      </c>
      <c r="F22" s="230" t="s">
        <v>30</v>
      </c>
      <c r="G22" s="231">
        <v>172</v>
      </c>
    </row>
    <row r="23" spans="2:7" x14ac:dyDescent="0.25">
      <c r="B23" s="97">
        <v>18</v>
      </c>
      <c r="C23" s="229">
        <v>41</v>
      </c>
      <c r="D23" s="230">
        <v>68</v>
      </c>
      <c r="E23" s="229">
        <v>64</v>
      </c>
      <c r="F23" s="230" t="s">
        <v>30</v>
      </c>
      <c r="G23" s="231">
        <v>173</v>
      </c>
    </row>
    <row r="24" spans="2:7" x14ac:dyDescent="0.25">
      <c r="B24" s="97">
        <v>19</v>
      </c>
      <c r="C24" s="229">
        <v>37</v>
      </c>
      <c r="D24" s="230">
        <v>71</v>
      </c>
      <c r="E24" s="229">
        <v>82</v>
      </c>
      <c r="F24" s="230" t="s">
        <v>30</v>
      </c>
      <c r="G24" s="231">
        <v>190</v>
      </c>
    </row>
    <row r="25" spans="2:7" x14ac:dyDescent="0.25">
      <c r="B25" s="97">
        <v>20</v>
      </c>
      <c r="C25" s="229">
        <v>36</v>
      </c>
      <c r="D25" s="230">
        <v>77</v>
      </c>
      <c r="E25" s="229">
        <v>35</v>
      </c>
      <c r="F25" s="230" t="s">
        <v>30</v>
      </c>
      <c r="G25" s="231">
        <v>148</v>
      </c>
    </row>
    <row r="26" spans="2:7" x14ac:dyDescent="0.25">
      <c r="B26" s="97">
        <v>21</v>
      </c>
      <c r="C26" s="229">
        <v>46</v>
      </c>
      <c r="D26" s="230">
        <v>67</v>
      </c>
      <c r="E26" s="229">
        <v>20</v>
      </c>
      <c r="F26" s="230" t="s">
        <v>30</v>
      </c>
      <c r="G26" s="231">
        <v>133</v>
      </c>
    </row>
    <row r="27" spans="2:7" x14ac:dyDescent="0.25">
      <c r="B27" s="97">
        <v>22</v>
      </c>
      <c r="C27" s="229">
        <v>17</v>
      </c>
      <c r="D27" s="230">
        <v>46</v>
      </c>
      <c r="E27" s="229">
        <v>12</v>
      </c>
      <c r="F27" s="230" t="s">
        <v>30</v>
      </c>
      <c r="G27" s="231">
        <v>75</v>
      </c>
    </row>
    <row r="28" spans="2:7" x14ac:dyDescent="0.25">
      <c r="B28" s="97">
        <v>23</v>
      </c>
      <c r="C28" s="229">
        <v>13</v>
      </c>
      <c r="D28" s="230">
        <v>30</v>
      </c>
      <c r="E28" s="229">
        <v>7</v>
      </c>
      <c r="F28" s="230">
        <v>3</v>
      </c>
      <c r="G28" s="231">
        <v>53</v>
      </c>
    </row>
    <row r="29" spans="2:7" x14ac:dyDescent="0.25">
      <c r="B29" s="97">
        <v>24</v>
      </c>
      <c r="C29" s="229">
        <v>14</v>
      </c>
      <c r="D29" s="230">
        <v>29</v>
      </c>
      <c r="E29" s="229">
        <v>8</v>
      </c>
      <c r="F29" s="230">
        <v>3</v>
      </c>
      <c r="G29" s="231">
        <v>54</v>
      </c>
    </row>
    <row r="30" spans="2:7" x14ac:dyDescent="0.25">
      <c r="B30" s="97" t="s">
        <v>208</v>
      </c>
      <c r="C30" s="229" t="s">
        <v>30</v>
      </c>
      <c r="D30" s="230" t="s">
        <v>30</v>
      </c>
      <c r="E30" s="229">
        <v>1</v>
      </c>
      <c r="F30" s="230" t="s">
        <v>30</v>
      </c>
      <c r="G30" s="231">
        <v>1</v>
      </c>
    </row>
    <row r="31" spans="2:7" x14ac:dyDescent="0.25">
      <c r="B31" s="43" t="s">
        <v>9</v>
      </c>
      <c r="C31" s="204">
        <v>606</v>
      </c>
      <c r="D31" s="204">
        <v>1103</v>
      </c>
      <c r="E31" s="204">
        <v>869</v>
      </c>
      <c r="F31" s="204">
        <v>9</v>
      </c>
      <c r="G31" s="204">
        <v>2587</v>
      </c>
    </row>
    <row r="35" ht="16.5" customHeight="1" x14ac:dyDescent="0.25"/>
  </sheetData>
  <mergeCells count="6">
    <mergeCell ref="B4:B5"/>
    <mergeCell ref="C4:C5"/>
    <mergeCell ref="D4:D5"/>
    <mergeCell ref="E4:E5"/>
    <mergeCell ref="G4:G5"/>
    <mergeCell ref="F4:F5"/>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Foglio5"/>
  <dimension ref="B2:I15"/>
  <sheetViews>
    <sheetView topLeftCell="A5" zoomScaleNormal="100" workbookViewId="0">
      <selection activeCell="A20" sqref="A20:XFD1048576"/>
    </sheetView>
  </sheetViews>
  <sheetFormatPr defaultRowHeight="15" x14ac:dyDescent="0.25"/>
  <cols>
    <col min="2" max="2" width="12.140625" bestFit="1" customWidth="1"/>
  </cols>
  <sheetData>
    <row r="2" spans="2:9" x14ac:dyDescent="0.25">
      <c r="B2" s="8" t="s">
        <v>274</v>
      </c>
      <c r="C2" s="8"/>
      <c r="D2" s="8"/>
      <c r="E2" s="8"/>
      <c r="F2" s="8"/>
      <c r="G2" s="8"/>
      <c r="H2" s="8"/>
      <c r="I2" s="8"/>
    </row>
    <row r="3" spans="2:9" x14ac:dyDescent="0.25">
      <c r="B3" s="271" t="s">
        <v>237</v>
      </c>
      <c r="C3" s="271"/>
      <c r="D3" s="271"/>
      <c r="E3" s="271"/>
      <c r="F3" s="271"/>
    </row>
    <row r="4" spans="2:9" x14ac:dyDescent="0.25">
      <c r="B4" s="263" t="s">
        <v>0</v>
      </c>
      <c r="C4" s="269">
        <v>2021</v>
      </c>
      <c r="D4" s="269">
        <v>2017</v>
      </c>
      <c r="E4" s="270">
        <v>2020</v>
      </c>
      <c r="F4" s="270">
        <v>2016</v>
      </c>
    </row>
    <row r="5" spans="2:9" ht="15" customHeight="1" x14ac:dyDescent="0.25">
      <c r="B5" s="264"/>
      <c r="C5" s="269" t="s">
        <v>6</v>
      </c>
      <c r="D5" s="269" t="s">
        <v>7</v>
      </c>
      <c r="E5" s="270" t="s">
        <v>6</v>
      </c>
      <c r="F5" s="270" t="s">
        <v>7</v>
      </c>
    </row>
    <row r="6" spans="2:9" ht="27" x14ac:dyDescent="0.25">
      <c r="B6" s="265"/>
      <c r="C6" s="16" t="s">
        <v>12</v>
      </c>
      <c r="D6" s="16" t="s">
        <v>8</v>
      </c>
      <c r="E6" s="16" t="s">
        <v>12</v>
      </c>
      <c r="F6" s="16" t="s">
        <v>8</v>
      </c>
    </row>
    <row r="7" spans="2:9" x14ac:dyDescent="0.25">
      <c r="B7" s="17" t="s">
        <v>201</v>
      </c>
      <c r="C7" s="18">
        <v>4.43</v>
      </c>
      <c r="D7" s="19">
        <v>2.69</v>
      </c>
      <c r="E7" s="20">
        <v>3.77</v>
      </c>
      <c r="F7" s="21">
        <v>2.21</v>
      </c>
    </row>
    <row r="8" spans="2:9" x14ac:dyDescent="0.25">
      <c r="B8" s="17" t="s">
        <v>202</v>
      </c>
      <c r="C8" s="18">
        <v>2.69</v>
      </c>
      <c r="D8" s="19">
        <v>1.7</v>
      </c>
      <c r="E8" s="20">
        <v>2.92</v>
      </c>
      <c r="F8" s="21">
        <v>1.87</v>
      </c>
    </row>
    <row r="9" spans="2:9" x14ac:dyDescent="0.25">
      <c r="B9" s="17" t="s">
        <v>203</v>
      </c>
      <c r="C9" s="18">
        <v>2.5499999999999998</v>
      </c>
      <c r="D9" s="19">
        <v>1.69</v>
      </c>
      <c r="E9" s="20">
        <v>2.0699999999999998</v>
      </c>
      <c r="F9" s="21">
        <v>1.43</v>
      </c>
    </row>
    <row r="10" spans="2:9" x14ac:dyDescent="0.25">
      <c r="B10" s="17" t="s">
        <v>204</v>
      </c>
      <c r="C10" s="18">
        <v>3.23</v>
      </c>
      <c r="D10" s="19">
        <v>1.91</v>
      </c>
      <c r="E10" s="20">
        <v>4.0199999999999996</v>
      </c>
      <c r="F10" s="21">
        <v>2.31</v>
      </c>
    </row>
    <row r="11" spans="2:9" x14ac:dyDescent="0.25">
      <c r="B11" s="17" t="s">
        <v>205</v>
      </c>
      <c r="C11" s="18">
        <v>3.31</v>
      </c>
      <c r="D11" s="19">
        <v>2.0499999999999998</v>
      </c>
      <c r="E11" s="20">
        <v>1.38</v>
      </c>
      <c r="F11" s="21">
        <v>0.82</v>
      </c>
    </row>
    <row r="12" spans="2:9" x14ac:dyDescent="0.25">
      <c r="B12" s="146" t="s">
        <v>178</v>
      </c>
      <c r="C12" s="23">
        <v>3.29</v>
      </c>
      <c r="D12" s="23">
        <v>2.0699999999999998</v>
      </c>
      <c r="E12" s="23">
        <v>2.93</v>
      </c>
      <c r="F12" s="23">
        <v>1.83</v>
      </c>
    </row>
    <row r="13" spans="2:9" x14ac:dyDescent="0.25">
      <c r="B13" s="15" t="s">
        <v>5</v>
      </c>
      <c r="C13" s="23">
        <v>1.89</v>
      </c>
      <c r="D13" s="23">
        <v>1.38</v>
      </c>
      <c r="E13" s="23">
        <v>2.02</v>
      </c>
      <c r="F13" s="23">
        <v>1.48</v>
      </c>
    </row>
    <row r="14" spans="2:9" x14ac:dyDescent="0.25">
      <c r="B14" s="22" t="s">
        <v>44</v>
      </c>
    </row>
    <row r="15" spans="2:9" x14ac:dyDescent="0.25">
      <c r="B15" s="22" t="s">
        <v>10</v>
      </c>
    </row>
  </sheetData>
  <mergeCells count="4">
    <mergeCell ref="B4:B6"/>
    <mergeCell ref="C4:D5"/>
    <mergeCell ref="E4:F5"/>
    <mergeCell ref="B3:F3"/>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Foglio6"/>
  <dimension ref="B2:H15"/>
  <sheetViews>
    <sheetView topLeftCell="A5" zoomScaleNormal="100" workbookViewId="0">
      <selection activeCell="A20" sqref="A20:XFD1048576"/>
    </sheetView>
  </sheetViews>
  <sheetFormatPr defaultRowHeight="15" x14ac:dyDescent="0.25"/>
  <sheetData>
    <row r="2" spans="2:8" x14ac:dyDescent="0.25">
      <c r="B2" s="8" t="s">
        <v>275</v>
      </c>
    </row>
    <row r="3" spans="2:8" x14ac:dyDescent="0.25">
      <c r="B3" s="252" t="s">
        <v>236</v>
      </c>
      <c r="C3" s="251"/>
      <c r="D3" s="251"/>
      <c r="E3" s="251"/>
      <c r="F3" s="251"/>
    </row>
    <row r="4" spans="2:8" x14ac:dyDescent="0.25">
      <c r="B4" s="272" t="s">
        <v>0</v>
      </c>
      <c r="C4" s="269">
        <v>2021</v>
      </c>
      <c r="D4" s="269">
        <v>2019</v>
      </c>
      <c r="E4" s="270">
        <v>2019</v>
      </c>
      <c r="F4" s="270">
        <v>2010</v>
      </c>
      <c r="G4" s="270">
        <v>2010</v>
      </c>
      <c r="H4" s="270"/>
    </row>
    <row r="5" spans="2:8" x14ac:dyDescent="0.25">
      <c r="B5" s="273"/>
      <c r="C5" s="269" t="s">
        <v>11</v>
      </c>
      <c r="D5" s="269" t="s">
        <v>7</v>
      </c>
      <c r="E5" s="270" t="s">
        <v>11</v>
      </c>
      <c r="F5" s="270" t="s">
        <v>7</v>
      </c>
      <c r="G5" s="270"/>
      <c r="H5" s="270"/>
    </row>
    <row r="6" spans="2:8" ht="27" x14ac:dyDescent="0.25">
      <c r="B6" s="274"/>
      <c r="C6" s="16" t="s">
        <v>12</v>
      </c>
      <c r="D6" s="16" t="s">
        <v>8</v>
      </c>
      <c r="E6" s="16" t="s">
        <v>12</v>
      </c>
      <c r="F6" s="16" t="s">
        <v>8</v>
      </c>
      <c r="G6" s="16" t="s">
        <v>12</v>
      </c>
      <c r="H6" s="16" t="s">
        <v>8</v>
      </c>
    </row>
    <row r="7" spans="2:8" x14ac:dyDescent="0.25">
      <c r="B7" s="17" t="s">
        <v>201</v>
      </c>
      <c r="C7" s="18">
        <v>4.43</v>
      </c>
      <c r="D7" s="19">
        <v>2.69</v>
      </c>
      <c r="E7" s="20">
        <v>4.12</v>
      </c>
      <c r="F7" s="21">
        <v>2.4</v>
      </c>
      <c r="G7" s="20">
        <v>4.5199999999999996</v>
      </c>
      <c r="H7" s="21">
        <v>2.52</v>
      </c>
    </row>
    <row r="8" spans="2:8" x14ac:dyDescent="0.25">
      <c r="B8" s="17" t="s">
        <v>202</v>
      </c>
      <c r="C8" s="18">
        <v>2.69</v>
      </c>
      <c r="D8" s="19">
        <v>1.7</v>
      </c>
      <c r="E8" s="20">
        <v>4.18</v>
      </c>
      <c r="F8" s="21">
        <v>2.48</v>
      </c>
      <c r="G8" s="20">
        <v>4.33</v>
      </c>
      <c r="H8" s="21">
        <v>2.5</v>
      </c>
    </row>
    <row r="9" spans="2:8" ht="27" x14ac:dyDescent="0.25">
      <c r="B9" s="17" t="s">
        <v>203</v>
      </c>
      <c r="C9" s="18">
        <v>2.5499999999999998</v>
      </c>
      <c r="D9" s="19">
        <v>1.69</v>
      </c>
      <c r="E9" s="20">
        <v>2.66</v>
      </c>
      <c r="F9" s="21">
        <v>1.68</v>
      </c>
      <c r="G9" s="20">
        <v>3.29</v>
      </c>
      <c r="H9" s="21">
        <v>2.0699999999999998</v>
      </c>
    </row>
    <row r="10" spans="2:8" x14ac:dyDescent="0.25">
      <c r="B10" s="17" t="s">
        <v>204</v>
      </c>
      <c r="C10" s="18">
        <v>3.23</v>
      </c>
      <c r="D10" s="19">
        <v>1.91</v>
      </c>
      <c r="E10" s="20">
        <v>4.9800000000000004</v>
      </c>
      <c r="F10" s="21">
        <v>2.71</v>
      </c>
      <c r="G10" s="20">
        <v>6.98</v>
      </c>
      <c r="H10" s="21">
        <v>3.77</v>
      </c>
    </row>
    <row r="11" spans="2:8" x14ac:dyDescent="0.25">
      <c r="B11" s="17" t="s">
        <v>205</v>
      </c>
      <c r="C11" s="18">
        <v>3.31</v>
      </c>
      <c r="D11" s="19">
        <v>2.0499999999999998</v>
      </c>
      <c r="E11" s="20">
        <v>4.62</v>
      </c>
      <c r="F11" s="21">
        <v>2.67</v>
      </c>
      <c r="G11" s="20">
        <v>2.93</v>
      </c>
      <c r="H11" s="21">
        <v>1.66</v>
      </c>
    </row>
    <row r="12" spans="2:8" x14ac:dyDescent="0.25">
      <c r="B12" s="146" t="s">
        <v>178</v>
      </c>
      <c r="C12" s="23">
        <v>3.29</v>
      </c>
      <c r="D12" s="23">
        <v>2.0699999999999998</v>
      </c>
      <c r="E12" s="23">
        <v>3.75</v>
      </c>
      <c r="F12" s="23">
        <v>2.23</v>
      </c>
      <c r="G12" s="23">
        <v>4.09</v>
      </c>
      <c r="H12" s="23">
        <v>2.39</v>
      </c>
    </row>
    <row r="13" spans="2:8" x14ac:dyDescent="0.25">
      <c r="B13" s="15" t="s">
        <v>5</v>
      </c>
      <c r="C13" s="23">
        <v>1.89</v>
      </c>
      <c r="D13" s="23">
        <v>1.38</v>
      </c>
      <c r="E13" s="23">
        <v>1.84</v>
      </c>
      <c r="F13" s="23">
        <v>1.3</v>
      </c>
      <c r="G13" s="23">
        <v>1.93</v>
      </c>
      <c r="H13" s="23">
        <v>1.33</v>
      </c>
    </row>
    <row r="14" spans="2:8" x14ac:dyDescent="0.25">
      <c r="B14" s="22" t="s">
        <v>44</v>
      </c>
    </row>
    <row r="15" spans="2:8" x14ac:dyDescent="0.25">
      <c r="B15" s="22" t="s">
        <v>10</v>
      </c>
    </row>
  </sheetData>
  <mergeCells count="5">
    <mergeCell ref="B4:B6"/>
    <mergeCell ref="C4:D5"/>
    <mergeCell ref="E4:F5"/>
    <mergeCell ref="B3:F3"/>
    <mergeCell ref="G4:H5"/>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Foglio7"/>
  <dimension ref="B2:R28"/>
  <sheetViews>
    <sheetView topLeftCell="A3" zoomScale="95" zoomScaleNormal="95" workbookViewId="0">
      <selection activeCell="A32" sqref="A32:XFD478"/>
    </sheetView>
  </sheetViews>
  <sheetFormatPr defaultRowHeight="15" x14ac:dyDescent="0.25"/>
  <cols>
    <col min="1" max="1" width="8.7109375" customWidth="1"/>
    <col min="8" max="8" width="10.140625" customWidth="1"/>
  </cols>
  <sheetData>
    <row r="2" spans="2:18" x14ac:dyDescent="0.25">
      <c r="B2" s="30" t="s">
        <v>276</v>
      </c>
      <c r="I2" s="25"/>
    </row>
    <row r="3" spans="2:18" x14ac:dyDescent="0.25">
      <c r="B3" s="275" t="s">
        <v>238</v>
      </c>
      <c r="C3" s="275"/>
      <c r="D3" s="275"/>
      <c r="E3" s="275"/>
      <c r="F3" s="275"/>
      <c r="G3" s="275"/>
      <c r="H3" s="275"/>
      <c r="I3" s="275"/>
    </row>
    <row r="4" spans="2:18" ht="80.25" customHeight="1" x14ac:dyDescent="0.25">
      <c r="B4" s="217" t="s">
        <v>13</v>
      </c>
      <c r="C4" s="16" t="s">
        <v>1</v>
      </c>
      <c r="D4" s="16" t="s">
        <v>2</v>
      </c>
      <c r="E4" s="16" t="s">
        <v>3</v>
      </c>
      <c r="F4" s="16" t="s">
        <v>14</v>
      </c>
      <c r="G4" s="16" t="s">
        <v>15</v>
      </c>
      <c r="H4" s="16" t="s">
        <v>16</v>
      </c>
      <c r="I4" s="16" t="s">
        <v>17</v>
      </c>
    </row>
    <row r="5" spans="2:18" x14ac:dyDescent="0.25">
      <c r="B5" s="97">
        <v>2001</v>
      </c>
      <c r="C5" s="26">
        <v>4388</v>
      </c>
      <c r="D5" s="27">
        <v>173</v>
      </c>
      <c r="E5" s="26">
        <v>7341</v>
      </c>
      <c r="F5" s="29">
        <v>8.5922000000000001</v>
      </c>
      <c r="G5" s="28">
        <v>3.9425699999999999</v>
      </c>
      <c r="H5" s="29" t="s">
        <v>207</v>
      </c>
      <c r="I5" s="28" t="s">
        <v>207</v>
      </c>
      <c r="K5" s="214"/>
      <c r="L5" s="214"/>
      <c r="M5" s="214"/>
      <c r="N5" s="214"/>
      <c r="O5" s="215"/>
      <c r="P5" s="215"/>
      <c r="Q5" s="215"/>
      <c r="R5" s="215"/>
    </row>
    <row r="6" spans="2:18" x14ac:dyDescent="0.25">
      <c r="B6" s="97">
        <v>2002</v>
      </c>
      <c r="C6" s="26">
        <v>4705</v>
      </c>
      <c r="D6" s="27">
        <v>168</v>
      </c>
      <c r="E6" s="26">
        <v>7897</v>
      </c>
      <c r="F6" s="29">
        <v>8.3833300000000008</v>
      </c>
      <c r="G6" s="28">
        <v>3.5706699999999998</v>
      </c>
      <c r="H6" s="29">
        <v>-2.8902000000000001</v>
      </c>
      <c r="I6" s="28">
        <v>-2.8902000000000001</v>
      </c>
      <c r="K6" s="214"/>
      <c r="L6" s="214"/>
      <c r="M6" s="214"/>
      <c r="N6" s="214"/>
      <c r="O6" s="215"/>
      <c r="P6" s="215"/>
      <c r="Q6" s="216"/>
      <c r="R6" s="216"/>
    </row>
    <row r="7" spans="2:18" x14ac:dyDescent="0.25">
      <c r="B7" s="97">
        <v>2003</v>
      </c>
      <c r="C7" s="26">
        <v>4420</v>
      </c>
      <c r="D7" s="27">
        <v>151</v>
      </c>
      <c r="E7" s="26">
        <v>7275</v>
      </c>
      <c r="F7" s="29">
        <v>7.5493100000000002</v>
      </c>
      <c r="G7" s="28">
        <v>3.41629</v>
      </c>
      <c r="H7" s="29">
        <v>-10.119</v>
      </c>
      <c r="I7" s="28">
        <v>-12.716799999999999</v>
      </c>
      <c r="K7" s="214"/>
      <c r="L7" s="214"/>
      <c r="M7" s="214"/>
      <c r="N7" s="214"/>
      <c r="O7" s="215"/>
      <c r="P7" s="215"/>
      <c r="Q7" s="216"/>
      <c r="R7" s="216"/>
    </row>
    <row r="8" spans="2:18" x14ac:dyDescent="0.25">
      <c r="B8" s="97">
        <v>2004</v>
      </c>
      <c r="C8" s="26">
        <v>4053</v>
      </c>
      <c r="D8" s="27">
        <v>159</v>
      </c>
      <c r="E8" s="26">
        <v>6919</v>
      </c>
      <c r="F8" s="29">
        <v>7.96469</v>
      </c>
      <c r="G8" s="28">
        <v>3.9230200000000002</v>
      </c>
      <c r="H8" s="29">
        <v>5.298</v>
      </c>
      <c r="I8" s="28">
        <v>-8.0924999999999994</v>
      </c>
      <c r="K8" s="214"/>
      <c r="L8" s="214"/>
      <c r="M8" s="214"/>
      <c r="N8" s="214"/>
      <c r="O8" s="215"/>
      <c r="P8" s="215"/>
      <c r="Q8" s="216"/>
      <c r="R8" s="216"/>
    </row>
    <row r="9" spans="2:18" x14ac:dyDescent="0.25">
      <c r="B9" s="97">
        <v>2005</v>
      </c>
      <c r="C9" s="26">
        <v>3921</v>
      </c>
      <c r="D9" s="27">
        <v>163</v>
      </c>
      <c r="E9" s="26">
        <v>6627</v>
      </c>
      <c r="F9" s="29">
        <v>8.2033699999999996</v>
      </c>
      <c r="G9" s="28">
        <v>4.1570999999999998</v>
      </c>
      <c r="H9" s="29">
        <v>2.5156999999999998</v>
      </c>
      <c r="I9" s="28">
        <v>-5.7803000000000004</v>
      </c>
      <c r="K9" s="214"/>
      <c r="L9" s="214"/>
      <c r="M9" s="214"/>
      <c r="N9" s="214"/>
      <c r="O9" s="215"/>
      <c r="P9" s="215"/>
      <c r="Q9" s="216"/>
      <c r="R9" s="216"/>
    </row>
    <row r="10" spans="2:18" x14ac:dyDescent="0.25">
      <c r="B10" s="97">
        <v>2006</v>
      </c>
      <c r="C10" s="26">
        <v>3717</v>
      </c>
      <c r="D10" s="27">
        <v>185</v>
      </c>
      <c r="E10" s="26">
        <v>6129</v>
      </c>
      <c r="F10" s="29">
        <v>9.3578799999999998</v>
      </c>
      <c r="G10" s="28">
        <v>4.9771299999999998</v>
      </c>
      <c r="H10" s="29">
        <v>13.4969</v>
      </c>
      <c r="I10" s="28">
        <v>6.9363999999999999</v>
      </c>
    </row>
    <row r="11" spans="2:18" x14ac:dyDescent="0.25">
      <c r="B11" s="97">
        <v>2007</v>
      </c>
      <c r="C11" s="26">
        <v>3526</v>
      </c>
      <c r="D11" s="27">
        <v>128</v>
      </c>
      <c r="E11" s="26">
        <v>5869</v>
      </c>
      <c r="F11" s="29">
        <v>6.4793700000000003</v>
      </c>
      <c r="G11" s="28">
        <v>3.6301800000000002</v>
      </c>
      <c r="H11" s="29">
        <v>-30.8108</v>
      </c>
      <c r="I11" s="28">
        <v>-26.011600000000001</v>
      </c>
    </row>
    <row r="12" spans="2:18" x14ac:dyDescent="0.25">
      <c r="B12" s="97">
        <v>2008</v>
      </c>
      <c r="C12" s="26">
        <v>3354</v>
      </c>
      <c r="D12" s="27">
        <v>120</v>
      </c>
      <c r="E12" s="26">
        <v>5650</v>
      </c>
      <c r="F12" s="29">
        <v>6.0673300000000001</v>
      </c>
      <c r="G12" s="28">
        <v>3.57782</v>
      </c>
      <c r="H12" s="29">
        <v>-6.25</v>
      </c>
      <c r="I12" s="28">
        <v>-30.6358</v>
      </c>
    </row>
    <row r="13" spans="2:18" x14ac:dyDescent="0.25">
      <c r="B13" s="97">
        <v>2009</v>
      </c>
      <c r="C13" s="26">
        <v>3457</v>
      </c>
      <c r="D13" s="27">
        <v>135</v>
      </c>
      <c r="E13" s="26">
        <v>5896</v>
      </c>
      <c r="F13" s="29">
        <v>6.8351499999999996</v>
      </c>
      <c r="G13" s="28">
        <v>3.9051200000000001</v>
      </c>
      <c r="H13" s="29">
        <v>12.5</v>
      </c>
      <c r="I13" s="28">
        <v>-21.965299999999999</v>
      </c>
    </row>
    <row r="14" spans="2:18" x14ac:dyDescent="0.25">
      <c r="B14" s="97">
        <v>2010</v>
      </c>
      <c r="C14" s="26">
        <v>3378</v>
      </c>
      <c r="D14" s="27">
        <v>138</v>
      </c>
      <c r="E14" s="26">
        <v>5645</v>
      </c>
      <c r="F14" s="29">
        <v>6.9950000000000001</v>
      </c>
      <c r="G14" s="28">
        <v>4.0852599999999999</v>
      </c>
      <c r="H14" s="29">
        <v>2.2222</v>
      </c>
      <c r="I14" s="28">
        <v>-20.231200000000001</v>
      </c>
    </row>
    <row r="15" spans="2:18" x14ac:dyDescent="0.25">
      <c r="B15" s="97">
        <v>2011</v>
      </c>
      <c r="C15" s="26">
        <v>2989</v>
      </c>
      <c r="D15" s="27">
        <v>104</v>
      </c>
      <c r="E15" s="26">
        <v>5116</v>
      </c>
      <c r="F15" s="29">
        <v>5.2784000000000004</v>
      </c>
      <c r="G15" s="28">
        <v>3.4794200000000002</v>
      </c>
      <c r="H15" s="29">
        <v>-24.637699999999999</v>
      </c>
      <c r="I15" s="28">
        <v>-39.884399999999999</v>
      </c>
    </row>
    <row r="16" spans="2:18" x14ac:dyDescent="0.25">
      <c r="B16" s="97">
        <v>2012</v>
      </c>
      <c r="C16" s="26">
        <v>2772</v>
      </c>
      <c r="D16" s="27">
        <v>123</v>
      </c>
      <c r="E16" s="26">
        <v>4697</v>
      </c>
      <c r="F16" s="29">
        <v>6.258</v>
      </c>
      <c r="G16" s="28">
        <v>4.4372299999999996</v>
      </c>
      <c r="H16" s="29">
        <v>18.269200000000001</v>
      </c>
      <c r="I16" s="28">
        <v>-28.901700000000002</v>
      </c>
    </row>
    <row r="17" spans="2:9" x14ac:dyDescent="0.25">
      <c r="B17" s="97">
        <v>2013</v>
      </c>
      <c r="C17" s="26">
        <v>2773</v>
      </c>
      <c r="D17" s="27">
        <v>98</v>
      </c>
      <c r="E17" s="26">
        <v>4721</v>
      </c>
      <c r="F17" s="29">
        <v>4.9991599999999998</v>
      </c>
      <c r="G17" s="28">
        <v>3.5340799999999999</v>
      </c>
      <c r="H17" s="29">
        <v>-20.325199999999999</v>
      </c>
      <c r="I17" s="28">
        <v>-43.352600000000002</v>
      </c>
    </row>
    <row r="18" spans="2:9" x14ac:dyDescent="0.25">
      <c r="B18" s="97">
        <v>2014</v>
      </c>
      <c r="C18" s="26">
        <v>2659</v>
      </c>
      <c r="D18" s="27">
        <v>101</v>
      </c>
      <c r="E18" s="26">
        <v>4428</v>
      </c>
      <c r="F18" s="29">
        <v>5.16629</v>
      </c>
      <c r="G18" s="28">
        <v>3.7984200000000001</v>
      </c>
      <c r="H18" s="29">
        <v>3.0611999999999999</v>
      </c>
      <c r="I18" s="28">
        <v>-41.618499999999997</v>
      </c>
    </row>
    <row r="19" spans="2:9" x14ac:dyDescent="0.25">
      <c r="B19" s="97">
        <v>2015</v>
      </c>
      <c r="C19" s="26">
        <v>2733</v>
      </c>
      <c r="D19" s="27">
        <v>94</v>
      </c>
      <c r="E19" s="26">
        <v>4700</v>
      </c>
      <c r="F19" s="29">
        <v>4.8269299999999999</v>
      </c>
      <c r="G19" s="28">
        <v>3.4394399999999998</v>
      </c>
      <c r="H19" s="29">
        <v>-6.9306999999999999</v>
      </c>
      <c r="I19" s="28">
        <v>-45.664700000000003</v>
      </c>
    </row>
    <row r="20" spans="2:9" x14ac:dyDescent="0.25">
      <c r="B20" s="97">
        <v>2016</v>
      </c>
      <c r="C20" s="26">
        <v>2851</v>
      </c>
      <c r="D20" s="27">
        <v>117</v>
      </c>
      <c r="E20" s="26">
        <v>4868</v>
      </c>
      <c r="F20" s="29">
        <v>6.0337500000000004</v>
      </c>
      <c r="G20" s="28">
        <v>4.1038199999999998</v>
      </c>
      <c r="H20" s="29">
        <v>24.4681</v>
      </c>
      <c r="I20" s="28">
        <v>-32.369900000000001</v>
      </c>
    </row>
    <row r="21" spans="2:9" x14ac:dyDescent="0.25">
      <c r="B21" s="189">
        <v>2017</v>
      </c>
      <c r="C21" s="26">
        <v>2910</v>
      </c>
      <c r="D21" s="27">
        <v>100</v>
      </c>
      <c r="E21" s="26">
        <v>4863</v>
      </c>
      <c r="F21" s="29">
        <v>5.1822100000000004</v>
      </c>
      <c r="G21" s="28">
        <v>3.4364300000000001</v>
      </c>
      <c r="H21" s="29">
        <v>-14.5299</v>
      </c>
      <c r="I21" s="28">
        <v>-42.1965</v>
      </c>
    </row>
    <row r="22" spans="2:9" x14ac:dyDescent="0.25">
      <c r="B22" s="189">
        <v>2018</v>
      </c>
      <c r="C22" s="26">
        <v>2929</v>
      </c>
      <c r="D22" s="27">
        <v>127</v>
      </c>
      <c r="E22" s="26">
        <v>4862</v>
      </c>
      <c r="F22" s="29">
        <v>6.6210000000000004</v>
      </c>
      <c r="G22" s="28">
        <v>4.3359500000000004</v>
      </c>
      <c r="H22" s="29">
        <v>27</v>
      </c>
      <c r="I22" s="28">
        <v>-26.589600000000001</v>
      </c>
    </row>
    <row r="23" spans="2:9" x14ac:dyDescent="0.25">
      <c r="B23" s="189">
        <v>2019</v>
      </c>
      <c r="C23" s="26">
        <v>2771</v>
      </c>
      <c r="D23" s="27">
        <v>104</v>
      </c>
      <c r="E23" s="26">
        <v>4551</v>
      </c>
      <c r="F23" s="29">
        <v>5.4648700000000003</v>
      </c>
      <c r="G23" s="28">
        <v>3.7531599999999998</v>
      </c>
      <c r="H23" s="29">
        <v>-18.110199999999999</v>
      </c>
      <c r="I23" s="28">
        <v>-39.884399999999999</v>
      </c>
    </row>
    <row r="24" spans="2:9" x14ac:dyDescent="0.25">
      <c r="B24" s="189">
        <v>2020</v>
      </c>
      <c r="C24" s="26">
        <v>2079</v>
      </c>
      <c r="D24" s="27">
        <v>61</v>
      </c>
      <c r="E24" s="26">
        <v>3264</v>
      </c>
      <c r="F24" s="29">
        <v>3.24925</v>
      </c>
      <c r="G24" s="28">
        <v>2.9340999999999999</v>
      </c>
      <c r="H24" s="29">
        <v>-41.346200000000003</v>
      </c>
      <c r="I24" s="28">
        <v>-64.739900000000006</v>
      </c>
    </row>
    <row r="25" spans="2:9" x14ac:dyDescent="0.25">
      <c r="B25" s="189">
        <v>2021</v>
      </c>
      <c r="C25" s="26">
        <v>2587</v>
      </c>
      <c r="D25" s="27">
        <v>85</v>
      </c>
      <c r="E25" s="26">
        <v>4029</v>
      </c>
      <c r="F25" s="29">
        <v>4.5881600000000002</v>
      </c>
      <c r="G25" s="28">
        <v>3.28566</v>
      </c>
      <c r="H25" s="29">
        <v>39.344299999999997</v>
      </c>
      <c r="I25" s="28">
        <v>-50.867100000000001</v>
      </c>
    </row>
    <row r="26" spans="2:9" x14ac:dyDescent="0.25">
      <c r="B26" s="24" t="s">
        <v>18</v>
      </c>
      <c r="C26" s="24"/>
      <c r="D26" s="24"/>
      <c r="E26" s="24"/>
      <c r="F26" s="24"/>
      <c r="G26" s="24"/>
      <c r="H26" s="24"/>
      <c r="I26" s="24"/>
    </row>
    <row r="27" spans="2:9" x14ac:dyDescent="0.25">
      <c r="B27" s="24" t="s">
        <v>100</v>
      </c>
      <c r="C27" s="191"/>
      <c r="D27" s="24"/>
      <c r="E27" s="24"/>
      <c r="F27" s="24"/>
      <c r="G27" s="24"/>
      <c r="H27" s="24"/>
      <c r="I27" s="24"/>
    </row>
    <row r="28" spans="2:9" x14ac:dyDescent="0.25">
      <c r="B28" s="24" t="s">
        <v>19</v>
      </c>
    </row>
  </sheetData>
  <mergeCells count="1">
    <mergeCell ref="B3:I3"/>
  </mergeCells>
  <pageMargins left="0.7" right="0.7" top="0.75" bottom="0.75" header="0.3" footer="0.3"/>
  <pageSetup paperSize="9" orientation="portrait" horizontalDpi="4294967295" verticalDpi="4294967295"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Foglio8"/>
  <dimension ref="B2:N11"/>
  <sheetViews>
    <sheetView zoomScale="106" zoomScaleNormal="106" workbookViewId="0">
      <selection activeCell="K7" sqref="K7:K9"/>
    </sheetView>
  </sheetViews>
  <sheetFormatPr defaultRowHeight="15" x14ac:dyDescent="0.25"/>
  <cols>
    <col min="2" max="2" width="12.28515625" customWidth="1"/>
  </cols>
  <sheetData>
    <row r="2" spans="2:14" x14ac:dyDescent="0.25">
      <c r="B2" s="8" t="s">
        <v>277</v>
      </c>
    </row>
    <row r="3" spans="2:14" x14ac:dyDescent="0.25">
      <c r="B3" s="40" t="s">
        <v>239</v>
      </c>
    </row>
    <row r="4" spans="2:14" x14ac:dyDescent="0.25">
      <c r="B4" s="276"/>
      <c r="C4" s="269" t="s">
        <v>178</v>
      </c>
      <c r="D4" s="269"/>
      <c r="E4" s="269"/>
      <c r="F4" s="270" t="s">
        <v>5</v>
      </c>
      <c r="G4" s="270"/>
      <c r="H4" s="270"/>
      <c r="I4" s="269" t="s">
        <v>178</v>
      </c>
      <c r="J4" s="269"/>
      <c r="K4" s="269"/>
      <c r="L4" s="270" t="s">
        <v>5</v>
      </c>
      <c r="M4" s="270"/>
      <c r="N4" s="270" t="s">
        <v>5</v>
      </c>
    </row>
    <row r="5" spans="2:14" x14ac:dyDescent="0.25">
      <c r="B5" s="277"/>
      <c r="C5" s="270" t="s">
        <v>28</v>
      </c>
      <c r="D5" s="270"/>
      <c r="E5" s="270"/>
      <c r="F5" s="270"/>
      <c r="G5" s="270"/>
      <c r="H5" s="270"/>
      <c r="I5" s="270" t="s">
        <v>29</v>
      </c>
      <c r="J5" s="270"/>
      <c r="K5" s="270"/>
      <c r="L5" s="270"/>
      <c r="M5" s="270"/>
      <c r="N5" s="270"/>
    </row>
    <row r="6" spans="2:14" x14ac:dyDescent="0.25">
      <c r="B6" s="278"/>
      <c r="C6" s="51">
        <v>2010</v>
      </c>
      <c r="D6" s="51">
        <v>2019</v>
      </c>
      <c r="E6" s="51">
        <v>2021</v>
      </c>
      <c r="F6" s="51">
        <v>2010</v>
      </c>
      <c r="G6" s="51">
        <v>2019</v>
      </c>
      <c r="H6" s="51">
        <v>2021</v>
      </c>
      <c r="I6" s="16">
        <v>2010</v>
      </c>
      <c r="J6" s="16">
        <v>2019</v>
      </c>
      <c r="K6" s="16">
        <v>2021</v>
      </c>
      <c r="L6" s="16">
        <v>2010</v>
      </c>
      <c r="M6" s="16">
        <v>2019</v>
      </c>
      <c r="N6" s="16">
        <v>2021</v>
      </c>
    </row>
    <row r="7" spans="2:14" x14ac:dyDescent="0.25">
      <c r="B7" s="45" t="s">
        <v>240</v>
      </c>
      <c r="C7" s="26">
        <v>4</v>
      </c>
      <c r="D7" s="55" t="s">
        <v>207</v>
      </c>
      <c r="E7" s="46">
        <v>2</v>
      </c>
      <c r="F7" s="52">
        <v>70</v>
      </c>
      <c r="G7" s="53">
        <v>35</v>
      </c>
      <c r="H7" s="52">
        <v>28</v>
      </c>
      <c r="I7" s="59">
        <v>2.8985507246376812</v>
      </c>
      <c r="J7" s="218">
        <v>0</v>
      </c>
      <c r="K7" s="59">
        <v>2.3529411764705883</v>
      </c>
      <c r="L7" s="58">
        <v>1.7015070491006319</v>
      </c>
      <c r="M7" s="59">
        <v>1.1030570438071228</v>
      </c>
      <c r="N7" s="58">
        <v>0.9739130434782608</v>
      </c>
    </row>
    <row r="8" spans="2:14" x14ac:dyDescent="0.25">
      <c r="B8" s="196" t="s">
        <v>241</v>
      </c>
      <c r="C8" s="26">
        <v>28</v>
      </c>
      <c r="D8" s="27">
        <v>23</v>
      </c>
      <c r="E8" s="46">
        <v>15</v>
      </c>
      <c r="F8" s="52">
        <v>668</v>
      </c>
      <c r="G8" s="53">
        <v>406</v>
      </c>
      <c r="H8" s="52">
        <v>365</v>
      </c>
      <c r="I8" s="59">
        <v>20.289855072463769</v>
      </c>
      <c r="J8" s="58">
        <v>22.115384615384613</v>
      </c>
      <c r="K8" s="59">
        <v>17.647058823529413</v>
      </c>
      <c r="L8" s="58">
        <v>16.237238697131744</v>
      </c>
      <c r="M8" s="59">
        <v>12.795461708162623</v>
      </c>
      <c r="N8" s="58">
        <v>12.695652173913045</v>
      </c>
    </row>
    <row r="9" spans="2:14" x14ac:dyDescent="0.25">
      <c r="B9" s="45" t="s">
        <v>38</v>
      </c>
      <c r="C9" s="26">
        <v>31</v>
      </c>
      <c r="D9" s="27">
        <v>28</v>
      </c>
      <c r="E9" s="46">
        <v>16</v>
      </c>
      <c r="F9" s="52">
        <v>1064</v>
      </c>
      <c r="G9" s="53">
        <v>994</v>
      </c>
      <c r="H9" s="52">
        <v>870</v>
      </c>
      <c r="I9" s="59">
        <v>22.463768115942027</v>
      </c>
      <c r="J9" s="58">
        <v>26.923076923076923</v>
      </c>
      <c r="K9" s="59">
        <v>18.823529411764707</v>
      </c>
      <c r="L9" s="58">
        <v>25.862907146329604</v>
      </c>
      <c r="M9" s="59">
        <v>31.326820044122282</v>
      </c>
      <c r="N9" s="58">
        <v>30.260869565217391</v>
      </c>
    </row>
    <row r="10" spans="2:14" x14ac:dyDescent="0.25">
      <c r="B10" s="45" t="s">
        <v>31</v>
      </c>
      <c r="C10" s="26">
        <v>75</v>
      </c>
      <c r="D10" s="27">
        <v>53</v>
      </c>
      <c r="E10" s="46">
        <v>52</v>
      </c>
      <c r="F10" s="52">
        <v>2312</v>
      </c>
      <c r="G10" s="53">
        <v>1738</v>
      </c>
      <c r="H10" s="52">
        <v>1612</v>
      </c>
      <c r="I10" s="59">
        <v>54.347826086956516</v>
      </c>
      <c r="J10" s="58">
        <v>50.96153846153846</v>
      </c>
      <c r="K10" s="59">
        <v>61.176470588235297</v>
      </c>
      <c r="L10" s="58">
        <v>56.198347107438018</v>
      </c>
      <c r="M10" s="59">
        <v>54.774661203907968</v>
      </c>
      <c r="N10" s="58">
        <v>56.0695652173913</v>
      </c>
    </row>
    <row r="11" spans="2:14" x14ac:dyDescent="0.25">
      <c r="B11" s="43" t="s">
        <v>9</v>
      </c>
      <c r="C11" s="54">
        <v>138</v>
      </c>
      <c r="D11" s="54">
        <v>104</v>
      </c>
      <c r="E11" s="54">
        <v>85</v>
      </c>
      <c r="F11" s="54">
        <v>4114</v>
      </c>
      <c r="G11" s="54">
        <v>3173</v>
      </c>
      <c r="H11" s="54">
        <v>2875</v>
      </c>
      <c r="I11" s="49">
        <v>100</v>
      </c>
      <c r="J11" s="49">
        <v>100</v>
      </c>
      <c r="K11" s="49">
        <v>100</v>
      </c>
      <c r="L11" s="49">
        <v>100</v>
      </c>
      <c r="M11" s="49">
        <v>100</v>
      </c>
      <c r="N11" s="49">
        <v>100</v>
      </c>
    </row>
  </sheetData>
  <mergeCells count="7">
    <mergeCell ref="B4:B6"/>
    <mergeCell ref="C4:E4"/>
    <mergeCell ref="F4:H4"/>
    <mergeCell ref="I4:K4"/>
    <mergeCell ref="L4:N4"/>
    <mergeCell ref="C5:H5"/>
    <mergeCell ref="I5:N5"/>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Foglio9"/>
  <dimension ref="A1:O18"/>
  <sheetViews>
    <sheetView zoomScaleNormal="100" workbookViewId="0">
      <selection activeCell="N7" sqref="N7:N10"/>
    </sheetView>
  </sheetViews>
  <sheetFormatPr defaultRowHeight="15" x14ac:dyDescent="0.25"/>
  <cols>
    <col min="1" max="1" width="9.140625" style="237"/>
    <col min="2" max="2" width="10.28515625" style="237" customWidth="1"/>
    <col min="3" max="15" width="9.140625" style="237"/>
  </cols>
  <sheetData>
    <row r="1" spans="2:14" customFormat="1" x14ac:dyDescent="0.25"/>
    <row r="2" spans="2:14" customFormat="1" x14ac:dyDescent="0.25">
      <c r="B2" s="8" t="s">
        <v>278</v>
      </c>
    </row>
    <row r="3" spans="2:14" customFormat="1" x14ac:dyDescent="0.25">
      <c r="B3" s="40" t="s">
        <v>239</v>
      </c>
    </row>
    <row r="4" spans="2:14" customFormat="1" x14ac:dyDescent="0.25">
      <c r="B4" s="276"/>
      <c r="C4" s="269" t="s">
        <v>178</v>
      </c>
      <c r="D4" s="269"/>
      <c r="E4" s="269" t="s">
        <v>27</v>
      </c>
      <c r="F4" s="270" t="s">
        <v>5</v>
      </c>
      <c r="G4" s="270"/>
      <c r="H4" s="270" t="s">
        <v>5</v>
      </c>
      <c r="I4" s="269" t="s">
        <v>178</v>
      </c>
      <c r="J4" s="269"/>
      <c r="K4" s="269" t="s">
        <v>27</v>
      </c>
      <c r="L4" s="270" t="s">
        <v>5</v>
      </c>
      <c r="M4" s="270"/>
      <c r="N4" s="270" t="s">
        <v>5</v>
      </c>
    </row>
    <row r="5" spans="2:14" customFormat="1" x14ac:dyDescent="0.25">
      <c r="B5" s="277"/>
      <c r="C5" s="270" t="s">
        <v>28</v>
      </c>
      <c r="D5" s="270"/>
      <c r="E5" s="270"/>
      <c r="F5" s="270"/>
      <c r="G5" s="270"/>
      <c r="H5" s="270"/>
      <c r="I5" s="270" t="s">
        <v>29</v>
      </c>
      <c r="J5" s="270"/>
      <c r="K5" s="270"/>
      <c r="L5" s="270"/>
      <c r="M5" s="270"/>
      <c r="N5" s="270"/>
    </row>
    <row r="6" spans="2:14" customFormat="1" x14ac:dyDescent="0.25">
      <c r="B6" s="278"/>
      <c r="C6" s="56">
        <v>2010</v>
      </c>
      <c r="D6" s="16">
        <v>2019</v>
      </c>
      <c r="E6" s="16">
        <v>2021</v>
      </c>
      <c r="F6" s="16">
        <v>2010</v>
      </c>
      <c r="G6" s="16">
        <v>2019</v>
      </c>
      <c r="H6" s="16">
        <v>2021</v>
      </c>
      <c r="I6" s="51">
        <v>2010</v>
      </c>
      <c r="J6" s="51">
        <v>2019</v>
      </c>
      <c r="K6" s="51">
        <v>2021</v>
      </c>
      <c r="L6" s="51">
        <v>2010</v>
      </c>
      <c r="M6" s="51">
        <v>2019</v>
      </c>
      <c r="N6" s="51">
        <v>2021</v>
      </c>
    </row>
    <row r="7" spans="2:14" customFormat="1" x14ac:dyDescent="0.25">
      <c r="B7" s="45" t="s">
        <v>242</v>
      </c>
      <c r="C7" s="26">
        <v>6</v>
      </c>
      <c r="D7" s="27">
        <v>3</v>
      </c>
      <c r="E7" s="46" t="s">
        <v>207</v>
      </c>
      <c r="F7" s="27">
        <v>206</v>
      </c>
      <c r="G7" s="46">
        <v>88</v>
      </c>
      <c r="H7" s="27">
        <v>67</v>
      </c>
      <c r="I7" s="57">
        <v>4.3478260869565215</v>
      </c>
      <c r="J7" s="58">
        <v>2.8846153846153846</v>
      </c>
      <c r="K7" s="59">
        <v>0</v>
      </c>
      <c r="L7" s="58">
        <v>5.0072921730675741</v>
      </c>
      <c r="M7" s="59">
        <v>2.7734005672864797</v>
      </c>
      <c r="N7" s="58">
        <v>2.3304347826086955</v>
      </c>
    </row>
    <row r="8" spans="2:14" customFormat="1" x14ac:dyDescent="0.25">
      <c r="B8" s="45" t="s">
        <v>32</v>
      </c>
      <c r="C8" s="26">
        <v>16</v>
      </c>
      <c r="D8" s="27">
        <v>15</v>
      </c>
      <c r="E8" s="46">
        <v>21</v>
      </c>
      <c r="F8" s="27">
        <v>950</v>
      </c>
      <c r="G8" s="46">
        <v>698</v>
      </c>
      <c r="H8" s="27">
        <v>695</v>
      </c>
      <c r="I8" s="57">
        <v>11.594202898550725</v>
      </c>
      <c r="J8" s="58">
        <v>14.423076923076922</v>
      </c>
      <c r="K8" s="59">
        <v>24.705882352941178</v>
      </c>
      <c r="L8" s="58">
        <v>23.091881380651433</v>
      </c>
      <c r="M8" s="59">
        <v>21.998109045067761</v>
      </c>
      <c r="N8" s="58">
        <v>24.173913043478258</v>
      </c>
    </row>
    <row r="9" spans="2:14" customFormat="1" x14ac:dyDescent="0.25">
      <c r="B9" s="45" t="s">
        <v>33</v>
      </c>
      <c r="C9" s="26">
        <v>4</v>
      </c>
      <c r="D9" s="27">
        <v>3</v>
      </c>
      <c r="E9" s="46">
        <v>3</v>
      </c>
      <c r="F9" s="27">
        <v>265</v>
      </c>
      <c r="G9" s="46">
        <v>253</v>
      </c>
      <c r="H9" s="27">
        <v>229</v>
      </c>
      <c r="I9" s="57">
        <v>2.8985507246376812</v>
      </c>
      <c r="J9" s="58">
        <v>2.8846153846153846</v>
      </c>
      <c r="K9" s="59">
        <v>3.5294117647058822</v>
      </c>
      <c r="L9" s="58">
        <v>6.4414195430238212</v>
      </c>
      <c r="M9" s="59">
        <v>7.9735266309486299</v>
      </c>
      <c r="N9" s="58">
        <v>7.965217391304348</v>
      </c>
    </row>
    <row r="10" spans="2:14" customFormat="1" x14ac:dyDescent="0.25">
      <c r="B10" s="45" t="s">
        <v>88</v>
      </c>
      <c r="C10" s="26">
        <v>14</v>
      </c>
      <c r="D10" s="27">
        <v>12</v>
      </c>
      <c r="E10" s="46">
        <v>9</v>
      </c>
      <c r="F10" s="27">
        <v>621</v>
      </c>
      <c r="G10" s="46">
        <v>534</v>
      </c>
      <c r="H10" s="27">
        <v>471</v>
      </c>
      <c r="I10" s="57">
        <v>10.144927536231885</v>
      </c>
      <c r="J10" s="58">
        <v>11.538461538461538</v>
      </c>
      <c r="K10" s="59">
        <v>10.588235294117647</v>
      </c>
      <c r="L10" s="58">
        <v>15.094798249878464</v>
      </c>
      <c r="M10" s="59">
        <v>16.829498896942958</v>
      </c>
      <c r="N10" s="58">
        <v>16.382608695652173</v>
      </c>
    </row>
    <row r="11" spans="2:14" customFormat="1" x14ac:dyDescent="0.25">
      <c r="B11" s="45" t="s">
        <v>34</v>
      </c>
      <c r="C11" s="26">
        <v>98</v>
      </c>
      <c r="D11" s="27">
        <v>71</v>
      </c>
      <c r="E11" s="46">
        <v>52</v>
      </c>
      <c r="F11" s="27">
        <v>2072</v>
      </c>
      <c r="G11" s="46">
        <v>1600</v>
      </c>
      <c r="H11" s="27">
        <v>1413</v>
      </c>
      <c r="I11" s="57">
        <v>71.014492753623188</v>
      </c>
      <c r="J11" s="58">
        <v>68.269230769230774</v>
      </c>
      <c r="K11" s="59">
        <v>61.176470588235297</v>
      </c>
      <c r="L11" s="58">
        <v>50.36460865337871</v>
      </c>
      <c r="M11" s="59">
        <v>50.425464859754179</v>
      </c>
      <c r="N11" s="58">
        <v>49.14782608695652</v>
      </c>
    </row>
    <row r="12" spans="2:14" customFormat="1" x14ac:dyDescent="0.25">
      <c r="B12" s="43" t="s">
        <v>9</v>
      </c>
      <c r="C12" s="54">
        <v>138</v>
      </c>
      <c r="D12" s="54">
        <v>104</v>
      </c>
      <c r="E12" s="54">
        <v>85</v>
      </c>
      <c r="F12" s="54">
        <v>4114</v>
      </c>
      <c r="G12" s="54">
        <v>3173</v>
      </c>
      <c r="H12" s="54">
        <v>2875</v>
      </c>
      <c r="I12" s="60">
        <v>100</v>
      </c>
      <c r="J12" s="60">
        <v>100</v>
      </c>
      <c r="K12" s="60">
        <v>100</v>
      </c>
      <c r="L12" s="60">
        <v>100</v>
      </c>
      <c r="M12" s="60">
        <v>100</v>
      </c>
      <c r="N12" s="60">
        <v>100</v>
      </c>
    </row>
    <row r="13" spans="2:14" customFormat="1" x14ac:dyDescent="0.25">
      <c r="B13" s="190" t="s">
        <v>192</v>
      </c>
    </row>
    <row r="14" spans="2:14" customFormat="1" x14ac:dyDescent="0.25"/>
    <row r="15" spans="2:14" customFormat="1" x14ac:dyDescent="0.25"/>
    <row r="16" spans="2:14" customFormat="1" x14ac:dyDescent="0.25"/>
    <row r="17" customFormat="1" x14ac:dyDescent="0.25"/>
    <row r="18" customFormat="1" x14ac:dyDescent="0.25"/>
  </sheetData>
  <mergeCells count="7">
    <mergeCell ref="B4:B6"/>
    <mergeCell ref="C4:E4"/>
    <mergeCell ref="F4:H4"/>
    <mergeCell ref="I4:K4"/>
    <mergeCell ref="L4:N4"/>
    <mergeCell ref="C5:H5"/>
    <mergeCell ref="I5:N5"/>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Foglio10"/>
  <dimension ref="B2:N20"/>
  <sheetViews>
    <sheetView workbookViewId="0">
      <selection activeCell="A27" sqref="A27:XFD307"/>
    </sheetView>
  </sheetViews>
  <sheetFormatPr defaultRowHeight="15" x14ac:dyDescent="0.25"/>
  <cols>
    <col min="2" max="2" width="12.140625" bestFit="1" customWidth="1"/>
  </cols>
  <sheetData>
    <row r="2" spans="2:14" x14ac:dyDescent="0.25">
      <c r="B2" s="8" t="s">
        <v>279</v>
      </c>
    </row>
    <row r="3" spans="2:14" x14ac:dyDescent="0.25">
      <c r="B3" s="40" t="s">
        <v>253</v>
      </c>
    </row>
    <row r="4" spans="2:14" x14ac:dyDescent="0.25">
      <c r="B4" s="279" t="s">
        <v>35</v>
      </c>
      <c r="C4" s="281" t="s">
        <v>178</v>
      </c>
      <c r="D4" s="281"/>
      <c r="E4" s="281"/>
      <c r="F4" s="281"/>
      <c r="G4" s="281"/>
      <c r="H4" s="281"/>
      <c r="I4" s="282" t="s">
        <v>5</v>
      </c>
      <c r="J4" s="282"/>
      <c r="K4" s="282"/>
      <c r="L4" s="282"/>
      <c r="M4" s="282"/>
      <c r="N4" s="282"/>
    </row>
    <row r="5" spans="2:14" x14ac:dyDescent="0.25">
      <c r="B5" s="280"/>
      <c r="C5" s="283">
        <v>2010</v>
      </c>
      <c r="D5" s="283"/>
      <c r="E5" s="284">
        <v>2019</v>
      </c>
      <c r="F5" s="284"/>
      <c r="G5" s="283">
        <v>2021</v>
      </c>
      <c r="H5" s="283"/>
      <c r="I5" s="283">
        <v>2010</v>
      </c>
      <c r="J5" s="283"/>
      <c r="K5" s="284">
        <v>2019</v>
      </c>
      <c r="L5" s="284"/>
      <c r="M5" s="283">
        <v>2021</v>
      </c>
      <c r="N5" s="283"/>
    </row>
    <row r="6" spans="2:14" x14ac:dyDescent="0.25">
      <c r="B6" s="280"/>
      <c r="C6" s="41" t="s">
        <v>36</v>
      </c>
      <c r="D6" s="41" t="s">
        <v>3</v>
      </c>
      <c r="E6" s="41" t="s">
        <v>36</v>
      </c>
      <c r="F6" s="41" t="s">
        <v>3</v>
      </c>
      <c r="G6" s="41" t="s">
        <v>36</v>
      </c>
      <c r="H6" s="41" t="s">
        <v>3</v>
      </c>
      <c r="I6" s="41" t="s">
        <v>36</v>
      </c>
      <c r="J6" s="41" t="s">
        <v>3</v>
      </c>
      <c r="K6" s="41" t="s">
        <v>36</v>
      </c>
      <c r="L6" s="41" t="s">
        <v>3</v>
      </c>
      <c r="M6" s="41" t="s">
        <v>36</v>
      </c>
      <c r="N6" s="41" t="s">
        <v>3</v>
      </c>
    </row>
    <row r="7" spans="2:14" x14ac:dyDescent="0.25">
      <c r="B7" s="42" t="s">
        <v>37</v>
      </c>
      <c r="C7" s="198">
        <v>1</v>
      </c>
      <c r="D7" s="199">
        <v>68</v>
      </c>
      <c r="E7" s="200" t="s">
        <v>207</v>
      </c>
      <c r="F7" s="244">
        <v>70</v>
      </c>
      <c r="G7" s="200" t="s">
        <v>207</v>
      </c>
      <c r="H7" s="244">
        <v>46</v>
      </c>
      <c r="I7" s="201">
        <v>27</v>
      </c>
      <c r="J7" s="199">
        <v>3381</v>
      </c>
      <c r="K7" s="200">
        <v>17</v>
      </c>
      <c r="L7" s="244">
        <v>3167</v>
      </c>
      <c r="M7" s="200">
        <v>6</v>
      </c>
      <c r="N7" s="244">
        <v>2218</v>
      </c>
    </row>
    <row r="8" spans="2:14" x14ac:dyDescent="0.25">
      <c r="B8" s="42" t="s">
        <v>243</v>
      </c>
      <c r="C8" s="202">
        <v>2</v>
      </c>
      <c r="D8" s="199">
        <v>71</v>
      </c>
      <c r="E8" s="198" t="s">
        <v>207</v>
      </c>
      <c r="F8" s="244">
        <v>62</v>
      </c>
      <c r="G8" s="198" t="s">
        <v>207</v>
      </c>
      <c r="H8" s="244">
        <v>44</v>
      </c>
      <c r="I8" s="201">
        <v>14</v>
      </c>
      <c r="J8" s="199">
        <v>3137</v>
      </c>
      <c r="K8" s="200">
        <v>4</v>
      </c>
      <c r="L8" s="244">
        <v>2821</v>
      </c>
      <c r="M8" s="200">
        <v>5</v>
      </c>
      <c r="N8" s="244">
        <v>1882</v>
      </c>
    </row>
    <row r="9" spans="2:14" x14ac:dyDescent="0.25">
      <c r="B9" s="42" t="s">
        <v>244</v>
      </c>
      <c r="C9" s="200">
        <v>1</v>
      </c>
      <c r="D9" s="199">
        <v>133</v>
      </c>
      <c r="E9" s="202" t="s">
        <v>207</v>
      </c>
      <c r="F9" s="244">
        <v>122</v>
      </c>
      <c r="G9" s="202">
        <v>2</v>
      </c>
      <c r="H9" s="244">
        <v>77</v>
      </c>
      <c r="I9" s="201">
        <v>29</v>
      </c>
      <c r="J9" s="199">
        <v>6314</v>
      </c>
      <c r="K9" s="200">
        <v>14</v>
      </c>
      <c r="L9" s="244">
        <v>5101</v>
      </c>
      <c r="M9" s="200">
        <v>17</v>
      </c>
      <c r="N9" s="244">
        <v>4101</v>
      </c>
    </row>
    <row r="10" spans="2:14" x14ac:dyDescent="0.25">
      <c r="B10" s="42" t="s">
        <v>245</v>
      </c>
      <c r="C10" s="201">
        <v>7</v>
      </c>
      <c r="D10" s="199">
        <v>325</v>
      </c>
      <c r="E10" s="202">
        <v>1</v>
      </c>
      <c r="F10" s="244">
        <v>189</v>
      </c>
      <c r="G10" s="202">
        <v>5</v>
      </c>
      <c r="H10" s="244">
        <v>234</v>
      </c>
      <c r="I10" s="201">
        <v>121</v>
      </c>
      <c r="J10" s="199">
        <v>14678</v>
      </c>
      <c r="K10" s="200">
        <v>67</v>
      </c>
      <c r="L10" s="244">
        <v>8711</v>
      </c>
      <c r="M10" s="200">
        <v>63</v>
      </c>
      <c r="N10" s="244">
        <v>8797</v>
      </c>
    </row>
    <row r="11" spans="2:14" x14ac:dyDescent="0.25">
      <c r="B11" s="42" t="s">
        <v>246</v>
      </c>
      <c r="C11" s="201">
        <v>10</v>
      </c>
      <c r="D11" s="199">
        <v>489</v>
      </c>
      <c r="E11" s="200">
        <v>11</v>
      </c>
      <c r="F11" s="244">
        <v>362</v>
      </c>
      <c r="G11" s="200">
        <v>6</v>
      </c>
      <c r="H11" s="244">
        <v>321</v>
      </c>
      <c r="I11" s="201">
        <v>253</v>
      </c>
      <c r="J11" s="199">
        <v>23858</v>
      </c>
      <c r="K11" s="200">
        <v>145</v>
      </c>
      <c r="L11" s="244">
        <v>15657</v>
      </c>
      <c r="M11" s="200">
        <v>125</v>
      </c>
      <c r="N11" s="244">
        <v>14495</v>
      </c>
    </row>
    <row r="12" spans="2:14" x14ac:dyDescent="0.25">
      <c r="B12" s="42" t="s">
        <v>247</v>
      </c>
      <c r="C12" s="198">
        <v>11</v>
      </c>
      <c r="D12" s="199">
        <v>597</v>
      </c>
      <c r="E12" s="200">
        <v>11</v>
      </c>
      <c r="F12" s="244">
        <v>409</v>
      </c>
      <c r="G12" s="200">
        <v>4</v>
      </c>
      <c r="H12" s="244">
        <v>406</v>
      </c>
      <c r="I12" s="201">
        <v>294</v>
      </c>
      <c r="J12" s="199">
        <v>28690</v>
      </c>
      <c r="K12" s="200">
        <v>194</v>
      </c>
      <c r="L12" s="244">
        <v>20213</v>
      </c>
      <c r="M12" s="200">
        <v>177</v>
      </c>
      <c r="N12" s="244">
        <v>18831</v>
      </c>
    </row>
    <row r="13" spans="2:14" x14ac:dyDescent="0.25">
      <c r="B13" s="42" t="s">
        <v>248</v>
      </c>
      <c r="C13" s="201">
        <v>14</v>
      </c>
      <c r="D13" s="199">
        <v>637</v>
      </c>
      <c r="E13" s="200">
        <v>6</v>
      </c>
      <c r="F13" s="244">
        <v>462</v>
      </c>
      <c r="G13" s="200">
        <v>6</v>
      </c>
      <c r="H13" s="244">
        <v>386</v>
      </c>
      <c r="I13" s="201">
        <v>351</v>
      </c>
      <c r="J13" s="199">
        <v>32620</v>
      </c>
      <c r="K13" s="200">
        <v>218</v>
      </c>
      <c r="L13" s="244">
        <v>23093</v>
      </c>
      <c r="M13" s="200">
        <v>201</v>
      </c>
      <c r="N13" s="244">
        <v>19950</v>
      </c>
    </row>
    <row r="14" spans="2:14" x14ac:dyDescent="0.25">
      <c r="B14" s="42" t="s">
        <v>249</v>
      </c>
      <c r="C14" s="201">
        <v>24</v>
      </c>
      <c r="D14" s="199">
        <v>1520</v>
      </c>
      <c r="E14" s="200">
        <v>13</v>
      </c>
      <c r="F14" s="244">
        <v>1107</v>
      </c>
      <c r="G14" s="200">
        <v>16</v>
      </c>
      <c r="H14" s="244">
        <v>958</v>
      </c>
      <c r="I14" s="201">
        <v>948</v>
      </c>
      <c r="J14" s="199">
        <v>86891</v>
      </c>
      <c r="K14" s="200">
        <v>556</v>
      </c>
      <c r="L14" s="244">
        <v>57333</v>
      </c>
      <c r="M14" s="200">
        <v>537</v>
      </c>
      <c r="N14" s="244">
        <v>47475</v>
      </c>
    </row>
    <row r="15" spans="2:14" x14ac:dyDescent="0.25">
      <c r="B15" s="42" t="s">
        <v>250</v>
      </c>
      <c r="C15" s="201">
        <v>19</v>
      </c>
      <c r="D15" s="199">
        <v>658</v>
      </c>
      <c r="E15" s="200">
        <v>21</v>
      </c>
      <c r="F15" s="244">
        <v>658</v>
      </c>
      <c r="G15" s="200">
        <v>17</v>
      </c>
      <c r="H15" s="244">
        <v>580</v>
      </c>
      <c r="I15" s="201">
        <v>522</v>
      </c>
      <c r="J15" s="199">
        <v>40907</v>
      </c>
      <c r="K15" s="200">
        <v>501</v>
      </c>
      <c r="L15" s="244">
        <v>40046</v>
      </c>
      <c r="M15" s="200">
        <v>428</v>
      </c>
      <c r="N15" s="244">
        <v>33697</v>
      </c>
    </row>
    <row r="16" spans="2:14" x14ac:dyDescent="0.25">
      <c r="B16" s="42" t="s">
        <v>251</v>
      </c>
      <c r="C16" s="201">
        <v>7</v>
      </c>
      <c r="D16" s="199">
        <v>239</v>
      </c>
      <c r="E16" s="200">
        <v>6</v>
      </c>
      <c r="F16" s="244">
        <v>297</v>
      </c>
      <c r="G16" s="200">
        <v>5</v>
      </c>
      <c r="H16" s="244">
        <v>247</v>
      </c>
      <c r="I16" s="201">
        <v>195</v>
      </c>
      <c r="J16" s="199">
        <v>13488</v>
      </c>
      <c r="K16" s="200">
        <v>221</v>
      </c>
      <c r="L16" s="244">
        <v>16712</v>
      </c>
      <c r="M16" s="200">
        <v>221</v>
      </c>
      <c r="N16" s="244">
        <v>14689</v>
      </c>
    </row>
    <row r="17" spans="2:14" x14ac:dyDescent="0.25">
      <c r="B17" s="42" t="s">
        <v>252</v>
      </c>
      <c r="C17" s="201">
        <v>8</v>
      </c>
      <c r="D17" s="199">
        <v>227</v>
      </c>
      <c r="E17" s="200">
        <v>7</v>
      </c>
      <c r="F17" s="244">
        <v>213</v>
      </c>
      <c r="G17" s="200">
        <v>5</v>
      </c>
      <c r="H17" s="244">
        <v>190</v>
      </c>
      <c r="I17" s="201">
        <v>202</v>
      </c>
      <c r="J17" s="199">
        <v>11264</v>
      </c>
      <c r="K17" s="200">
        <v>194</v>
      </c>
      <c r="L17" s="244">
        <v>12060</v>
      </c>
      <c r="M17" s="200">
        <v>172</v>
      </c>
      <c r="N17" s="244">
        <v>10441</v>
      </c>
    </row>
    <row r="18" spans="2:14" x14ac:dyDescent="0.25">
      <c r="B18" s="42" t="s">
        <v>38</v>
      </c>
      <c r="C18" s="201">
        <v>31</v>
      </c>
      <c r="D18" s="199">
        <v>445</v>
      </c>
      <c r="E18" s="200">
        <v>28</v>
      </c>
      <c r="F18" s="244">
        <v>550</v>
      </c>
      <c r="G18" s="200">
        <v>16</v>
      </c>
      <c r="H18" s="244">
        <v>437</v>
      </c>
      <c r="I18" s="201">
        <v>1064</v>
      </c>
      <c r="J18" s="199">
        <v>28223</v>
      </c>
      <c r="K18" s="200">
        <v>994</v>
      </c>
      <c r="L18" s="244">
        <v>31176</v>
      </c>
      <c r="M18" s="200">
        <v>870</v>
      </c>
      <c r="N18" s="244">
        <v>24572</v>
      </c>
    </row>
    <row r="19" spans="2:14" x14ac:dyDescent="0.25">
      <c r="B19" s="42" t="s">
        <v>39</v>
      </c>
      <c r="C19" s="198">
        <v>3</v>
      </c>
      <c r="D19" s="199">
        <v>236</v>
      </c>
      <c r="E19" s="201" t="s">
        <v>207</v>
      </c>
      <c r="F19" s="244">
        <v>50</v>
      </c>
      <c r="G19" s="201">
        <v>3</v>
      </c>
      <c r="H19" s="244">
        <v>103</v>
      </c>
      <c r="I19" s="201">
        <v>94</v>
      </c>
      <c r="J19" s="199">
        <v>11269</v>
      </c>
      <c r="K19" s="200">
        <v>48</v>
      </c>
      <c r="L19" s="244">
        <v>5294</v>
      </c>
      <c r="M19" s="200">
        <v>53</v>
      </c>
      <c r="N19" s="244">
        <v>3580</v>
      </c>
    </row>
    <row r="20" spans="2:14" x14ac:dyDescent="0.25">
      <c r="B20" s="43" t="s">
        <v>9</v>
      </c>
      <c r="C20" s="203">
        <v>138</v>
      </c>
      <c r="D20" s="204">
        <v>5645</v>
      </c>
      <c r="E20" s="203">
        <v>104</v>
      </c>
      <c r="F20" s="203">
        <v>4551</v>
      </c>
      <c r="G20" s="203">
        <v>85</v>
      </c>
      <c r="H20" s="203">
        <v>4029</v>
      </c>
      <c r="I20" s="203">
        <v>4114</v>
      </c>
      <c r="J20" s="204">
        <v>304720</v>
      </c>
      <c r="K20" s="203">
        <v>3173</v>
      </c>
      <c r="L20" s="203">
        <v>241384</v>
      </c>
      <c r="M20" s="203">
        <v>2875</v>
      </c>
      <c r="N20" s="203">
        <v>204728</v>
      </c>
    </row>
  </sheetData>
  <mergeCells count="9">
    <mergeCell ref="B4:B6"/>
    <mergeCell ref="C4:H4"/>
    <mergeCell ref="I4:N4"/>
    <mergeCell ref="C5:D5"/>
    <mergeCell ref="G5:H5"/>
    <mergeCell ref="I5:J5"/>
    <mergeCell ref="M5:N5"/>
    <mergeCell ref="E5:F5"/>
    <mergeCell ref="K5:L5"/>
  </mergeCells>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34</vt:i4>
      </vt:variant>
    </vt:vector>
  </HeadingPairs>
  <TitlesOfParts>
    <vt:vector size="34" baseType="lpstr">
      <vt:lpstr>Tavola 1</vt:lpstr>
      <vt:lpstr>Tavola 1.1</vt:lpstr>
      <vt:lpstr>Tavola 1.2</vt:lpstr>
      <vt:lpstr>Tavola 2</vt:lpstr>
      <vt:lpstr>Tavola 2.1</vt:lpstr>
      <vt:lpstr>Tavola 3</vt:lpstr>
      <vt:lpstr>Tavola 4.1</vt:lpstr>
      <vt:lpstr>Tavola 4.2</vt:lpstr>
      <vt:lpstr>Tavola 4.3</vt:lpstr>
      <vt:lpstr>Tavola 5</vt:lpstr>
      <vt:lpstr>Tavola 5.1</vt:lpstr>
      <vt:lpstr>Tavola 5.2</vt:lpstr>
      <vt:lpstr>Tavola 6</vt:lpstr>
      <vt:lpstr>Tavola 6.1</vt:lpstr>
      <vt:lpstr>Tavola 6.2</vt:lpstr>
      <vt:lpstr>Tavola 7</vt:lpstr>
      <vt:lpstr>Tavola 8</vt:lpstr>
      <vt:lpstr>Tavola 9</vt:lpstr>
      <vt:lpstr>Tavola 10</vt:lpstr>
      <vt:lpstr>Tavola 10.1</vt:lpstr>
      <vt:lpstr>Tavola 10.2</vt:lpstr>
      <vt:lpstr>Tavola 11</vt:lpstr>
      <vt:lpstr>Tavola 12</vt:lpstr>
      <vt:lpstr>Tavola 13</vt:lpstr>
      <vt:lpstr>Tavola 14</vt:lpstr>
      <vt:lpstr>Tavola 15</vt:lpstr>
      <vt:lpstr>Tavola 16</vt:lpstr>
      <vt:lpstr>Tavola 17</vt:lpstr>
      <vt:lpstr>Tavola 18</vt:lpstr>
      <vt:lpstr>Tavola_19</vt:lpstr>
      <vt:lpstr>Tavola 20</vt:lpstr>
      <vt:lpstr>Tavola 21</vt:lpstr>
      <vt:lpstr>Tavola 22</vt:lpstr>
      <vt:lpstr>Tavola 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UTENTE</dc:creator>
  <cp:lastModifiedBy>UTENTE</cp:lastModifiedBy>
  <cp:lastPrinted>2020-10-20T12:37:20Z</cp:lastPrinted>
  <dcterms:created xsi:type="dcterms:W3CDTF">2015-06-05T18:17:20Z</dcterms:created>
  <dcterms:modified xsi:type="dcterms:W3CDTF">2022-11-27T00:32:06Z</dcterms:modified>
</cp:coreProperties>
</file>