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490" windowHeight="6795" tabRatio="919"/>
  </bookViews>
  <sheets>
    <sheet name="Indice delle tavole" sheetId="60" r:id="rId1"/>
    <sheet name="Tav 2.1" sheetId="18" r:id="rId2"/>
    <sheet name="Tav 2.2" sheetId="49" r:id="rId3"/>
    <sheet name="Tav 2.3" sheetId="59" r:id="rId4"/>
    <sheet name="Tav 2.4" sheetId="42" r:id="rId5"/>
    <sheet name="Tav 2.5" sheetId="23" r:id="rId6"/>
    <sheet name="Tav 2.6" sheetId="57" r:id="rId7"/>
    <sheet name="Tav 2.7" sheetId="51" r:id="rId8"/>
    <sheet name="Tav 2.8" sheetId="46" r:id="rId9"/>
    <sheet name="Tav 2.9" sheetId="54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b" localSheetId="0">#REF!</definedName>
    <definedName name="\b">#REF!</definedName>
    <definedName name="\e" localSheetId="0">#REF!</definedName>
    <definedName name="\e">#REF!</definedName>
    <definedName name="\f" localSheetId="0">#REF!</definedName>
    <definedName name="\f">#REF!</definedName>
    <definedName name="\h" localSheetId="0">#REF!</definedName>
    <definedName name="\h">#REF!</definedName>
    <definedName name="\i" localSheetId="0">#REF!</definedName>
    <definedName name="\i">#REF!</definedName>
    <definedName name="\s" localSheetId="0">#REF!</definedName>
    <definedName name="\s">#REF!</definedName>
    <definedName name="\x" localSheetId="0">#REF!</definedName>
    <definedName name="\x">#REF!</definedName>
    <definedName name="\y" localSheetId="0">#REF!</definedName>
    <definedName name="\y">#REF!</definedName>
    <definedName name="__123Graph_F" hidden="1">[3]FPI1991!#REF!</definedName>
    <definedName name="_xlnm._FilterDatabase" localSheetId="4" hidden="1">'Tav 2.4'!$B$4:$K$26</definedName>
    <definedName name="_xlnm._FilterDatabase" localSheetId="5" hidden="1">'Tav 2.5'!$A$4:$H$4</definedName>
    <definedName name="_xlnm._FilterDatabase" localSheetId="6" hidden="1">'Tav 2.6'!$B$4:$H$26</definedName>
    <definedName name="_xlnm._FilterDatabase" localSheetId="7" hidden="1">'Tav 2.7'!$B$4:$D$69</definedName>
    <definedName name="_xlnm._FilterDatabase" localSheetId="8" hidden="1">'Tav 2.8'!$A$4:$A$71</definedName>
    <definedName name="_xlnm._FilterDatabase" localSheetId="9" hidden="1">'Tav 2.9'!#REF!</definedName>
    <definedName name="aaaNOME" localSheetId="0">#REF!</definedName>
    <definedName name="aaaNOME">#REF!</definedName>
    <definedName name="ABRUZZO" localSheetId="0">#REF!</definedName>
    <definedName name="ABRUZZO">#REF!</definedName>
    <definedName name="AGG" localSheetId="0">#REF!</definedName>
    <definedName name="AGG">#REF!</definedName>
    <definedName name="AGRIGENTO" localSheetId="0">#REF!</definedName>
    <definedName name="AGRIGENTO">#REF!</definedName>
    <definedName name="ALESSANDRIA" localSheetId="0">#REF!</definedName>
    <definedName name="ALESSANDRIA">#REF!</definedName>
    <definedName name="ANCONA" localSheetId="0">#REF!</definedName>
    <definedName name="ANCONA">#REF!</definedName>
    <definedName name="AOSTA" localSheetId="0">#REF!</definedName>
    <definedName name="AOSTA">#REF!</definedName>
    <definedName name="Area_Estrazione" localSheetId="0">#REF!</definedName>
    <definedName name="Area_Estrazione">#REF!</definedName>
    <definedName name="Area_lavoro" localSheetId="0">#REF!</definedName>
    <definedName name="Area_lavoro">#REF!</definedName>
    <definedName name="Area_St_CE" localSheetId="0">#REF!</definedName>
    <definedName name="Area_St_CE">#REF!</definedName>
    <definedName name="Area_St_IS" localSheetId="0">#REF!</definedName>
    <definedName name="Area_St_IS">#REF!</definedName>
    <definedName name="Area_St_NE" localSheetId="0">#REF!</definedName>
    <definedName name="Area_St_NE">#REF!</definedName>
    <definedName name="Area_St_NO" localSheetId="0">#REF!</definedName>
    <definedName name="Area_St_NO">#REF!</definedName>
    <definedName name="Area_St_SU" localSheetId="0">#REF!</definedName>
    <definedName name="Area_St_SU">#REF!</definedName>
    <definedName name="_xlnm.Print_Area" localSheetId="1">'Tav 2.1'!$A$1:$J$59</definedName>
    <definedName name="_xlnm.Print_Area" localSheetId="2">'Tav 2.2'!$A$1:$J$40</definedName>
    <definedName name="_xlnm.Print_Area" localSheetId="4">'Tav 2.4'!$A$1:$K$36</definedName>
    <definedName name="_xlnm.Print_Area" localSheetId="5">'Tav 2.5'!$A$1:$H$35</definedName>
    <definedName name="_xlnm.Print_Area" localSheetId="6">'Tav 2.6'!$A$1:$G$36</definedName>
    <definedName name="_xlnm.Print_Area" localSheetId="7">'Tav 2.7'!$A$1:$D$71</definedName>
    <definedName name="_xlnm.Print_Area" localSheetId="8">'Tav 2.8'!$A$1:$I$72</definedName>
    <definedName name="_xlnm.Print_Area" localSheetId="9">'Tav 2.9'!$A$1:$K$5</definedName>
    <definedName name="AREZZO" localSheetId="0">#REF!</definedName>
    <definedName name="AREZZO">#REF!</definedName>
    <definedName name="ASCOLI_PICENO" localSheetId="0">#REF!</definedName>
    <definedName name="ASCOLI_PICENO">#REF!</definedName>
    <definedName name="ASTI" localSheetId="0">#REF!</definedName>
    <definedName name="ASTI">#REF!</definedName>
    <definedName name="ATTRTOT" localSheetId="0">#REF!</definedName>
    <definedName name="ATTRTOT">#REF!</definedName>
    <definedName name="AVELLINO" localSheetId="0">#REF!</definedName>
    <definedName name="AVELLINO">#REF!</definedName>
    <definedName name="BARI" localSheetId="0">#REF!</definedName>
    <definedName name="BARI">#REF!</definedName>
    <definedName name="BASILICATA" localSheetId="0">#REF!</definedName>
    <definedName name="BASILICATA">#REF!</definedName>
    <definedName name="BELLUNO" localSheetId="0">#REF!</definedName>
    <definedName name="BELLUNO">#REF!</definedName>
    <definedName name="BENEVENTO" localSheetId="0">#REF!</definedName>
    <definedName name="BENEVENTO">#REF!</definedName>
    <definedName name="BERGAMO" localSheetId="0">#REF!</definedName>
    <definedName name="BERGAMO">#REF!</definedName>
    <definedName name="BIELLA" localSheetId="0">#REF!</definedName>
    <definedName name="BIELLA">#REF!</definedName>
    <definedName name="BOLOGNA" localSheetId="0">#REF!</definedName>
    <definedName name="BOLOGNA">#REF!</definedName>
    <definedName name="BOLZANO" localSheetId="0">#REF!</definedName>
    <definedName name="BOLZANO">#REF!</definedName>
    <definedName name="BRESCIA" localSheetId="0">#REF!</definedName>
    <definedName name="BRESCIA">#REF!</definedName>
    <definedName name="BRINDISI" localSheetId="0">#REF!</definedName>
    <definedName name="BRINDISI">#REF!</definedName>
    <definedName name="CAGLIARI" localSheetId="0">#REF!</definedName>
    <definedName name="CAGLIARI">#REF!</definedName>
    <definedName name="CALABRIA" localSheetId="0">#REF!</definedName>
    <definedName name="CALABRIA">#REF!</definedName>
    <definedName name="CALTANISSETTA" localSheetId="0">#REF!</definedName>
    <definedName name="CALTANISSETTA">#REF!</definedName>
    <definedName name="CAMPANIA" localSheetId="0">#REF!</definedName>
    <definedName name="CAMPANIA">#REF!</definedName>
    <definedName name="CAMPOBASSO" localSheetId="0">#REF!</definedName>
    <definedName name="CAMPOBASSO">#REF!</definedName>
    <definedName name="CASERTA" localSheetId="0">#REF!</definedName>
    <definedName name="CASERTA">#REF!</definedName>
    <definedName name="CATANIA" localSheetId="0">#REF!</definedName>
    <definedName name="CATANIA">#REF!</definedName>
    <definedName name="CATANZARO" localSheetId="0">#REF!</definedName>
    <definedName name="CATANZARO">#REF!</definedName>
    <definedName name="CENTRO" localSheetId="0">#REF!</definedName>
    <definedName name="CENTRO">#REF!</definedName>
    <definedName name="CHIETI" localSheetId="0">#REF!</definedName>
    <definedName name="CHIETI">#REF!</definedName>
    <definedName name="CINQUEP" localSheetId="0">#REF!</definedName>
    <definedName name="CINQUEP">#REF!</definedName>
    <definedName name="COMO" localSheetId="0">#REF!</definedName>
    <definedName name="COMO">#REF!</definedName>
    <definedName name="COSENZA" localSheetId="0">#REF!</definedName>
    <definedName name="COSENZA">#REF!</definedName>
    <definedName name="CREMONA" localSheetId="0">#REF!</definedName>
    <definedName name="CREMONA">#REF!</definedName>
    <definedName name="_xlnm.Criteria" localSheetId="0">#REF!</definedName>
    <definedName name="_xlnm.Criteria">#REF!</definedName>
    <definedName name="CROTONE" localSheetId="0">#REF!</definedName>
    <definedName name="CROTONE">#REF!</definedName>
    <definedName name="CUNEO" localSheetId="0">#REF!</definedName>
    <definedName name="CUNEO">#REF!</definedName>
    <definedName name="_xlnm.Database" localSheetId="0">#REF!</definedName>
    <definedName name="_xlnm.Database">#REF!</definedName>
    <definedName name="DATITOT" localSheetId="0">#REF!</definedName>
    <definedName name="DATITOT">#REF!</definedName>
    <definedName name="DUEP" localSheetId="0">#REF!</definedName>
    <definedName name="DUEP">#REF!</definedName>
    <definedName name="EMILIA_ROMAGNA" localSheetId="0">#REF!</definedName>
    <definedName name="EMILIA_ROMAGNA">#REF!</definedName>
    <definedName name="ENNA" localSheetId="0">#REF!</definedName>
    <definedName name="ENNA">#REF!</definedName>
    <definedName name="_xlnm.Extract" localSheetId="0">#REF!</definedName>
    <definedName name="_xlnm.Extract">#REF!</definedName>
    <definedName name="ETI2R" localSheetId="0">#REF!</definedName>
    <definedName name="ETI2R">#REF!</definedName>
    <definedName name="ETIACI" localSheetId="0">#REF!</definedName>
    <definedName name="ETIACI">#REF!</definedName>
    <definedName name="ETIAECI" localSheetId="0">#REF!</definedName>
    <definedName name="ETIAECI">#REF!</definedName>
    <definedName name="etiANTE" localSheetId="0">#REF!</definedName>
    <definedName name="etiANTE">#REF!</definedName>
    <definedName name="ETICE" localSheetId="0">#REF!</definedName>
    <definedName name="ETICE">#REF!</definedName>
    <definedName name="etiFASI" localSheetId="0">#REF!</definedName>
    <definedName name="etiFASI">#REF!</definedName>
    <definedName name="ETIFCI" localSheetId="0">#REF!</definedName>
    <definedName name="ETIFCI">#REF!</definedName>
    <definedName name="etiFCrI">[4]FCrI2001!#REF!</definedName>
    <definedName name="ETIFGDI" localSheetId="0">#REF!</definedName>
    <definedName name="ETIFGDI">#REF!</definedName>
    <definedName name="ETIFGI" localSheetId="0">#REF!</definedName>
    <definedName name="ETIFGI">#REF!</definedName>
    <definedName name="etiFIABS" localSheetId="0">#REF!</definedName>
    <definedName name="etiFIABS">#REF!</definedName>
    <definedName name="etiFIAF">[5]FIBa2001!#REF!</definedName>
    <definedName name="etiFIB" localSheetId="0">#REF!</definedName>
    <definedName name="etiFIB">#REF!</definedName>
    <definedName name="etiFIBiS">[6]FIBiS1999!#REF!</definedName>
    <definedName name="ETIFIBS" localSheetId="0">#REF!</definedName>
    <definedName name="ETIFIBS">#REF!</definedName>
    <definedName name="ETIFIC" localSheetId="0">#REF!</definedName>
    <definedName name="ETIFIC">#REF!</definedName>
    <definedName name="ETIFICK" localSheetId="0">#REF!</definedName>
    <definedName name="ETIFICK">#REF!</definedName>
    <definedName name="ETIFICR" localSheetId="0">#REF!</definedName>
    <definedName name="ETIFICR">#REF!</definedName>
    <definedName name="etiFICSF">[4]FICSF2001!#REF!</definedName>
    <definedName name="etiFID">[5]FIBa2001!#REF!</definedName>
    <definedName name="ETIFIDAL" localSheetId="0">#REF!</definedName>
    <definedName name="ETIFIDAL">#REF!</definedName>
    <definedName name="ETIFIDC" localSheetId="0">#REF!</definedName>
    <definedName name="ETIFIDC">#REF!</definedName>
    <definedName name="etiFIDS">[6]FIDS1999!#REF!</definedName>
    <definedName name="ETIFIG" localSheetId="0">#REF!</definedName>
    <definedName name="ETIFIG">#REF!</definedName>
    <definedName name="etiFIGB">[5]FIBa2001!#REF!</definedName>
    <definedName name="ETIFIGC" localSheetId="0">#REF!</definedName>
    <definedName name="ETIFIGC">#REF!</definedName>
    <definedName name="etiFIGeST">[6]FIGEST1999!#REF!</definedName>
    <definedName name="ETIFIGH" localSheetId="0">#REF!</definedName>
    <definedName name="ETIFIGH">#REF!</definedName>
    <definedName name="etiFIGS" localSheetId="0">#REF!</definedName>
    <definedName name="etiFIGS">#REF!</definedName>
    <definedName name="ETIFIH" localSheetId="0">#REF!</definedName>
    <definedName name="ETIFIH">#REF!</definedName>
    <definedName name="ETIFIHP" localSheetId="0">#REF!</definedName>
    <definedName name="ETIFIHP">#REF!</definedName>
    <definedName name="etiFIK" localSheetId="0">#REF!</definedName>
    <definedName name="etiFIK">#REF!</definedName>
    <definedName name="ETIFILPJ" localSheetId="0">#REF!</definedName>
    <definedName name="ETIFILPJ">#REF!</definedName>
    <definedName name="ETIFIM" localSheetId="0">#REF!</definedName>
    <definedName name="ETIFIM">#REF!</definedName>
    <definedName name="ETIFIN" localSheetId="0">#REF!</definedName>
    <definedName name="ETIFIN">#REF!</definedName>
    <definedName name="ETIFIP" localSheetId="0">#REF!</definedName>
    <definedName name="ETIFIP">#REF!</definedName>
    <definedName name="ETIFIPAV" localSheetId="0">#REF!</definedName>
    <definedName name="ETIFIPAV">#REF!</definedName>
    <definedName name="etiFIPCF">[5]FIPCF2001!#REF!</definedName>
    <definedName name="etiFIPE" localSheetId="0">#REF!</definedName>
    <definedName name="etiFIPE">#REF!</definedName>
    <definedName name="ETIFIPM" localSheetId="0">#REF!</definedName>
    <definedName name="ETIFIPM">#REF!</definedName>
    <definedName name="ETIFIPS" localSheetId="0">#REF!</definedName>
    <definedName name="ETIFIPS">#REF!</definedName>
    <definedName name="etiFIPT" localSheetId="0">#REF!</definedName>
    <definedName name="etiFIPT">#REF!</definedName>
    <definedName name="ETIFIR" localSheetId="0">#REF!</definedName>
    <definedName name="ETIFIR">#REF!</definedName>
    <definedName name="ETIFIS" localSheetId="0">#REF!</definedName>
    <definedName name="ETIFIS">#REF!</definedName>
    <definedName name="etiFISAPS">[6]FISAPS1999!#REF!</definedName>
    <definedName name="etiFISB" localSheetId="0">#REF!</definedName>
    <definedName name="etiFISB">#REF!</definedName>
    <definedName name="ETIFISD" localSheetId="0">#REF!</definedName>
    <definedName name="ETIFISD">#REF!</definedName>
    <definedName name="ETIFISE" localSheetId="0">#REF!</definedName>
    <definedName name="ETIFISE">#REF!</definedName>
    <definedName name="ETIFISG" localSheetId="0">#REF!</definedName>
    <definedName name="ETIFISG">#REF!</definedName>
    <definedName name="ETIFISI" localSheetId="0">#REF!</definedName>
    <definedName name="ETIFISI">#REF!</definedName>
    <definedName name="ETIFISN" localSheetId="0">#REF!</definedName>
    <definedName name="ETIFISN">#REF!</definedName>
    <definedName name="etiFISO" localSheetId="0">#REF!</definedName>
    <definedName name="etiFISO">#REF!</definedName>
    <definedName name="etiFISS">[6]FISS1999!#REF!</definedName>
    <definedName name="etiFISURF">[6]FISURF1999!#REF!</definedName>
    <definedName name="ETIFIT" localSheetId="0">#REF!</definedName>
    <definedName name="ETIFIT">#REF!</definedName>
    <definedName name="etiFITAK" localSheetId="0">#REF!</definedName>
    <definedName name="etiFITAK">#REF!</definedName>
    <definedName name="ETIFITARCO" localSheetId="0">#REF!</definedName>
    <definedName name="ETIFITARCO">#REF!</definedName>
    <definedName name="ETIFITAV" localSheetId="0">#REF!</definedName>
    <definedName name="ETIFITAV">#REF!</definedName>
    <definedName name="etiFITE" localSheetId="0">#REF!</definedName>
    <definedName name="etiFITE">#REF!</definedName>
    <definedName name="ETIFITET" localSheetId="0">#REF!</definedName>
    <definedName name="ETIFITET">#REF!</definedName>
    <definedName name="etiFITr" localSheetId="0">#REF!</definedName>
    <definedName name="etiFITr">#REF!</definedName>
    <definedName name="etiFITw" localSheetId="0">#REF!</definedName>
    <definedName name="etiFITw">#REF!</definedName>
    <definedName name="ETIFIV" localSheetId="0">#REF!</definedName>
    <definedName name="ETIFIV">#REF!</definedName>
    <definedName name="etiFIWuK">[6]FIWuK1999!#REF!</definedName>
    <definedName name="ETIFMI" localSheetId="0">#REF!</definedName>
    <definedName name="ETIFMI">#REF!</definedName>
    <definedName name="ETIFMSI" localSheetId="0">#REF!</definedName>
    <definedName name="ETIFMSI">#REF!</definedName>
    <definedName name="ETIFPI" localSheetId="0">#REF!</definedName>
    <definedName name="ETIFPI">#REF!</definedName>
    <definedName name="etiFSI" localSheetId="0">#REF!</definedName>
    <definedName name="etiFSI">#REF!</definedName>
    <definedName name="ETIIS" localSheetId="0">#REF!</definedName>
    <definedName name="ETIIS">#REF!</definedName>
    <definedName name="ETINE" localSheetId="0">#REF!</definedName>
    <definedName name="ETINE">#REF!</definedName>
    <definedName name="ETINO" localSheetId="0">#REF!</definedName>
    <definedName name="ETINO">#REF!</definedName>
    <definedName name="ETISU" localSheetId="0">#REF!</definedName>
    <definedName name="ETISU">#REF!</definedName>
    <definedName name="ETIUBI" localSheetId="0">#REF!</definedName>
    <definedName name="ETIUBI">#REF!</definedName>
    <definedName name="ETIUITS" localSheetId="0">#REF!</definedName>
    <definedName name="ETIUITS">#REF!</definedName>
    <definedName name="FERRARA" localSheetId="0">#REF!</definedName>
    <definedName name="FERRARA">#REF!</definedName>
    <definedName name="fff">[4]FICSF2001!#REF!</definedName>
    <definedName name="FIRENZE" localSheetId="0">#REF!</definedName>
    <definedName name="FIRENZE">#REF!</definedName>
    <definedName name="FOGGIA" localSheetId="0">#REF!</definedName>
    <definedName name="FOGGIA">#REF!</definedName>
    <definedName name="FORLI" localSheetId="0">#REF!</definedName>
    <definedName name="FORLI">#REF!</definedName>
    <definedName name="Formato_intesta" localSheetId="0">#REF!</definedName>
    <definedName name="Formato_intesta">#REF!</definedName>
    <definedName name="FRIULI_V.G." localSheetId="0">#REF!</definedName>
    <definedName name="FRIULI_V.G.">#REF!</definedName>
    <definedName name="FROSINONE" localSheetId="0">#REF!</definedName>
    <definedName name="FROSINONE">#REF!</definedName>
    <definedName name="GENOVA" localSheetId="0">#REF!</definedName>
    <definedName name="GENOVA">#REF!</definedName>
    <definedName name="GORIZIA" localSheetId="0">#REF!</definedName>
    <definedName name="GORIZIA">#REF!</definedName>
    <definedName name="GROSSETO" localSheetId="0">#REF!</definedName>
    <definedName name="GROSSETO">#REF!</definedName>
    <definedName name="IMPERIA" localSheetId="0">#REF!</definedName>
    <definedName name="IMPERIA">#REF!</definedName>
    <definedName name="INIZIOPR" localSheetId="0">#REF!</definedName>
    <definedName name="INIZIOPR">#REF!</definedName>
    <definedName name="ISERNIA" localSheetId="0">#REF!</definedName>
    <definedName name="ISERNIA">#REF!</definedName>
    <definedName name="ISOLE" localSheetId="0">#REF!</definedName>
    <definedName name="ISOLE">#REF!</definedName>
    <definedName name="ITALIA" localSheetId="0">#REF!</definedName>
    <definedName name="ITALIA">#REF!</definedName>
    <definedName name="L_AQUILA" localSheetId="0">#REF!</definedName>
    <definedName name="L_AQUILA">#REF!</definedName>
    <definedName name="LA_SPEZIA" localSheetId="0">#REF!</definedName>
    <definedName name="LA_SPEZIA">#REF!</definedName>
    <definedName name="LATINA" localSheetId="0">#REF!</definedName>
    <definedName name="LATINA">#REF!</definedName>
    <definedName name="LAZIO" localSheetId="0">#REF!</definedName>
    <definedName name="LAZIO">#REF!</definedName>
    <definedName name="LECCE" localSheetId="0">#REF!</definedName>
    <definedName name="LECCE">#REF!</definedName>
    <definedName name="LECCO" localSheetId="0">#REF!</definedName>
    <definedName name="LECCO">#REF!</definedName>
    <definedName name="LIGURIA" localSheetId="0">#REF!</definedName>
    <definedName name="LIGURIA">#REF!</definedName>
    <definedName name="LINEAR" localSheetId="0">#REF!</definedName>
    <definedName name="LINEAR">#REF!</definedName>
    <definedName name="LIVORNO" localSheetId="0">#REF!</definedName>
    <definedName name="LIVORNO">#REF!</definedName>
    <definedName name="LODI" localSheetId="0">#REF!</definedName>
    <definedName name="LODI">#REF!</definedName>
    <definedName name="LOMBARDIA" localSheetId="0">#REF!</definedName>
    <definedName name="LOMBARDIA">#REF!</definedName>
    <definedName name="LUCCA" localSheetId="0">#REF!</definedName>
    <definedName name="LUCCA">#REF!</definedName>
    <definedName name="MACERATA" localSheetId="0">#REF!</definedName>
    <definedName name="MACERATA">#REF!</definedName>
    <definedName name="MANTOVA" localSheetId="0">#REF!</definedName>
    <definedName name="MANTOVA">#REF!</definedName>
    <definedName name="MARCHE" localSheetId="0">#REF!</definedName>
    <definedName name="MARCHE">#REF!</definedName>
    <definedName name="MASSA_CARRARA" localSheetId="0">#REF!</definedName>
    <definedName name="MASSA_CARRARA">#REF!</definedName>
    <definedName name="MATERA" localSheetId="0">#REF!</definedName>
    <definedName name="MATERA">#REF!</definedName>
    <definedName name="MESSINA" localSheetId="0">#REF!</definedName>
    <definedName name="MESSINA">#REF!</definedName>
    <definedName name="MILANO" localSheetId="0">#REF!</definedName>
    <definedName name="MILANO">#REF!</definedName>
    <definedName name="MLINEAR" localSheetId="0">#REF!</definedName>
    <definedName name="MLINEAR">#REF!</definedName>
    <definedName name="MODENA" localSheetId="0">#REF!</definedName>
    <definedName name="MODENA">#REF!</definedName>
    <definedName name="MOLISE" localSheetId="0">#REF!</definedName>
    <definedName name="MOLISE">#REF!</definedName>
    <definedName name="nACI" localSheetId="0">#REF!</definedName>
    <definedName name="nACI">#REF!</definedName>
    <definedName name="nAECI" localSheetId="0">#REF!</definedName>
    <definedName name="nAECI">#REF!</definedName>
    <definedName name="nANTE" localSheetId="0">#REF!</definedName>
    <definedName name="nANTE">#REF!</definedName>
    <definedName name="NAPOLI" localSheetId="0">#REF!</definedName>
    <definedName name="NAPOLI">#REF!</definedName>
    <definedName name="nFASI" localSheetId="0">#REF!</definedName>
    <definedName name="nFASI">#REF!</definedName>
    <definedName name="nFCI" localSheetId="0">#REF!</definedName>
    <definedName name="nFCI">#REF!</definedName>
    <definedName name="nFCRI">[4]FCrI2001!#REF!</definedName>
    <definedName name="nFGI" localSheetId="0">#REF!</definedName>
    <definedName name="nFGI">#REF!</definedName>
    <definedName name="nFIABS" localSheetId="0">#REF!</definedName>
    <definedName name="nFIABS">#REF!</definedName>
    <definedName name="nFIAF" localSheetId="0">#REF!</definedName>
    <definedName name="nFIAF">#REF!</definedName>
    <definedName name="nFIB" localSheetId="0">#REF!</definedName>
    <definedName name="nFIB">#REF!</definedName>
    <definedName name="nFIBIS">[6]FIBiS1999!#REF!</definedName>
    <definedName name="nFIBS" localSheetId="0">#REF!</definedName>
    <definedName name="nFIBS">#REF!</definedName>
    <definedName name="nFIC" localSheetId="0">#REF!</definedName>
    <definedName name="nFIC">#REF!</definedName>
    <definedName name="nFICK" localSheetId="0">#REF!</definedName>
    <definedName name="nFICK">#REF!</definedName>
    <definedName name="nFICr" localSheetId="0">#REF!</definedName>
    <definedName name="nFICr">#REF!</definedName>
    <definedName name="nFICSF">[4]FICSF2001!#REF!</definedName>
    <definedName name="nFICSF2">[4]FICSF2001!#REF!</definedName>
    <definedName name="nFID">[5]FIBa2001!#REF!</definedName>
    <definedName name="nFIDAL" localSheetId="0">#REF!</definedName>
    <definedName name="nFIDAL">#REF!</definedName>
    <definedName name="nFIdC" localSheetId="0">#REF!</definedName>
    <definedName name="nFIdC">#REF!</definedName>
    <definedName name="nFIDS">[6]FIDS1999!#REF!</definedName>
    <definedName name="nFIG" localSheetId="0">#REF!</definedName>
    <definedName name="nFIG">#REF!</definedName>
    <definedName name="nFIGB">[5]FIBa2001!#REF!</definedName>
    <definedName name="nFIGC" localSheetId="0">#REF!</definedName>
    <definedName name="nFIGC">#REF!</definedName>
    <definedName name="nFIGH" localSheetId="0">#REF!</definedName>
    <definedName name="nFIGH">#REF!</definedName>
    <definedName name="nFIGS" localSheetId="0">#REF!</definedName>
    <definedName name="nFIGS">#REF!</definedName>
    <definedName name="nFIH" localSheetId="0">#REF!</definedName>
    <definedName name="nFIH">#REF!</definedName>
    <definedName name="nFIHP" localSheetId="0">#REF!</definedName>
    <definedName name="nFIHP">#REF!</definedName>
    <definedName name="nFIK" localSheetId="0">#REF!</definedName>
    <definedName name="nFIK">#REF!</definedName>
    <definedName name="nFILPJ" localSheetId="0">#REF!</definedName>
    <definedName name="nFILPJ">#REF!</definedName>
    <definedName name="nFILPJK" localSheetId="0">#REF!</definedName>
    <definedName name="nFILPJK">#REF!</definedName>
    <definedName name="nFIM" localSheetId="0">#REF!</definedName>
    <definedName name="nFIM">#REF!</definedName>
    <definedName name="nFIN" localSheetId="0">#REF!</definedName>
    <definedName name="nFIN">#REF!</definedName>
    <definedName name="nFIP" localSheetId="0">#REF!</definedName>
    <definedName name="nFIP">#REF!</definedName>
    <definedName name="nFIPAV" localSheetId="0">#REF!</definedName>
    <definedName name="nFIPAV">#REF!</definedName>
    <definedName name="nFIPE" localSheetId="0">#REF!</definedName>
    <definedName name="nFIPE">#REF!</definedName>
    <definedName name="nFIPM" localSheetId="0">#REF!</definedName>
    <definedName name="nFIPM">#REF!</definedName>
    <definedName name="nFIPS" localSheetId="0">#REF!</definedName>
    <definedName name="nFIPS">#REF!</definedName>
    <definedName name="nFIPT" localSheetId="0">#REF!</definedName>
    <definedName name="nFIPT">#REF!</definedName>
    <definedName name="nFIR" localSheetId="0">#REF!</definedName>
    <definedName name="nFIR">#REF!</definedName>
    <definedName name="nFIS" localSheetId="0">#REF!</definedName>
    <definedName name="nFIS">#REF!</definedName>
    <definedName name="nFISAPS">[6]FISAPS1999!#REF!</definedName>
    <definedName name="nFISB" localSheetId="0">#REF!</definedName>
    <definedName name="nFISB">#REF!</definedName>
    <definedName name="nFISD" localSheetId="0">#REF!</definedName>
    <definedName name="nFISD">#REF!</definedName>
    <definedName name="nFISE" localSheetId="0">#REF!</definedName>
    <definedName name="nFISE">#REF!</definedName>
    <definedName name="nFISG" localSheetId="0">#REF!</definedName>
    <definedName name="nFISG">#REF!</definedName>
    <definedName name="nFISI" localSheetId="0">#REF!</definedName>
    <definedName name="nFISI">#REF!</definedName>
    <definedName name="nFISN" localSheetId="0">#REF!</definedName>
    <definedName name="nFISN">#REF!</definedName>
    <definedName name="nFISO" localSheetId="0">#REF!</definedName>
    <definedName name="nFISO">#REF!</definedName>
    <definedName name="nFISS">[6]FISS1999!#REF!</definedName>
    <definedName name="nFIT" localSheetId="0">#REF!</definedName>
    <definedName name="nFIT">#REF!</definedName>
    <definedName name="nFITA">[5]FITa2001!#REF!</definedName>
    <definedName name="nFITAK" localSheetId="0">#REF!</definedName>
    <definedName name="nFITAK">#REF!</definedName>
    <definedName name="nFITARC" localSheetId="0">#REF!</definedName>
    <definedName name="nFITARC">#REF!</definedName>
    <definedName name="nFITARCO" localSheetId="0">#REF!</definedName>
    <definedName name="nFITARCO">#REF!</definedName>
    <definedName name="nFITAV" localSheetId="0">#REF!</definedName>
    <definedName name="nFITAV">#REF!</definedName>
    <definedName name="nFITE" localSheetId="0">#REF!</definedName>
    <definedName name="nFITE">#REF!</definedName>
    <definedName name="nFITeT" localSheetId="0">#REF!</definedName>
    <definedName name="nFITeT">#REF!</definedName>
    <definedName name="nFITr" localSheetId="0">#REF!</definedName>
    <definedName name="nFITr">#REF!</definedName>
    <definedName name="nFITw" localSheetId="0">#REF!</definedName>
    <definedName name="nFITw">#REF!</definedName>
    <definedName name="nFIV" localSheetId="0">#REF!</definedName>
    <definedName name="nFIV">#REF!</definedName>
    <definedName name="nFIWUK">[6]FIWuK1999!#REF!</definedName>
    <definedName name="nFMI" localSheetId="0">#REF!</definedName>
    <definedName name="nFMI">#REF!</definedName>
    <definedName name="nFMSI" localSheetId="0">#REF!</definedName>
    <definedName name="nFMSI">#REF!</definedName>
    <definedName name="nFPI" localSheetId="0">#REF!</definedName>
    <definedName name="nFPI">#REF!</definedName>
    <definedName name="nFSI" localSheetId="0">#REF!</definedName>
    <definedName name="nFSI">#REF!</definedName>
    <definedName name="Nomi_Associate" localSheetId="0">#REF!</definedName>
    <definedName name="Nomi_Associate">#REF!</definedName>
    <definedName name="NORD_EST" localSheetId="0">#REF!</definedName>
    <definedName name="NORD_EST">#REF!</definedName>
    <definedName name="NORD_OVEST" localSheetId="0">#REF!</definedName>
    <definedName name="NORD_OVEST">#REF!</definedName>
    <definedName name="NOVARA" localSheetId="0">#REF!</definedName>
    <definedName name="NOVARA">#REF!</definedName>
    <definedName name="NPAG" localSheetId="0">#REF!</definedName>
    <definedName name="NPAG">#REF!</definedName>
    <definedName name="nSURF">[6]FISURF1999!#REF!</definedName>
    <definedName name="nUITS" localSheetId="0">#REF!</definedName>
    <definedName name="nUITS">#REF!</definedName>
    <definedName name="NUORO" localSheetId="0">#REF!</definedName>
    <definedName name="NUORO">#REF!</definedName>
    <definedName name="ORISTANO" localSheetId="0">#REF!</definedName>
    <definedName name="ORISTANO">#REF!</definedName>
    <definedName name="PADOVA" localSheetId="0">#REF!</definedName>
    <definedName name="PADOVA">#REF!</definedName>
    <definedName name="PALERMO" localSheetId="0">#REF!</definedName>
    <definedName name="PALERMO">#REF!</definedName>
    <definedName name="PARMA" localSheetId="0">#REF!</definedName>
    <definedName name="PARMA">#REF!</definedName>
    <definedName name="PAVIA" localSheetId="0">#REF!</definedName>
    <definedName name="PAVIA">#REF!</definedName>
    <definedName name="Penultima_colonna" localSheetId="0">#REF!</definedName>
    <definedName name="Penultima_colonna">#REF!</definedName>
    <definedName name="PERUGIA" localSheetId="0">#REF!</definedName>
    <definedName name="PERUGIA">#REF!</definedName>
    <definedName name="PESARO_URBINO" localSheetId="0">#REF!</definedName>
    <definedName name="PESARO_URBINO">#REF!</definedName>
    <definedName name="PESCARA" localSheetId="0">#REF!</definedName>
    <definedName name="PESCARA">#REF!</definedName>
    <definedName name="PIACENZA" localSheetId="0">#REF!</definedName>
    <definedName name="PIACENZA">#REF!</definedName>
    <definedName name="PIEMONTE" localSheetId="0">#REF!</definedName>
    <definedName name="PIEMONTE">#REF!</definedName>
    <definedName name="PISA" localSheetId="0">#REF!</definedName>
    <definedName name="PISA">#REF!</definedName>
    <definedName name="PISTOIA" localSheetId="0">#REF!</definedName>
    <definedName name="PISTOIA">#REF!</definedName>
    <definedName name="PORDENONE" localSheetId="0">#REF!</definedName>
    <definedName name="PORDENONE">#REF!</definedName>
    <definedName name="POTENZA" localSheetId="0">#REF!</definedName>
    <definedName name="POTENZA">#REF!</definedName>
    <definedName name="PRATO" localSheetId="0">#REF!</definedName>
    <definedName name="PRATO">#REF!</definedName>
    <definedName name="PUGLIA" localSheetId="0">#REF!</definedName>
    <definedName name="PUGLIA">#REF!</definedName>
    <definedName name="QUATTROP" localSheetId="0">#REF!</definedName>
    <definedName name="QUATTROP">#REF!</definedName>
    <definedName name="Query2">#REF!</definedName>
    <definedName name="Query4">#REF!</definedName>
    <definedName name="RAGUSA" localSheetId="0">#REF!</definedName>
    <definedName name="RAGUSA">#REF!</definedName>
    <definedName name="RAVENNA" localSheetId="0">#REF!</definedName>
    <definedName name="RAVENNA">#REF!</definedName>
    <definedName name="REGGIO_CALABRIA" localSheetId="0">#REF!</definedName>
    <definedName name="REGGIO_CALABRIA">#REF!</definedName>
    <definedName name="REGGIO_EMILIA" localSheetId="0">#REF!</definedName>
    <definedName name="REGGIO_EMILIA">#REF!</definedName>
    <definedName name="RIETI" localSheetId="0">#REF!</definedName>
    <definedName name="RIETI">#REF!</definedName>
    <definedName name="RIGA1TIT" localSheetId="0">#REF!</definedName>
    <definedName name="RIGA1TIT">#REF!</definedName>
    <definedName name="RIGA3TIT" localSheetId="0">#REF!</definedName>
    <definedName name="RIGA3TIT">#REF!</definedName>
    <definedName name="RIMINI" localSheetId="0">#REF!</definedName>
    <definedName name="RIMINI">#REF!</definedName>
    <definedName name="ROMA" localSheetId="0">#REF!</definedName>
    <definedName name="ROMA">#REF!</definedName>
    <definedName name="ROVIGO" localSheetId="0">#REF!</definedName>
    <definedName name="ROVIGO">#REF!</definedName>
    <definedName name="SALERNO" localSheetId="0">#REF!</definedName>
    <definedName name="SALERNO">#REF!</definedName>
    <definedName name="SARDEGNA" localSheetId="0">#REF!</definedName>
    <definedName name="SARDEGNA">#REF!</definedName>
    <definedName name="SASSARI" localSheetId="0">#REF!</definedName>
    <definedName name="SASSARI">#REF!</definedName>
    <definedName name="SAVONA" localSheetId="0">#REF!</definedName>
    <definedName name="SAVONA">#REF!</definedName>
    <definedName name="SICILIA" localSheetId="0">#REF!</definedName>
    <definedName name="SICILIA">#REF!</definedName>
    <definedName name="SIENA" localSheetId="0">#REF!</definedName>
    <definedName name="SIENA">#REF!</definedName>
    <definedName name="SIRACUSA" localSheetId="0">#REF!</definedName>
    <definedName name="SIRACUSA">#REF!</definedName>
    <definedName name="SONDRIO" localSheetId="0">#REF!</definedName>
    <definedName name="SONDRIO">#REF!</definedName>
    <definedName name="Stampa_NE" localSheetId="0">#REF!</definedName>
    <definedName name="Stampa_NE">#REF!</definedName>
    <definedName name="STCE" localSheetId="0">#REF!</definedName>
    <definedName name="STCE">#REF!</definedName>
    <definedName name="STIS" localSheetId="0">#REF!</definedName>
    <definedName name="STIS">#REF!</definedName>
    <definedName name="STNE" localSheetId="0">#REF!</definedName>
    <definedName name="STNE">#REF!</definedName>
    <definedName name="STNO" localSheetId="0">#REF!</definedName>
    <definedName name="STNO">#REF!</definedName>
    <definedName name="STSU" localSheetId="0">#REF!</definedName>
    <definedName name="STSU">#REF!</definedName>
    <definedName name="SUD" localSheetId="0">#REF!</definedName>
    <definedName name="SUD">#REF!</definedName>
    <definedName name="TARANTO" localSheetId="0">#REF!</definedName>
    <definedName name="TARANTO">#REF!</definedName>
    <definedName name="TERAMO" localSheetId="0">#REF!</definedName>
    <definedName name="TERAMO">#REF!</definedName>
    <definedName name="TERNI" localSheetId="0">#REF!</definedName>
    <definedName name="TERNI">#REF!</definedName>
    <definedName name="TORINO" localSheetId="0">#REF!</definedName>
    <definedName name="TORINO">#REF!</definedName>
    <definedName name="TOSCANA" localSheetId="0">#REF!</definedName>
    <definedName name="TOSCANA">#REF!</definedName>
    <definedName name="Totale" localSheetId="0">#REF!</definedName>
    <definedName name="Totale">#REF!</definedName>
    <definedName name="TRAPANI" localSheetId="0">#REF!</definedName>
    <definedName name="TRAPANI">#REF!</definedName>
    <definedName name="TRENTINO_A.A." localSheetId="0">#REF!</definedName>
    <definedName name="TRENTINO_A.A.">#REF!</definedName>
    <definedName name="TRENTO" localSheetId="0">#REF!</definedName>
    <definedName name="TRENTO">#REF!</definedName>
    <definedName name="TREP" localSheetId="0">#REF!</definedName>
    <definedName name="TREP">#REF!</definedName>
    <definedName name="TREVISO" localSheetId="0">#REF!</definedName>
    <definedName name="TREVISO">#REF!</definedName>
    <definedName name="TRIESTE" localSheetId="0">#REF!</definedName>
    <definedName name="TRIESTE">#REF!</definedName>
    <definedName name="UDINE" localSheetId="0">#REF!</definedName>
    <definedName name="UDINE">#REF!</definedName>
    <definedName name="Ultima_colonna" localSheetId="0">#REF!</definedName>
    <definedName name="Ultima_colonna">#REF!</definedName>
    <definedName name="UMBRIA" localSheetId="0">#REF!</definedName>
    <definedName name="UMBRIA">#REF!</definedName>
    <definedName name="UNOP" localSheetId="0">#REF!</definedName>
    <definedName name="UNOP">#REF!</definedName>
    <definedName name="VALLE_D_AOSTA" localSheetId="0">#REF!</definedName>
    <definedName name="VALLE_D_AOSTA">#REF!</definedName>
    <definedName name="VARESE" localSheetId="0">#REF!</definedName>
    <definedName name="VARESE">#REF!</definedName>
    <definedName name="VENETO" localSheetId="0">#REF!</definedName>
    <definedName name="VENETO">#REF!</definedName>
    <definedName name="VENEZIA" localSheetId="0">#REF!</definedName>
    <definedName name="VENEZIA">#REF!</definedName>
    <definedName name="VERBANIA" localSheetId="0">#REF!</definedName>
    <definedName name="VERBANIA">#REF!</definedName>
    <definedName name="VERCELLI" localSheetId="0">#REF!</definedName>
    <definedName name="VERCELLI">#REF!</definedName>
    <definedName name="VERONA" localSheetId="0">#REF!</definedName>
    <definedName name="VERONA">#REF!</definedName>
    <definedName name="VIBO_VALENTIA" localSheetId="0">#REF!</definedName>
    <definedName name="VIBO_VALENTIA">#REF!</definedName>
    <definedName name="VICENZA" localSheetId="0">#REF!</definedName>
    <definedName name="VICENZA">#REF!</definedName>
    <definedName name="VITERBO" localSheetId="0">#REF!</definedName>
    <definedName name="VITERBO">#REF!</definedName>
  </definedNames>
  <calcPr calcId="162913"/>
</workbook>
</file>

<file path=xl/calcChain.xml><?xml version="1.0" encoding="utf-8"?>
<calcChain xmlns="http://schemas.openxmlformats.org/spreadsheetml/2006/main">
  <c r="D23" i="18" l="1"/>
  <c r="D24" i="18"/>
  <c r="D25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D44" i="18"/>
  <c r="D45" i="18"/>
  <c r="D46" i="18"/>
  <c r="D48" i="18"/>
  <c r="D21" i="18"/>
  <c r="K8" i="54"/>
  <c r="K9" i="54"/>
  <c r="K10" i="54"/>
  <c r="K11" i="54"/>
  <c r="K12" i="54"/>
  <c r="K13" i="54"/>
  <c r="K14" i="54"/>
  <c r="K15" i="54"/>
  <c r="K16" i="54"/>
  <c r="K17" i="54"/>
  <c r="K18" i="54"/>
  <c r="K19" i="54"/>
  <c r="K20" i="54"/>
  <c r="K21" i="54"/>
  <c r="K22" i="54"/>
  <c r="K23" i="54"/>
  <c r="K24" i="54"/>
  <c r="K25" i="54"/>
  <c r="K26" i="54"/>
  <c r="K27" i="54"/>
  <c r="K29" i="54"/>
  <c r="K30" i="54"/>
  <c r="K31" i="54"/>
  <c r="K33" i="54"/>
  <c r="J8" i="54"/>
  <c r="J9" i="54"/>
  <c r="J10" i="54"/>
  <c r="J11" i="54"/>
  <c r="J12" i="54"/>
  <c r="J13" i="54"/>
  <c r="J14" i="54"/>
  <c r="J15" i="54"/>
  <c r="J16" i="54"/>
  <c r="J17" i="54"/>
  <c r="J18" i="54"/>
  <c r="J19" i="54"/>
  <c r="J20" i="54"/>
  <c r="J21" i="54"/>
  <c r="J22" i="54"/>
  <c r="J23" i="54"/>
  <c r="J24" i="54"/>
  <c r="J25" i="54"/>
  <c r="J26" i="54"/>
  <c r="J27" i="54"/>
  <c r="J29" i="54"/>
  <c r="J30" i="54"/>
  <c r="J31" i="54"/>
  <c r="J33" i="54"/>
  <c r="H8" i="54"/>
  <c r="H9" i="54"/>
  <c r="H10" i="54"/>
  <c r="H11" i="54"/>
  <c r="H12" i="54"/>
  <c r="H13" i="54"/>
  <c r="H14" i="54"/>
  <c r="H15" i="54"/>
  <c r="H16" i="54"/>
  <c r="H17" i="54"/>
  <c r="H18" i="54"/>
  <c r="H19" i="54"/>
  <c r="H20" i="54"/>
  <c r="H21" i="54"/>
  <c r="H22" i="54"/>
  <c r="H23" i="54"/>
  <c r="H24" i="54"/>
  <c r="H25" i="54"/>
  <c r="H26" i="54"/>
  <c r="H27" i="54"/>
  <c r="H29" i="54"/>
  <c r="H30" i="54"/>
  <c r="H31" i="54"/>
  <c r="H33" i="54"/>
  <c r="K6" i="54"/>
  <c r="J6" i="54"/>
  <c r="H6" i="54"/>
  <c r="F8" i="54"/>
  <c r="F9" i="54"/>
  <c r="F10" i="54"/>
  <c r="F11" i="54"/>
  <c r="F12" i="54"/>
  <c r="F13" i="54"/>
  <c r="F14" i="54"/>
  <c r="F15" i="54"/>
  <c r="F16" i="54"/>
  <c r="F17" i="54"/>
  <c r="F18" i="54"/>
  <c r="F19" i="54"/>
  <c r="F20" i="54"/>
  <c r="F21" i="54"/>
  <c r="F22" i="54"/>
  <c r="F23" i="54"/>
  <c r="F24" i="54"/>
  <c r="F25" i="54"/>
  <c r="F26" i="54"/>
  <c r="F27" i="54"/>
  <c r="F29" i="54"/>
  <c r="F30" i="54"/>
  <c r="F31" i="54"/>
  <c r="F33" i="54"/>
  <c r="F6" i="54"/>
  <c r="E8" i="54"/>
  <c r="E9" i="54"/>
  <c r="E10" i="54"/>
  <c r="E11" i="54"/>
  <c r="E12" i="54"/>
  <c r="E13" i="54"/>
  <c r="E14" i="54"/>
  <c r="E15" i="54"/>
  <c r="E16" i="54"/>
  <c r="E17" i="54"/>
  <c r="E18" i="54"/>
  <c r="E19" i="54"/>
  <c r="E20" i="54"/>
  <c r="E21" i="54"/>
  <c r="E22" i="54"/>
  <c r="E23" i="54"/>
  <c r="E24" i="54"/>
  <c r="E25" i="54"/>
  <c r="E26" i="54"/>
  <c r="E27" i="54"/>
  <c r="E29" i="54"/>
  <c r="E30" i="54"/>
  <c r="E31" i="54"/>
  <c r="E33" i="54"/>
  <c r="E6" i="54"/>
  <c r="C8" i="54"/>
  <c r="C9" i="54"/>
  <c r="C10" i="54"/>
  <c r="C11" i="54"/>
  <c r="C12" i="54"/>
  <c r="C13" i="54"/>
  <c r="C14" i="54"/>
  <c r="C15" i="54"/>
  <c r="C16" i="54"/>
  <c r="C17" i="54"/>
  <c r="C18" i="54"/>
  <c r="C19" i="54"/>
  <c r="C20" i="54"/>
  <c r="C21" i="54"/>
  <c r="C22" i="54"/>
  <c r="C23" i="54"/>
  <c r="C24" i="54"/>
  <c r="C25" i="54"/>
  <c r="C26" i="54"/>
  <c r="C27" i="54"/>
  <c r="C29" i="54"/>
  <c r="C30" i="54"/>
  <c r="C31" i="54"/>
  <c r="C33" i="54"/>
  <c r="C6" i="54"/>
  <c r="B8" i="54"/>
  <c r="B9" i="54"/>
  <c r="B10" i="54"/>
  <c r="B11" i="54"/>
  <c r="B12" i="54"/>
  <c r="B13" i="54"/>
  <c r="B14" i="54"/>
  <c r="B15" i="54"/>
  <c r="B16" i="54"/>
  <c r="B17" i="54"/>
  <c r="B18" i="54"/>
  <c r="B19" i="54"/>
  <c r="B20" i="54"/>
  <c r="B21" i="54"/>
  <c r="B22" i="54"/>
  <c r="B23" i="54"/>
  <c r="B24" i="54"/>
  <c r="B25" i="54"/>
  <c r="B26" i="54"/>
  <c r="B27" i="54"/>
  <c r="B29" i="54"/>
  <c r="B30" i="54"/>
  <c r="B31" i="54"/>
  <c r="B33" i="54"/>
  <c r="B6" i="54"/>
  <c r="I23" i="18"/>
  <c r="I24" i="18"/>
  <c r="I25" i="18"/>
  <c r="I26" i="18"/>
  <c r="I27" i="18"/>
  <c r="I28" i="18"/>
  <c r="I29" i="18"/>
  <c r="I30" i="18"/>
  <c r="I31" i="18"/>
  <c r="I32" i="18"/>
  <c r="I33" i="18"/>
  <c r="I34" i="18"/>
  <c r="I35" i="18"/>
  <c r="I36" i="18"/>
  <c r="I37" i="18"/>
  <c r="I38" i="18"/>
  <c r="I39" i="18"/>
  <c r="I40" i="18"/>
  <c r="I41" i="18"/>
  <c r="I42" i="18"/>
  <c r="I44" i="18"/>
  <c r="I45" i="18"/>
  <c r="I46" i="18"/>
  <c r="I48" i="18"/>
  <c r="I33" i="49"/>
  <c r="I21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H37" i="18"/>
  <c r="H38" i="18"/>
  <c r="H39" i="18"/>
  <c r="H40" i="18"/>
  <c r="H41" i="18"/>
  <c r="H42" i="18"/>
  <c r="H44" i="18"/>
  <c r="H45" i="18"/>
  <c r="H46" i="18"/>
  <c r="H48" i="18"/>
  <c r="H33" i="49"/>
  <c r="H21" i="18"/>
  <c r="G44" i="18"/>
  <c r="G45" i="18"/>
  <c r="G46" i="18"/>
  <c r="G48" i="18"/>
  <c r="G33" i="49"/>
  <c r="G23" i="18"/>
  <c r="G24" i="18"/>
  <c r="G9" i="49"/>
  <c r="G25" i="18"/>
  <c r="G26" i="18"/>
  <c r="G11" i="49"/>
  <c r="G27" i="18"/>
  <c r="G28" i="18"/>
  <c r="G13" i="49"/>
  <c r="G29" i="18"/>
  <c r="G30" i="18"/>
  <c r="G15" i="49"/>
  <c r="G31" i="18"/>
  <c r="G32" i="18"/>
  <c r="G17" i="49"/>
  <c r="G33" i="18"/>
  <c r="G34" i="18"/>
  <c r="G19" i="49"/>
  <c r="G35" i="18"/>
  <c r="G36" i="18"/>
  <c r="G21" i="49"/>
  <c r="G37" i="18"/>
  <c r="G38" i="18"/>
  <c r="G23" i="49"/>
  <c r="G39" i="18"/>
  <c r="G40" i="18"/>
  <c r="G25" i="49"/>
  <c r="G41" i="18"/>
  <c r="G42" i="18"/>
  <c r="G27" i="49"/>
  <c r="G21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39" i="18"/>
  <c r="F40" i="18"/>
  <c r="F41" i="18"/>
  <c r="F42" i="18"/>
  <c r="F44" i="18"/>
  <c r="F45" i="18"/>
  <c r="F46" i="18"/>
  <c r="F48" i="18"/>
  <c r="E23" i="18"/>
  <c r="E24" i="18"/>
  <c r="E25" i="18"/>
  <c r="E26" i="18"/>
  <c r="E27" i="18"/>
  <c r="E28" i="18"/>
  <c r="E29" i="18"/>
  <c r="E30" i="18"/>
  <c r="E31" i="18"/>
  <c r="E32" i="18"/>
  <c r="E33" i="18"/>
  <c r="E34" i="18"/>
  <c r="E35" i="18"/>
  <c r="E36" i="18"/>
  <c r="E37" i="18"/>
  <c r="E38" i="18"/>
  <c r="E39" i="18"/>
  <c r="E40" i="18"/>
  <c r="E41" i="18"/>
  <c r="E42" i="18"/>
  <c r="E44" i="18"/>
  <c r="E45" i="18"/>
  <c r="E46" i="18"/>
  <c r="E48" i="18"/>
  <c r="E33" i="49"/>
  <c r="F21" i="18"/>
  <c r="E21" i="18"/>
  <c r="E6" i="49"/>
  <c r="J23" i="18"/>
  <c r="J24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37" i="18"/>
  <c r="J38" i="18"/>
  <c r="J39" i="18"/>
  <c r="J40" i="18"/>
  <c r="J41" i="18"/>
  <c r="J42" i="18"/>
  <c r="J44" i="18"/>
  <c r="J45" i="18"/>
  <c r="J46" i="18"/>
  <c r="J48" i="18"/>
  <c r="J33" i="49"/>
  <c r="J21" i="18"/>
  <c r="G6" i="49"/>
  <c r="G26" i="49"/>
  <c r="G24" i="49"/>
  <c r="G22" i="49"/>
  <c r="G20" i="49"/>
  <c r="G18" i="49"/>
  <c r="G16" i="49"/>
  <c r="G14" i="49"/>
  <c r="G12" i="49"/>
  <c r="G10" i="49"/>
  <c r="G8" i="49"/>
  <c r="G31" i="49"/>
  <c r="G29" i="49"/>
  <c r="I6" i="49"/>
  <c r="I31" i="49"/>
  <c r="I29" i="49"/>
  <c r="I26" i="49"/>
  <c r="I24" i="49"/>
  <c r="I22" i="49"/>
  <c r="I20" i="49"/>
  <c r="I18" i="49"/>
  <c r="I16" i="49"/>
  <c r="I14" i="49"/>
  <c r="I12" i="49"/>
  <c r="I10" i="49"/>
  <c r="I8" i="49"/>
  <c r="D23" i="49"/>
  <c r="D30" i="49"/>
  <c r="D15" i="49"/>
  <c r="D33" i="49"/>
  <c r="D27" i="49"/>
  <c r="D19" i="49"/>
  <c r="D11" i="49"/>
  <c r="E30" i="49"/>
  <c r="E25" i="49"/>
  <c r="E21" i="49"/>
  <c r="E17" i="49"/>
  <c r="E13" i="49"/>
  <c r="E11" i="49"/>
  <c r="E9" i="49"/>
  <c r="E27" i="49"/>
  <c r="E23" i="49"/>
  <c r="E19" i="49"/>
  <c r="E15" i="49"/>
  <c r="J6" i="49"/>
  <c r="H6" i="49"/>
  <c r="D6" i="49"/>
  <c r="D31" i="49"/>
  <c r="D29" i="49"/>
  <c r="D25" i="49"/>
  <c r="D21" i="49"/>
  <c r="D17" i="49"/>
  <c r="D13" i="49"/>
  <c r="D9" i="49"/>
  <c r="J30" i="49"/>
  <c r="J27" i="49"/>
  <c r="J25" i="49"/>
  <c r="J23" i="49"/>
  <c r="J21" i="49"/>
  <c r="J19" i="49"/>
  <c r="J17" i="49"/>
  <c r="J15" i="49"/>
  <c r="J13" i="49"/>
  <c r="J11" i="49"/>
  <c r="J9" i="49"/>
  <c r="F9" i="49"/>
  <c r="H30" i="49"/>
  <c r="H27" i="49"/>
  <c r="H25" i="49"/>
  <c r="H23" i="49"/>
  <c r="H21" i="49"/>
  <c r="H19" i="49"/>
  <c r="H17" i="49"/>
  <c r="H15" i="49"/>
  <c r="H13" i="49"/>
  <c r="H11" i="49"/>
  <c r="H9" i="49"/>
  <c r="E31" i="49"/>
  <c r="E29" i="49"/>
  <c r="E26" i="49"/>
  <c r="E24" i="49"/>
  <c r="E22" i="49"/>
  <c r="E20" i="49"/>
  <c r="E18" i="49"/>
  <c r="E16" i="49"/>
  <c r="E14" i="49"/>
  <c r="E12" i="49"/>
  <c r="E10" i="49"/>
  <c r="E8" i="49"/>
  <c r="F31" i="49"/>
  <c r="F29" i="49"/>
  <c r="F26" i="49"/>
  <c r="F24" i="49"/>
  <c r="F22" i="49"/>
  <c r="F20" i="49"/>
  <c r="F18" i="49"/>
  <c r="F16" i="49"/>
  <c r="F14" i="49"/>
  <c r="F11" i="49"/>
  <c r="J31" i="49"/>
  <c r="J29" i="49"/>
  <c r="J26" i="49"/>
  <c r="J24" i="49"/>
  <c r="J22" i="49"/>
  <c r="J20" i="49"/>
  <c r="J18" i="49"/>
  <c r="J16" i="49"/>
  <c r="J14" i="49"/>
  <c r="J12" i="49"/>
  <c r="J10" i="49"/>
  <c r="J8" i="49"/>
  <c r="F12" i="49"/>
  <c r="F10" i="49"/>
  <c r="F8" i="49"/>
  <c r="G30" i="49"/>
  <c r="H31" i="49"/>
  <c r="H29" i="49"/>
  <c r="H26" i="49"/>
  <c r="H24" i="49"/>
  <c r="H22" i="49"/>
  <c r="H20" i="49"/>
  <c r="H18" i="49"/>
  <c r="H16" i="49"/>
  <c r="H14" i="49"/>
  <c r="H12" i="49"/>
  <c r="H10" i="49"/>
  <c r="H8" i="49"/>
  <c r="I30" i="49"/>
  <c r="I27" i="49"/>
  <c r="I25" i="49"/>
  <c r="I23" i="49"/>
  <c r="I21" i="49"/>
  <c r="I19" i="49"/>
  <c r="I17" i="49"/>
  <c r="I15" i="49"/>
  <c r="I13" i="49"/>
  <c r="I11" i="49"/>
  <c r="I9" i="49"/>
  <c r="F6" i="49"/>
  <c r="F33" i="49"/>
  <c r="F30" i="49"/>
  <c r="F27" i="49"/>
  <c r="F25" i="49"/>
  <c r="F23" i="49"/>
  <c r="F21" i="49"/>
  <c r="F19" i="49"/>
  <c r="F17" i="49"/>
  <c r="F15" i="49"/>
  <c r="F13" i="49"/>
  <c r="D26" i="49"/>
  <c r="D24" i="49"/>
  <c r="D22" i="49"/>
  <c r="D20" i="49"/>
  <c r="D18" i="49"/>
  <c r="D16" i="49"/>
  <c r="D14" i="49"/>
  <c r="D12" i="49"/>
  <c r="D10" i="49"/>
  <c r="D8" i="49"/>
</calcChain>
</file>

<file path=xl/sharedStrings.xml><?xml version="1.0" encoding="utf-8"?>
<sst xmlns="http://schemas.openxmlformats.org/spreadsheetml/2006/main" count="699" uniqueCount="283">
  <si>
    <t>REGIONI</t>
  </si>
  <si>
    <t>Materiale cartaceo</t>
  </si>
  <si>
    <t xml:space="preserve">Piemonte  </t>
  </si>
  <si>
    <t>Lombardia</t>
  </si>
  <si>
    <t>Veneto</t>
  </si>
  <si>
    <t>Liguria</t>
  </si>
  <si>
    <t>Toscana</t>
  </si>
  <si>
    <t>Umbria</t>
  </si>
  <si>
    <t>Marche</t>
  </si>
  <si>
    <t>Abruzzo</t>
  </si>
  <si>
    <t>Molise</t>
  </si>
  <si>
    <t>Campania</t>
  </si>
  <si>
    <t>Puglia</t>
  </si>
  <si>
    <t xml:space="preserve">Basilicata </t>
  </si>
  <si>
    <t>Calabria</t>
  </si>
  <si>
    <t>Sardegna</t>
  </si>
  <si>
    <t>ITALIA</t>
  </si>
  <si>
    <t>Piemonte</t>
  </si>
  <si>
    <t>Lazio</t>
  </si>
  <si>
    <t>Basilicata</t>
  </si>
  <si>
    <t>Sicilia</t>
  </si>
  <si>
    <t>Alessandria</t>
  </si>
  <si>
    <t>Asti</t>
  </si>
  <si>
    <t>Biella</t>
  </si>
  <si>
    <t>Cuneo</t>
  </si>
  <si>
    <t>Novara</t>
  </si>
  <si>
    <t>Torino</t>
  </si>
  <si>
    <t>Verbania</t>
  </si>
  <si>
    <t>Vercelli</t>
  </si>
  <si>
    <t>Bergamo</t>
  </si>
  <si>
    <t>Brescia</t>
  </si>
  <si>
    <t>Como</t>
  </si>
  <si>
    <t>Cremona</t>
  </si>
  <si>
    <t>Mantova</t>
  </si>
  <si>
    <t>Milano</t>
  </si>
  <si>
    <t>Pavia</t>
  </si>
  <si>
    <t>Sondrio</t>
  </si>
  <si>
    <t>Varese</t>
  </si>
  <si>
    <t>Trento</t>
  </si>
  <si>
    <t>Belluno</t>
  </si>
  <si>
    <t>Padova</t>
  </si>
  <si>
    <t>Rovigo</t>
  </si>
  <si>
    <t>Treviso</t>
  </si>
  <si>
    <t>Venezia</t>
  </si>
  <si>
    <t>Verona</t>
  </si>
  <si>
    <t>Vicenza</t>
  </si>
  <si>
    <t>Gorizia</t>
  </si>
  <si>
    <t>Pordenone</t>
  </si>
  <si>
    <t>Trieste</t>
  </si>
  <si>
    <t>Udine</t>
  </si>
  <si>
    <t>Friuli-Venezia Giulia</t>
  </si>
  <si>
    <t>Genova</t>
  </si>
  <si>
    <t>Imperia</t>
  </si>
  <si>
    <t>Savona</t>
  </si>
  <si>
    <t>Bologna</t>
  </si>
  <si>
    <t>Modena</t>
  </si>
  <si>
    <t xml:space="preserve">Parma </t>
  </si>
  <si>
    <t>Piacenza</t>
  </si>
  <si>
    <t>Ravenna</t>
  </si>
  <si>
    <t>Reggio nell'Emilia</t>
  </si>
  <si>
    <t>Rimini</t>
  </si>
  <si>
    <t>Arezzo</t>
  </si>
  <si>
    <t>Firenze</t>
  </si>
  <si>
    <t>Grosseto</t>
  </si>
  <si>
    <t>Livorno</t>
  </si>
  <si>
    <t>Lucca</t>
  </si>
  <si>
    <t>Massa</t>
  </si>
  <si>
    <t>Pisa</t>
  </si>
  <si>
    <t>Pistoia</t>
  </si>
  <si>
    <t>Prato</t>
  </si>
  <si>
    <t>Siena</t>
  </si>
  <si>
    <t>Perugia</t>
  </si>
  <si>
    <t>Terni</t>
  </si>
  <si>
    <t>Ancona</t>
  </si>
  <si>
    <t>Ascoli Piceno</t>
  </si>
  <si>
    <t>Macerata</t>
  </si>
  <si>
    <t>Frosinone</t>
  </si>
  <si>
    <t>Latina</t>
  </si>
  <si>
    <t>Rieti</t>
  </si>
  <si>
    <t>Roma</t>
  </si>
  <si>
    <t>Viterbo</t>
  </si>
  <si>
    <t>L'Aquila</t>
  </si>
  <si>
    <t>Chieti</t>
  </si>
  <si>
    <t>Pescara</t>
  </si>
  <si>
    <t>Teramo</t>
  </si>
  <si>
    <t>Campobasso</t>
  </si>
  <si>
    <t>Isernia</t>
  </si>
  <si>
    <t>Avellino</t>
  </si>
  <si>
    <t>Benevento</t>
  </si>
  <si>
    <t>Napoli</t>
  </si>
  <si>
    <t>Salerno</t>
  </si>
  <si>
    <t>Bari</t>
  </si>
  <si>
    <t>Brindisi</t>
  </si>
  <si>
    <t>Foggia</t>
  </si>
  <si>
    <t>Lecce</t>
  </si>
  <si>
    <t>Taranto</t>
  </si>
  <si>
    <t>Matera</t>
  </si>
  <si>
    <t>Potenza</t>
  </si>
  <si>
    <t>Catanzaro</t>
  </si>
  <si>
    <t>Cosenza</t>
  </si>
  <si>
    <t>Vibo Valentia</t>
  </si>
  <si>
    <t>Agrigento</t>
  </si>
  <si>
    <t>Caltanissetta</t>
  </si>
  <si>
    <t>Catania</t>
  </si>
  <si>
    <t>Enna</t>
  </si>
  <si>
    <t>Messina</t>
  </si>
  <si>
    <t>Palermo</t>
  </si>
  <si>
    <t>Ragusa</t>
  </si>
  <si>
    <t>Siracusa</t>
  </si>
  <si>
    <t>Trapani</t>
  </si>
  <si>
    <t>Cagliari</t>
  </si>
  <si>
    <t>Nuoro</t>
  </si>
  <si>
    <t>Oristano</t>
  </si>
  <si>
    <t>Sassari</t>
  </si>
  <si>
    <t>Forlì</t>
  </si>
  <si>
    <t xml:space="preserve">Veneto </t>
  </si>
  <si>
    <t xml:space="preserve">Piemonte </t>
  </si>
  <si>
    <t xml:space="preserve">Liguria </t>
  </si>
  <si>
    <t xml:space="preserve">Toscana </t>
  </si>
  <si>
    <t xml:space="preserve">Umbria </t>
  </si>
  <si>
    <t xml:space="preserve">Marche </t>
  </si>
  <si>
    <t xml:space="preserve">Lazio </t>
  </si>
  <si>
    <t xml:space="preserve">Sicilia </t>
  </si>
  <si>
    <t xml:space="preserve">Calabria </t>
  </si>
  <si>
    <t xml:space="preserve">ITALIA </t>
  </si>
  <si>
    <t xml:space="preserve">Depositi </t>
  </si>
  <si>
    <t xml:space="preserve">Biblioteche </t>
  </si>
  <si>
    <t xml:space="preserve">Uffici </t>
  </si>
  <si>
    <t>Totale</t>
  </si>
  <si>
    <t>-</t>
  </si>
  <si>
    <t>La Spezia</t>
  </si>
  <si>
    <t>Mappe</t>
  </si>
  <si>
    <t>Negativi</t>
  </si>
  <si>
    <t>Reggio di Calabria</t>
  </si>
  <si>
    <t xml:space="preserve">                     </t>
  </si>
  <si>
    <t>Monete</t>
  </si>
  <si>
    <t>Nord</t>
  </si>
  <si>
    <t xml:space="preserve">Centro </t>
  </si>
  <si>
    <t xml:space="preserve">Mezzogiorno  </t>
  </si>
  <si>
    <t>Centro</t>
  </si>
  <si>
    <t>Mezzogiorno</t>
  </si>
  <si>
    <t xml:space="preserve">Nord </t>
  </si>
  <si>
    <t>Uso ammini-strativo</t>
  </si>
  <si>
    <t>Roma - Archivio centrale dello Stato</t>
  </si>
  <si>
    <t>Micro-films (a)</t>
  </si>
  <si>
    <t>(a) Numero di bobine.</t>
  </si>
  <si>
    <t xml:space="preserve">Tavola 2.1 - </t>
  </si>
  <si>
    <t>Sezioni 
(a)</t>
  </si>
  <si>
    <t xml:space="preserve">Ricerche 
(b) </t>
  </si>
  <si>
    <t>(a)</t>
  </si>
  <si>
    <t xml:space="preserve">Archivi
 </t>
  </si>
  <si>
    <t xml:space="preserve">Presenze
</t>
  </si>
  <si>
    <t>Spese di 
gestione 
(in euro)</t>
  </si>
  <si>
    <t>Bolzano/Bozen</t>
  </si>
  <si>
    <t>Valle d'Aosta/Vallée d'Aoste</t>
  </si>
  <si>
    <t>Superficie 
dei locali 
(mq)</t>
  </si>
  <si>
    <t>Scaffalature
(metri lineari)</t>
  </si>
  <si>
    <t xml:space="preserve">Tavola 2.2 - </t>
  </si>
  <si>
    <t>Superficie media dei locali per archivio (mq)</t>
  </si>
  <si>
    <t>Spesa media di 
gestione per archivio
(in euro)</t>
  </si>
  <si>
    <t>Spesa media di 
gestione per singola ricerca
(in euro)</t>
  </si>
  <si>
    <t>Spesa media di 
gestione per singola presenza
(in euro)</t>
  </si>
  <si>
    <t xml:space="preserve">Tavola 2.3 - </t>
  </si>
  <si>
    <t>Fotografie</t>
  </si>
  <si>
    <r>
      <t xml:space="preserve">Tavola 2.5 - </t>
    </r>
    <r>
      <rPr>
        <sz val="9"/>
        <rFont val="Arial"/>
        <family val="2"/>
      </rPr>
      <t xml:space="preserve"> </t>
    </r>
  </si>
  <si>
    <t xml:space="preserve">Sale per mostre 
e conferenze </t>
  </si>
  <si>
    <t xml:space="preserve">Tavola 2.6 - </t>
  </si>
  <si>
    <t xml:space="preserve">Tavola 2.7 - </t>
  </si>
  <si>
    <t>Numero di unità di personale per archivio</t>
  </si>
  <si>
    <t>Numero di presenze per archivio</t>
  </si>
  <si>
    <t>Numero di ricerche per archivio</t>
  </si>
  <si>
    <t>Numero di unità di personale per 1.000 presenze</t>
  </si>
  <si>
    <t>Numero di unità di personale per 1.000 ricerche</t>
  </si>
  <si>
    <t>Sigilli, timbri</t>
  </si>
  <si>
    <t>Micro-fiches</t>
  </si>
  <si>
    <t xml:space="preserve">REGIONI                                                      </t>
  </si>
  <si>
    <t>PROVINCE E REGIONI</t>
  </si>
  <si>
    <t>Sale di studio</t>
  </si>
  <si>
    <t>Altri locali</t>
  </si>
  <si>
    <t>Utenti italiani</t>
  </si>
  <si>
    <t>Utenti stranieri</t>
  </si>
  <si>
    <t>Totale ricerche</t>
  </si>
  <si>
    <t xml:space="preserve">Tavola 2.8 - </t>
  </si>
  <si>
    <t>Attività didattica</t>
  </si>
  <si>
    <t>Numero</t>
  </si>
  <si>
    <t>Visitatori</t>
  </si>
  <si>
    <t>Documenti prestati</t>
  </si>
  <si>
    <t>Convegni</t>
  </si>
  <si>
    <t>Visite guidate</t>
  </si>
  <si>
    <t>Partecipanti</t>
  </si>
  <si>
    <t>Mostre allestite</t>
  </si>
  <si>
    <t>Partecipazioni a mostre</t>
  </si>
  <si>
    <t>Audiovisivi</t>
  </si>
  <si>
    <t>Computer</t>
  </si>
  <si>
    <t>Numero di documenti cartacei per archivio</t>
  </si>
  <si>
    <t>Trentino-Alto Adige/Südtirol</t>
  </si>
  <si>
    <t xml:space="preserve">Superficie 
dei locali 
</t>
  </si>
  <si>
    <t xml:space="preserve">Scaffalature
</t>
  </si>
  <si>
    <t xml:space="preserve">Spese di 
gestione 
</t>
  </si>
  <si>
    <t>Pezzi consultati</t>
  </si>
  <si>
    <t>Fondi consultati</t>
  </si>
  <si>
    <t xml:space="preserve">
Ricerche 
in loco</t>
  </si>
  <si>
    <t>Proiettori</t>
  </si>
  <si>
    <t>Fotocopiatrici</t>
  </si>
  <si>
    <t>(b) Numero delle richieste avanzate dagli utenti in loco o per corrispondenza.</t>
  </si>
  <si>
    <t>Uso 
studio</t>
  </si>
  <si>
    <t>Lettori e stampanti per microfilms</t>
  </si>
  <si>
    <t>Lettori e stampanti per microfiches</t>
  </si>
  <si>
    <t>(c)</t>
  </si>
  <si>
    <t>Pergamene</t>
  </si>
  <si>
    <t>Varallo - Sezione di Vercelli</t>
  </si>
  <si>
    <t>Ventimiglia - Sezione di Imperia</t>
  </si>
  <si>
    <t>San Remo - Sezione di Imperia</t>
  </si>
  <si>
    <t>Bassano del Grappa - Sezione di Vicenza</t>
  </si>
  <si>
    <t>Imola - Sezione di Bologna</t>
  </si>
  <si>
    <t>Cesena - Sezione di Forlì</t>
  </si>
  <si>
    <t>Faenza - Sezione di Ravenna</t>
  </si>
  <si>
    <t>Pescia - Sezione di Pistoia</t>
  </si>
  <si>
    <t>Foligno - Sezione di Perugia</t>
  </si>
  <si>
    <t>Gubbio - Sezione di Perugia</t>
  </si>
  <si>
    <t>Spoleto - Sezione di Perugia</t>
  </si>
  <si>
    <t>Assisi - Sezione di Perugia</t>
  </si>
  <si>
    <t>Orvieto - Sezione di Terni</t>
  </si>
  <si>
    <t>Camerino - Sezione di Macerata</t>
  </si>
  <si>
    <t>Lanciano - Sezione di Chieti</t>
  </si>
  <si>
    <t>Sulmona - Sezione di L'Aquila</t>
  </si>
  <si>
    <t>Avezzano - Sezione di L'Aquila</t>
  </si>
  <si>
    <t>Barletta - Sezione di Bari</t>
  </si>
  <si>
    <t>Trani - Sezione di Bari</t>
  </si>
  <si>
    <t>Lucera - Sezione di Foggia</t>
  </si>
  <si>
    <t>Lamezia Terme - Sezione di Catanzaro</t>
  </si>
  <si>
    <t>Castrovillari - Sezione di Cosenza</t>
  </si>
  <si>
    <t>Palmi - Sezione di Reggio Calabria</t>
  </si>
  <si>
    <t>Locri - Sezione di Reggio Calabria</t>
  </si>
  <si>
    <t>Sciacca - Sezione di Agrigento</t>
  </si>
  <si>
    <t>Caltagirone - Sezione di Catania</t>
  </si>
  <si>
    <t>Termini Imerese - Sezione di Palermo</t>
  </si>
  <si>
    <t>Modica - Sezione di Ragusa</t>
  </si>
  <si>
    <t>Noto - Sezione di Siracusa</t>
  </si>
  <si>
    <t xml:space="preserve">
Ricerche per corrispondenza</t>
  </si>
  <si>
    <t>Emilia-Romagna</t>
  </si>
  <si>
    <t>Indice delle tavole</t>
  </si>
  <si>
    <t>Ferrara</t>
  </si>
  <si>
    <t>Guarcino - Sezione di Frosinone</t>
  </si>
  <si>
    <t>Urbino - Sezione di Pesaro e Urbino</t>
  </si>
  <si>
    <t>Fano - Sezione di Pesaro e Urbino</t>
  </si>
  <si>
    <t>Pesaro e Urbino</t>
  </si>
  <si>
    <t>2013  (d)</t>
  </si>
  <si>
    <t>,</t>
  </si>
  <si>
    <t xml:space="preserve">(d) A luglio 2012 la Sezione di Archivio di Stato di Fabriano è stata soppressa.
</t>
  </si>
  <si>
    <t>Stampanti</t>
  </si>
  <si>
    <t>Personale (esclusi esterni)</t>
  </si>
  <si>
    <t>Personale
(b)</t>
  </si>
  <si>
    <t xml:space="preserve">Ricerche 
(c) </t>
  </si>
  <si>
    <t>(c) Numero delle richieste avanzate dagli utenti in loco o per corrispondenza.</t>
  </si>
  <si>
    <t>(b) Sono inclusi: dirigenti, archivisti, personale Area A, B e C; è escluso il personale esterno.</t>
  </si>
  <si>
    <t>Caserta</t>
  </si>
  <si>
    <t>2011  (c)</t>
  </si>
  <si>
    <t>ANNI
REGIONI
RIPARTIZIONI GEOGRAFICHE</t>
  </si>
  <si>
    <t xml:space="preserve">Tavola 2.9 - Mostre, convegni e attività didattiche degli Archivi di Stato per regione - Anno 2019
</t>
  </si>
  <si>
    <r>
      <t>Fonte:</t>
    </r>
    <r>
      <rPr>
        <sz val="7"/>
        <rFont val="Arial"/>
        <family val="2"/>
      </rPr>
      <t xml:space="preserve"> Ministero della Cultura</t>
    </r>
  </si>
  <si>
    <t>Fermo</t>
  </si>
  <si>
    <t>Tavola 2.4 - Materiale conservato negli Archivi di Stato per tipologia e regione - Anno 2019</t>
  </si>
  <si>
    <t>Archivi di Stato, sezioni, superficie dei locali, scaffalature, materiale, personale,  presenze, ricerche e spese di gestione per regione - Anno 2019</t>
  </si>
  <si>
    <t>Archivi di Stato, sezioni, superficie dei locali, scaffalature, materiale, personale, presenze, ricerche e spese di gestione per regione - Anno 2019</t>
  </si>
  <si>
    <t>Indicatori su dotazione media di risorse, livello medio di fruizione e spesa media di gestione per Archivio di Stato e regione - Anno 2019</t>
  </si>
  <si>
    <t>Materiale conservato negli Archivi di Stato per tipologia e regione - Anno 2019</t>
  </si>
  <si>
    <t>Superficie dei locali degli Archivi di Stato per tipologia e regione - Anno 2019</t>
  </si>
  <si>
    <t>Dotazione di attrezzature informatiche e di riproduzione degli Archivi di Stato per regione - Anno 2019</t>
  </si>
  <si>
    <t>Presenze di utenti italiani, stranieri e in totale negli Archivi di Stato per provincia - Anno 2019</t>
  </si>
  <si>
    <t>Ricerche per modalità e finalità, fondi e pezzi consultati negli Archivi di Stato per provincia - Anno 2019</t>
  </si>
  <si>
    <t>Mostre, convegni e attività didattiche degli Archivi di Stato per regione - Anno 2019</t>
  </si>
  <si>
    <t>Carrara</t>
  </si>
  <si>
    <t>ANNO 2019</t>
  </si>
  <si>
    <t xml:space="preserve">Tavola 2.1 </t>
  </si>
  <si>
    <t>Tavola 2.2</t>
  </si>
  <si>
    <t>Tavola 2.3</t>
  </si>
  <si>
    <t>Tavola 2.4</t>
  </si>
  <si>
    <t>Tavola 2.5</t>
  </si>
  <si>
    <t>Tavola 2.6</t>
  </si>
  <si>
    <t>Tavola 2.7</t>
  </si>
  <si>
    <t>Tavola 2.8</t>
  </si>
  <si>
    <t>Tavola 2.9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</si>
</sst>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80" formatCode="_-&quot;£.&quot;\ * #,##0_-;\-&quot;£.&quot;\ * #,##0_-;_-&quot;£.&quot;\ * &quot;-&quot;_-;_-@_-"/>
    <numFmt numFmtId="190" formatCode="0.0"/>
    <numFmt numFmtId="196" formatCode="#,##0;[Red]#,##0"/>
    <numFmt numFmtId="200" formatCode="_-* #,##0_-;\-* #,##0_-;_-* &quot;-&quot;??_-;_-@_-"/>
    <numFmt numFmtId="211" formatCode="_-[$€]\ * #,##0.00_-;\-[$€]\ * #,##0.00_-;_-[$€]\ * &quot;-&quot;??_-;_-@_-"/>
  </numFmts>
  <fonts count="28" x14ac:knownFonts="1">
    <font>
      <sz val="8"/>
      <name val="Times New Roman"/>
    </font>
    <font>
      <sz val="8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i/>
      <sz val="7"/>
      <name val="Arial"/>
      <family val="2"/>
    </font>
    <font>
      <b/>
      <sz val="8"/>
      <name val="Arial"/>
      <family val="2"/>
    </font>
    <font>
      <b/>
      <sz val="9.5"/>
      <name val="Arial"/>
      <family val="2"/>
    </font>
    <font>
      <sz val="7"/>
      <color indexed="10"/>
      <name val="Arial"/>
      <family val="2"/>
    </font>
    <font>
      <sz val="10"/>
      <name val="MS Sans Serif"/>
      <family val="2"/>
    </font>
    <font>
      <sz val="6"/>
      <name val="Arial"/>
      <family val="2"/>
    </font>
    <font>
      <b/>
      <sz val="7"/>
      <color indexed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7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6.5"/>
      <name val="Arial"/>
      <family val="2"/>
    </font>
    <font>
      <b/>
      <sz val="6.5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99">
    <xf numFmtId="0" fontId="0" fillId="0" borderId="0" applyFont="0" applyAlignment="0"/>
    <xf numFmtId="211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7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6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1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0" fillId="0" borderId="0"/>
    <xf numFmtId="0" fontId="17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12" fillId="0" borderId="0"/>
    <xf numFmtId="0" fontId="2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80" fontId="2" fillId="0" borderId="0" applyFont="0" applyFill="0" applyBorder="0" applyAlignment="0" applyProtection="0"/>
  </cellStyleXfs>
  <cellXfs count="227">
    <xf numFmtId="0" fontId="0" fillId="0" borderId="0" xfId="0"/>
    <xf numFmtId="0" fontId="4" fillId="2" borderId="0" xfId="0" applyFont="1" applyFill="1" applyAlignment="1">
      <alignment horizontal="right"/>
    </xf>
    <xf numFmtId="3" fontId="4" fillId="2" borderId="0" xfId="0" applyNumberFormat="1" applyFont="1" applyFill="1" applyAlignment="1">
      <alignment horizontal="right"/>
    </xf>
    <xf numFmtId="0" fontId="4" fillId="2" borderId="0" xfId="0" applyFont="1" applyFill="1"/>
    <xf numFmtId="0" fontId="5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wrapText="1"/>
    </xf>
    <xf numFmtId="0" fontId="5" fillId="2" borderId="0" xfId="0" applyFont="1" applyFill="1"/>
    <xf numFmtId="0" fontId="5" fillId="2" borderId="0" xfId="0" applyFont="1" applyFill="1" applyAlignment="1">
      <alignment horizontal="right"/>
    </xf>
    <xf numFmtId="3" fontId="5" fillId="2" borderId="0" xfId="0" applyNumberFormat="1" applyFont="1" applyFill="1" applyAlignment="1">
      <alignment horizontal="right"/>
    </xf>
    <xf numFmtId="3" fontId="5" fillId="2" borderId="0" xfId="4" applyNumberFormat="1" applyFont="1" applyFill="1" applyBorder="1"/>
    <xf numFmtId="0" fontId="6" fillId="2" borderId="0" xfId="0" applyFont="1" applyFill="1"/>
    <xf numFmtId="0" fontId="5" fillId="2" borderId="0" xfId="0" applyNumberFormat="1" applyFont="1" applyFill="1" applyAlignment="1">
      <alignment vertical="center"/>
    </xf>
    <xf numFmtId="0" fontId="8" fillId="2" borderId="0" xfId="0" applyNumberFormat="1" applyFont="1" applyFill="1" applyAlignment="1">
      <alignment vertical="top"/>
    </xf>
    <xf numFmtId="0" fontId="8" fillId="2" borderId="0" xfId="0" applyFont="1" applyFill="1"/>
    <xf numFmtId="0" fontId="6" fillId="2" borderId="0" xfId="0" applyFont="1" applyFill="1" applyBorder="1" applyAlignment="1">
      <alignment vertical="center"/>
    </xf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horizontal="right" vertical="top"/>
    </xf>
    <xf numFmtId="3" fontId="5" fillId="2" borderId="0" xfId="0" applyNumberFormat="1" applyFont="1" applyFill="1" applyAlignment="1">
      <alignment horizontal="right" vertical="top"/>
    </xf>
    <xf numFmtId="0" fontId="5" fillId="2" borderId="0" xfId="0" applyNumberFormat="1" applyFont="1" applyFill="1" applyAlignment="1">
      <alignment vertical="top"/>
    </xf>
    <xf numFmtId="3" fontId="5" fillId="2" borderId="0" xfId="0" applyNumberFormat="1" applyFont="1" applyFill="1" applyAlignment="1">
      <alignment vertical="top"/>
    </xf>
    <xf numFmtId="0" fontId="3" fillId="2" borderId="0" xfId="0" applyFont="1" applyFill="1"/>
    <xf numFmtId="3" fontId="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/>
    </xf>
    <xf numFmtId="196" fontId="3" fillId="2" borderId="0" xfId="4" applyNumberFormat="1" applyFont="1" applyFill="1" applyBorder="1" applyAlignment="1">
      <alignment vertical="center"/>
    </xf>
    <xf numFmtId="196" fontId="5" fillId="2" borderId="0" xfId="4" applyNumberFormat="1" applyFont="1" applyFill="1" applyBorder="1"/>
    <xf numFmtId="196" fontId="4" fillId="2" borderId="0" xfId="4" applyNumberFormat="1" applyFont="1" applyFill="1" applyBorder="1" applyAlignment="1">
      <alignment horizontal="left" vertical="center"/>
    </xf>
    <xf numFmtId="196" fontId="4" fillId="2" borderId="0" xfId="4" quotePrefix="1" applyNumberFormat="1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right"/>
    </xf>
    <xf numFmtId="41" fontId="5" fillId="2" borderId="2" xfId="4" applyFont="1" applyFill="1" applyBorder="1" applyAlignment="1">
      <alignment horizontal="right"/>
    </xf>
    <xf numFmtId="41" fontId="5" fillId="2" borderId="2" xfId="4" applyFont="1" applyFill="1" applyBorder="1" applyAlignment="1"/>
    <xf numFmtId="41" fontId="5" fillId="2" borderId="3" xfId="4" applyFont="1" applyFill="1" applyBorder="1" applyAlignment="1">
      <alignment horizontal="center" vertical="center" wrapText="1"/>
    </xf>
    <xf numFmtId="0" fontId="5" fillId="2" borderId="3" xfId="0" applyFont="1" applyFill="1" applyBorder="1"/>
    <xf numFmtId="196" fontId="5" fillId="2" borderId="2" xfId="4" applyNumberFormat="1" applyFont="1" applyFill="1" applyBorder="1" applyAlignment="1">
      <alignment horizontal="center" vertical="center"/>
    </xf>
    <xf numFmtId="196" fontId="5" fillId="2" borderId="2" xfId="4" applyNumberFormat="1" applyFont="1" applyFill="1" applyBorder="1" applyAlignment="1">
      <alignment horizontal="right" vertical="top" wrapText="1"/>
    </xf>
    <xf numFmtId="196" fontId="5" fillId="2" borderId="3" xfId="4" applyNumberFormat="1" applyFont="1" applyFill="1" applyBorder="1" applyAlignment="1">
      <alignment horizontal="right" vertical="top" wrapText="1"/>
    </xf>
    <xf numFmtId="196" fontId="5" fillId="2" borderId="3" xfId="4" applyNumberFormat="1" applyFont="1" applyFill="1" applyBorder="1" applyAlignment="1">
      <alignment horizontal="right" vertical="top" wrapText="1"/>
    </xf>
    <xf numFmtId="196" fontId="5" fillId="2" borderId="3" xfId="4" applyNumberFormat="1" applyFont="1" applyFill="1" applyBorder="1" applyAlignment="1">
      <alignment horizontal="right" vertical="center" wrapText="1"/>
    </xf>
    <xf numFmtId="196" fontId="6" fillId="2" borderId="0" xfId="4" applyNumberFormat="1" applyFont="1" applyFill="1" applyBorder="1"/>
    <xf numFmtId="196" fontId="5" fillId="2" borderId="0" xfId="4" applyNumberFormat="1" applyFont="1" applyFill="1" applyBorder="1" applyAlignment="1">
      <alignment vertical="center" wrapText="1"/>
    </xf>
    <xf numFmtId="196" fontId="5" fillId="2" borderId="0" xfId="4" applyNumberFormat="1" applyFont="1" applyFill="1" applyBorder="1" applyAlignment="1">
      <alignment vertical="center"/>
    </xf>
    <xf numFmtId="196" fontId="8" fillId="2" borderId="0" xfId="4" applyNumberFormat="1" applyFont="1" applyFill="1" applyBorder="1" applyAlignment="1">
      <alignment vertical="center" wrapText="1"/>
    </xf>
    <xf numFmtId="196" fontId="8" fillId="2" borderId="0" xfId="4" applyNumberFormat="1" applyFont="1" applyFill="1" applyBorder="1" applyAlignment="1">
      <alignment vertical="center"/>
    </xf>
    <xf numFmtId="196" fontId="6" fillId="2" borderId="0" xfId="4" applyNumberFormat="1" applyFont="1" applyFill="1" applyBorder="1" applyAlignment="1">
      <alignment vertical="center"/>
    </xf>
    <xf numFmtId="196" fontId="6" fillId="2" borderId="0" xfId="4" applyNumberFormat="1" applyFont="1" applyFill="1" applyBorder="1" applyAlignment="1">
      <alignment vertical="center" wrapText="1"/>
    </xf>
    <xf numFmtId="196" fontId="5" fillId="2" borderId="0" xfId="4" quotePrefix="1" applyNumberFormat="1" applyFont="1" applyFill="1" applyBorder="1" applyAlignment="1">
      <alignment horizontal="left" vertical="center" wrapText="1"/>
    </xf>
    <xf numFmtId="196" fontId="8" fillId="2" borderId="0" xfId="4" applyNumberFormat="1" applyFont="1" applyFill="1" applyBorder="1" applyAlignment="1">
      <alignment horizontal="left" vertical="center" wrapText="1"/>
    </xf>
    <xf numFmtId="196" fontId="5" fillId="2" borderId="3" xfId="4" applyNumberFormat="1" applyFont="1" applyFill="1" applyBorder="1" applyAlignment="1">
      <alignment vertical="center"/>
    </xf>
    <xf numFmtId="0" fontId="8" fillId="2" borderId="0" xfId="282" applyFont="1" applyFill="1" applyBorder="1" applyAlignment="1">
      <alignment vertical="center" wrapText="1"/>
    </xf>
    <xf numFmtId="196" fontId="5" fillId="2" borderId="0" xfId="4" applyNumberFormat="1" applyFont="1" applyFill="1" applyBorder="1" applyAlignment="1">
      <alignment vertical="top"/>
    </xf>
    <xf numFmtId="196" fontId="5" fillId="2" borderId="0" xfId="4" applyNumberFormat="1" applyFont="1" applyFill="1" applyBorder="1" applyAlignment="1">
      <alignment horizontal="right" vertical="top"/>
    </xf>
    <xf numFmtId="196" fontId="5" fillId="2" borderId="0" xfId="4" applyNumberFormat="1" applyFont="1" applyFill="1" applyBorder="1" applyAlignment="1">
      <alignment vertical="top" wrapText="1"/>
    </xf>
    <xf numFmtId="196" fontId="8" fillId="2" borderId="0" xfId="4" applyNumberFormat="1" applyFont="1" applyFill="1" applyBorder="1" applyAlignment="1">
      <alignment vertical="top" wrapText="1"/>
    </xf>
    <xf numFmtId="196" fontId="8" fillId="2" borderId="0" xfId="4" applyNumberFormat="1" applyFont="1" applyFill="1" applyBorder="1" applyAlignment="1">
      <alignment horizontal="right" vertical="top"/>
    </xf>
    <xf numFmtId="196" fontId="8" fillId="2" borderId="0" xfId="4" applyNumberFormat="1" applyFont="1" applyFill="1" applyBorder="1" applyAlignment="1">
      <alignment vertical="top"/>
    </xf>
    <xf numFmtId="196" fontId="6" fillId="2" borderId="0" xfId="4" applyNumberFormat="1" applyFont="1" applyFill="1" applyBorder="1" applyAlignment="1">
      <alignment vertical="top" wrapText="1"/>
    </xf>
    <xf numFmtId="196" fontId="6" fillId="2" borderId="0" xfId="4" applyNumberFormat="1" applyFont="1" applyFill="1" applyBorder="1" applyAlignment="1">
      <alignment horizontal="right" vertical="top"/>
    </xf>
    <xf numFmtId="196" fontId="6" fillId="2" borderId="0" xfId="4" applyNumberFormat="1" applyFont="1" applyFill="1" applyBorder="1" applyAlignment="1">
      <alignment vertical="top"/>
    </xf>
    <xf numFmtId="196" fontId="6" fillId="2" borderId="0" xfId="4" applyNumberFormat="1" applyFont="1" applyFill="1" applyBorder="1" applyAlignment="1">
      <alignment horizontal="right"/>
    </xf>
    <xf numFmtId="196" fontId="5" fillId="2" borderId="0" xfId="4" quotePrefix="1" applyNumberFormat="1" applyFont="1" applyFill="1" applyBorder="1" applyAlignment="1">
      <alignment horizontal="left" vertical="top" wrapText="1"/>
    </xf>
    <xf numFmtId="196" fontId="9" fillId="2" borderId="0" xfId="4" applyNumberFormat="1" applyFont="1" applyFill="1" applyBorder="1" applyAlignment="1">
      <alignment vertical="center"/>
    </xf>
    <xf numFmtId="196" fontId="5" fillId="2" borderId="1" xfId="4" applyNumberFormat="1" applyFont="1" applyFill="1" applyBorder="1" applyAlignment="1">
      <alignment horizontal="left" vertical="center" wrapText="1"/>
    </xf>
    <xf numFmtId="196" fontId="5" fillId="2" borderId="1" xfId="4" applyNumberFormat="1" applyFont="1" applyFill="1" applyBorder="1" applyAlignment="1">
      <alignment horizontal="right" vertical="center" wrapText="1"/>
    </xf>
    <xf numFmtId="41" fontId="5" fillId="2" borderId="0" xfId="4" applyFont="1" applyFill="1" applyAlignment="1">
      <alignment horizontal="center" vertical="center" wrapText="1"/>
    </xf>
    <xf numFmtId="41" fontId="5" fillId="2" borderId="0" xfId="4" applyFont="1" applyFill="1" applyBorder="1" applyAlignment="1">
      <alignment horizontal="right" vertical="top" wrapText="1"/>
    </xf>
    <xf numFmtId="41" fontId="5" fillId="2" borderId="0" xfId="4" applyFont="1" applyFill="1" applyAlignment="1">
      <alignment horizontal="center" vertical="top" wrapText="1"/>
    </xf>
    <xf numFmtId="41" fontId="5" fillId="2" borderId="0" xfId="4" applyFont="1" applyFill="1" applyAlignment="1">
      <alignment vertical="top"/>
    </xf>
    <xf numFmtId="0" fontId="5" fillId="2" borderId="3" xfId="0" applyFont="1" applyFill="1" applyBorder="1" applyAlignment="1">
      <alignment vertical="top"/>
    </xf>
    <xf numFmtId="41" fontId="3" fillId="2" borderId="0" xfId="4" applyFont="1" applyFill="1" applyBorder="1" applyProtection="1">
      <protection locked="0"/>
    </xf>
    <xf numFmtId="41" fontId="3" fillId="2" borderId="0" xfId="4" applyFont="1" applyFill="1" applyBorder="1" applyAlignment="1" applyProtection="1">
      <alignment horizontal="right"/>
      <protection locked="0"/>
    </xf>
    <xf numFmtId="41" fontId="5" fillId="2" borderId="0" xfId="4" applyFont="1" applyFill="1" applyBorder="1" applyProtection="1"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41" fontId="5" fillId="2" borderId="1" xfId="4" applyFont="1" applyFill="1" applyBorder="1" applyAlignment="1" applyProtection="1">
      <alignment horizontal="right" vertical="center" wrapText="1"/>
      <protection locked="0"/>
    </xf>
    <xf numFmtId="41" fontId="6" fillId="2" borderId="0" xfId="4" applyFont="1" applyFill="1" applyBorder="1" applyProtection="1">
      <protection locked="0"/>
    </xf>
    <xf numFmtId="41" fontId="5" fillId="2" borderId="0" xfId="4" applyFont="1" applyFill="1" applyBorder="1" applyAlignment="1" applyProtection="1">
      <alignment horizontal="right"/>
      <protection locked="0"/>
    </xf>
    <xf numFmtId="0" fontId="5" fillId="2" borderId="0" xfId="0" applyFont="1" applyFill="1" applyBorder="1" applyAlignment="1" applyProtection="1">
      <protection locked="0"/>
    </xf>
    <xf numFmtId="41" fontId="8" fillId="2" borderId="0" xfId="4" applyFont="1" applyFill="1" applyBorder="1" applyProtection="1">
      <protection locked="0"/>
    </xf>
    <xf numFmtId="3" fontId="8" fillId="2" borderId="0" xfId="0" applyNumberFormat="1" applyFont="1" applyFill="1" applyBorder="1"/>
    <xf numFmtId="3" fontId="5" fillId="2" borderId="0" xfId="0" applyNumberFormat="1" applyFont="1" applyFill="1" applyBorder="1" applyProtection="1">
      <protection locked="0"/>
    </xf>
    <xf numFmtId="0" fontId="5" fillId="2" borderId="0" xfId="0" applyFont="1" applyFill="1" applyBorder="1" applyProtection="1"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41" fontId="5" fillId="2" borderId="3" xfId="4" applyFont="1" applyFill="1" applyBorder="1" applyProtection="1">
      <protection locked="0"/>
    </xf>
    <xf numFmtId="200" fontId="5" fillId="2" borderId="3" xfId="0" applyNumberFormat="1" applyFont="1" applyFill="1" applyBorder="1" applyAlignment="1">
      <alignment horizontal="right"/>
    </xf>
    <xf numFmtId="0" fontId="8" fillId="2" borderId="0" xfId="0" applyNumberFormat="1" applyFont="1" applyFill="1" applyBorder="1" applyAlignment="1">
      <alignment vertical="top"/>
    </xf>
    <xf numFmtId="0" fontId="5" fillId="2" borderId="0" xfId="0" applyFont="1" applyFill="1" applyAlignment="1">
      <alignment horizontal="center" vertical="center" wrapText="1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left" vertical="center"/>
    </xf>
    <xf numFmtId="0" fontId="10" fillId="2" borderId="0" xfId="0" quotePrefix="1" applyFont="1" applyFill="1" applyBorder="1" applyAlignment="1">
      <alignment vertical="center"/>
    </xf>
    <xf numFmtId="0" fontId="13" fillId="2" borderId="0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1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/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/>
    <xf numFmtId="0" fontId="8" fillId="2" borderId="0" xfId="0" applyFont="1" applyFill="1" applyBorder="1" applyAlignment="1">
      <alignment vertical="center"/>
    </xf>
    <xf numFmtId="0" fontId="6" fillId="2" borderId="0" xfId="0" applyFont="1" applyFill="1" applyBorder="1" applyAlignment="1"/>
    <xf numFmtId="0" fontId="6" fillId="2" borderId="3" xfId="0" applyFont="1" applyFill="1" applyBorder="1" applyAlignment="1" applyProtection="1">
      <alignment horizontal="left"/>
      <protection locked="0"/>
    </xf>
    <xf numFmtId="3" fontId="6" fillId="2" borderId="3" xfId="4" applyNumberFormat="1" applyFont="1" applyFill="1" applyBorder="1" applyAlignment="1">
      <alignment horizontal="right" vertical="center" wrapText="1"/>
    </xf>
    <xf numFmtId="41" fontId="5" fillId="2" borderId="0" xfId="4" applyFont="1" applyFill="1" applyBorder="1" applyAlignment="1">
      <alignment horizontal="right"/>
    </xf>
    <xf numFmtId="0" fontId="5" fillId="2" borderId="0" xfId="0" applyFont="1" applyFill="1" applyBorder="1" applyAlignment="1">
      <alignment vertical="center"/>
    </xf>
    <xf numFmtId="41" fontId="8" fillId="2" borderId="0" xfId="4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/>
    <xf numFmtId="41" fontId="3" fillId="2" borderId="0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0" fontId="13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right" vertical="top" wrapText="1"/>
    </xf>
    <xf numFmtId="3" fontId="5" fillId="2" borderId="0" xfId="0" applyNumberFormat="1" applyFont="1" applyFill="1" applyBorder="1" applyAlignment="1">
      <alignment horizontal="right" vertical="top" wrapText="1"/>
    </xf>
    <xf numFmtId="0" fontId="5" fillId="2" borderId="0" xfId="0" applyFont="1" applyFill="1" applyBorder="1" applyAlignment="1">
      <alignment horizontal="right"/>
    </xf>
    <xf numFmtId="3" fontId="5" fillId="2" borderId="0" xfId="0" applyNumberFormat="1" applyFont="1" applyFill="1" applyBorder="1" applyAlignment="1">
      <alignment horizontal="right"/>
    </xf>
    <xf numFmtId="3" fontId="5" fillId="2" borderId="0" xfId="4" applyNumberFormat="1" applyFont="1" applyFill="1" applyBorder="1" applyAlignment="1">
      <alignment horizontal="right" vertical="top"/>
    </xf>
    <xf numFmtId="0" fontId="5" fillId="2" borderId="0" xfId="0" applyNumberFormat="1" applyFont="1" applyFill="1" applyBorder="1" applyAlignment="1">
      <alignment vertical="center"/>
    </xf>
    <xf numFmtId="0" fontId="6" fillId="2" borderId="3" xfId="0" applyFont="1" applyFill="1" applyBorder="1"/>
    <xf numFmtId="190" fontId="6" fillId="2" borderId="3" xfId="0" applyNumberFormat="1" applyFont="1" applyFill="1" applyBorder="1" applyAlignment="1">
      <alignment horizontal="right"/>
    </xf>
    <xf numFmtId="190" fontId="6" fillId="2" borderId="0" xfId="0" applyNumberFormat="1" applyFont="1" applyFill="1" applyBorder="1" applyAlignment="1">
      <alignment horizontal="right"/>
    </xf>
    <xf numFmtId="190" fontId="5" fillId="2" borderId="0" xfId="0" applyNumberFormat="1" applyFont="1" applyFill="1" applyBorder="1" applyAlignment="1">
      <alignment horizontal="right"/>
    </xf>
    <xf numFmtId="3" fontId="5" fillId="2" borderId="0" xfId="57" applyNumberFormat="1" applyFont="1" applyFill="1" applyBorder="1" applyAlignment="1">
      <alignment horizontal="right"/>
    </xf>
    <xf numFmtId="3" fontId="8" fillId="2" borderId="0" xfId="57" applyNumberFormat="1" applyFont="1" applyFill="1" applyBorder="1" applyAlignment="1">
      <alignment horizontal="right"/>
    </xf>
    <xf numFmtId="41" fontId="5" fillId="2" borderId="3" xfId="4" applyFont="1" applyFill="1" applyBorder="1" applyAlignment="1">
      <alignment horizontal="right" vertical="center" wrapText="1"/>
    </xf>
    <xf numFmtId="196" fontId="5" fillId="2" borderId="0" xfId="4" quotePrefix="1" applyNumberFormat="1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7" fillId="2" borderId="0" xfId="277" applyFont="1" applyFill="1"/>
    <xf numFmtId="190" fontId="8" fillId="2" borderId="0" xfId="0" applyNumberFormat="1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right" vertical="center" wrapText="1"/>
    </xf>
    <xf numFmtId="3" fontId="3" fillId="2" borderId="0" xfId="0" applyNumberFormat="1" applyFont="1" applyFill="1" applyBorder="1" applyAlignment="1">
      <alignment horizontal="right"/>
    </xf>
    <xf numFmtId="3" fontId="5" fillId="2" borderId="0" xfId="0" applyNumberFormat="1" applyFont="1" applyFill="1" applyAlignment="1">
      <alignment horizontal="left"/>
    </xf>
    <xf numFmtId="0" fontId="5" fillId="0" borderId="0" xfId="283" applyFont="1" applyAlignment="1">
      <alignment horizontal="right" wrapText="1"/>
    </xf>
    <xf numFmtId="3" fontId="5" fillId="0" borderId="0" xfId="283" applyNumberFormat="1" applyFont="1" applyAlignment="1">
      <alignment horizontal="right"/>
    </xf>
    <xf numFmtId="41" fontId="5" fillId="0" borderId="0" xfId="210" applyFont="1" applyBorder="1" applyAlignment="1">
      <alignment horizontal="right"/>
    </xf>
    <xf numFmtId="41" fontId="6" fillId="0" borderId="0" xfId="210" applyFont="1" applyBorder="1" applyAlignment="1">
      <alignment horizontal="right"/>
    </xf>
    <xf numFmtId="41" fontId="5" fillId="0" borderId="0" xfId="224" applyFont="1" applyBorder="1" applyAlignment="1">
      <alignment horizontal="right"/>
    </xf>
    <xf numFmtId="0" fontId="8" fillId="2" borderId="0" xfId="0" applyFont="1" applyFill="1" applyBorder="1"/>
    <xf numFmtId="0" fontId="6" fillId="2" borderId="0" xfId="0" applyFont="1" applyFill="1" applyBorder="1"/>
    <xf numFmtId="41" fontId="5" fillId="0" borderId="0" xfId="225" applyFont="1" applyBorder="1" applyAlignment="1">
      <alignment horizontal="right"/>
    </xf>
    <xf numFmtId="41" fontId="5" fillId="0" borderId="0" xfId="226" applyFont="1" applyBorder="1" applyAlignment="1">
      <alignment horizontal="right"/>
    </xf>
    <xf numFmtId="41" fontId="5" fillId="0" borderId="0" xfId="227" applyFont="1" applyBorder="1" applyAlignment="1">
      <alignment horizontal="right"/>
    </xf>
    <xf numFmtId="41" fontId="6" fillId="0" borderId="0" xfId="227" applyFont="1" applyBorder="1" applyAlignment="1">
      <alignment horizontal="right"/>
    </xf>
    <xf numFmtId="0" fontId="5" fillId="2" borderId="0" xfId="0" applyNumberFormat="1" applyFont="1" applyFill="1" applyAlignment="1">
      <alignment horizontal="left"/>
    </xf>
    <xf numFmtId="0" fontId="5" fillId="0" borderId="0" xfId="250" applyFont="1"/>
    <xf numFmtId="0" fontId="5" fillId="2" borderId="0" xfId="283" applyFont="1" applyFill="1" applyAlignment="1">
      <alignment horizontal="right" wrapText="1"/>
    </xf>
    <xf numFmtId="3" fontId="5" fillId="2" borderId="0" xfId="283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3" fontId="5" fillId="0" borderId="0" xfId="4" applyNumberFormat="1" applyFont="1" applyFill="1" applyBorder="1" applyAlignment="1">
      <alignment horizontal="right"/>
    </xf>
    <xf numFmtId="3" fontId="5" fillId="0" borderId="0" xfId="4" applyNumberFormat="1" applyFont="1" applyFill="1" applyBorder="1"/>
    <xf numFmtId="200" fontId="5" fillId="0" borderId="0" xfId="2" applyNumberFormat="1" applyFont="1" applyFill="1"/>
    <xf numFmtId="1" fontId="4" fillId="2" borderId="0" xfId="0" applyNumberFormat="1" applyFont="1" applyFill="1"/>
    <xf numFmtId="1" fontId="3" fillId="2" borderId="0" xfId="0" applyNumberFormat="1" applyFont="1" applyFill="1"/>
    <xf numFmtId="0" fontId="5" fillId="0" borderId="0" xfId="0" applyFont="1" applyFill="1"/>
    <xf numFmtId="0" fontId="5" fillId="0" borderId="0" xfId="0" applyNumberFormat="1" applyFont="1" applyFill="1" applyAlignment="1">
      <alignment horizontal="left"/>
    </xf>
    <xf numFmtId="0" fontId="5" fillId="0" borderId="0" xfId="283" applyFont="1" applyFill="1" applyAlignment="1">
      <alignment horizontal="right" wrapText="1"/>
    </xf>
    <xf numFmtId="3" fontId="5" fillId="0" borderId="0" xfId="283" applyNumberFormat="1" applyFont="1" applyFill="1" applyAlignment="1">
      <alignment horizontal="right"/>
    </xf>
    <xf numFmtId="0" fontId="11" fillId="0" borderId="0" xfId="0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0" fontId="5" fillId="0" borderId="0" xfId="0" applyNumberFormat="1" applyFont="1" applyFill="1" applyAlignment="1">
      <alignment vertical="center"/>
    </xf>
    <xf numFmtId="0" fontId="8" fillId="0" borderId="0" xfId="0" applyNumberFormat="1" applyFont="1" applyFill="1" applyAlignment="1">
      <alignment vertical="top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41" fontId="22" fillId="0" borderId="0" xfId="125" applyNumberFormat="1" applyFont="1" applyBorder="1" applyAlignment="1">
      <alignment horizontal="left"/>
    </xf>
    <xf numFmtId="41" fontId="6" fillId="2" borderId="0" xfId="4" applyNumberFormat="1" applyFont="1" applyFill="1" applyBorder="1" applyAlignment="1">
      <alignment horizontal="right" vertical="center"/>
    </xf>
    <xf numFmtId="41" fontId="5" fillId="2" borderId="0" xfId="4" applyNumberFormat="1" applyFont="1" applyFill="1" applyBorder="1" applyAlignment="1">
      <alignment vertical="center"/>
    </xf>
    <xf numFmtId="41" fontId="5" fillId="2" borderId="0" xfId="4" applyNumberFormat="1" applyFont="1" applyFill="1" applyBorder="1"/>
    <xf numFmtId="41" fontId="6" fillId="2" borderId="0" xfId="4" applyNumberFormat="1" applyFont="1" applyFill="1" applyBorder="1"/>
    <xf numFmtId="196" fontId="5" fillId="2" borderId="3" xfId="4" applyNumberFormat="1" applyFont="1" applyFill="1" applyBorder="1"/>
    <xf numFmtId="41" fontId="5" fillId="2" borderId="0" xfId="4" applyNumberFormat="1" applyFont="1" applyFill="1" applyBorder="1" applyAlignment="1">
      <alignment horizontal="right" vertical="top"/>
    </xf>
    <xf numFmtId="41" fontId="8" fillId="2" borderId="0" xfId="4" applyNumberFormat="1" applyFont="1" applyFill="1" applyBorder="1" applyAlignment="1">
      <alignment horizontal="right" vertical="top"/>
    </xf>
    <xf numFmtId="41" fontId="6" fillId="2" borderId="0" xfId="4" applyNumberFormat="1" applyFont="1" applyFill="1" applyBorder="1" applyAlignment="1">
      <alignment horizontal="right" vertical="top"/>
    </xf>
    <xf numFmtId="41" fontId="6" fillId="2" borderId="0" xfId="4" applyNumberFormat="1" applyFont="1" applyFill="1" applyBorder="1" applyAlignment="1">
      <alignment horizontal="right"/>
    </xf>
    <xf numFmtId="41" fontId="5" fillId="2" borderId="0" xfId="180" applyNumberFormat="1" applyFont="1" applyFill="1" applyBorder="1" applyAlignment="1">
      <alignment horizontal="right"/>
    </xf>
    <xf numFmtId="0" fontId="7" fillId="0" borderId="0" xfId="277" applyFont="1" applyFill="1" applyAlignment="1">
      <alignment vertical="top" wrapText="1"/>
    </xf>
    <xf numFmtId="0" fontId="18" fillId="0" borderId="0" xfId="277" applyFont="1" applyFill="1"/>
    <xf numFmtId="196" fontId="4" fillId="0" borderId="0" xfId="4" applyNumberFormat="1" applyFont="1" applyFill="1" applyBorder="1" applyAlignment="1">
      <alignment vertical="top"/>
    </xf>
    <xf numFmtId="0" fontId="4" fillId="0" borderId="0" xfId="0" applyFont="1" applyFill="1" applyBorder="1" applyAlignment="1" applyProtection="1">
      <alignment vertical="top"/>
      <protection locked="0"/>
    </xf>
    <xf numFmtId="0" fontId="4" fillId="0" borderId="0" xfId="0" quotePrefix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6" fillId="0" borderId="3" xfId="0" applyFont="1" applyFill="1" applyBorder="1" applyAlignment="1">
      <alignment vertical="center"/>
    </xf>
    <xf numFmtId="3" fontId="6" fillId="0" borderId="3" xfId="283" applyNumberFormat="1" applyFont="1" applyFill="1" applyBorder="1" applyAlignment="1">
      <alignment horizontal="right"/>
    </xf>
    <xf numFmtId="0" fontId="5" fillId="2" borderId="0" xfId="0" applyFont="1" applyFill="1" applyBorder="1" applyAlignment="1"/>
    <xf numFmtId="0" fontId="1" fillId="0" borderId="0" xfId="0" applyFont="1"/>
    <xf numFmtId="3" fontId="6" fillId="0" borderId="0" xfId="283" applyNumberFormat="1" applyFont="1" applyAlignment="1">
      <alignment horizontal="right"/>
    </xf>
    <xf numFmtId="196" fontId="3" fillId="0" borderId="0" xfId="4" applyNumberFormat="1" applyFont="1" applyFill="1" applyBorder="1" applyAlignment="1">
      <alignment vertical="center"/>
    </xf>
    <xf numFmtId="196" fontId="5" fillId="0" borderId="0" xfId="4" applyNumberFormat="1" applyFont="1" applyFill="1" applyBorder="1" applyAlignment="1">
      <alignment vertical="top"/>
    </xf>
    <xf numFmtId="196" fontId="5" fillId="0" borderId="0" xfId="4" applyNumberFormat="1" applyFont="1" applyFill="1" applyBorder="1"/>
    <xf numFmtId="196" fontId="5" fillId="0" borderId="3" xfId="4" applyNumberFormat="1" applyFont="1" applyFill="1" applyBorder="1"/>
    <xf numFmtId="41" fontId="23" fillId="0" borderId="0" xfId="125" applyNumberFormat="1" applyFont="1" applyBorder="1" applyAlignment="1">
      <alignment horizontal="left"/>
    </xf>
    <xf numFmtId="41" fontId="6" fillId="0" borderId="0" xfId="226" applyFont="1" applyBorder="1" applyAlignment="1">
      <alignment horizontal="right"/>
    </xf>
    <xf numFmtId="41" fontId="5" fillId="0" borderId="0" xfId="5" applyFont="1" applyBorder="1" applyAlignment="1"/>
    <xf numFmtId="41" fontId="5" fillId="0" borderId="0" xfId="5" applyFont="1" applyBorder="1" applyAlignment="1">
      <alignment horizontal="right"/>
    </xf>
    <xf numFmtId="41" fontId="5" fillId="0" borderId="0" xfId="5" quotePrefix="1" applyFont="1" applyBorder="1" applyAlignment="1">
      <alignment horizontal="right"/>
    </xf>
    <xf numFmtId="41" fontId="22" fillId="0" borderId="0" xfId="125" quotePrefix="1" applyNumberFormat="1" applyFont="1" applyBorder="1" applyAlignment="1">
      <alignment horizontal="left"/>
    </xf>
    <xf numFmtId="196" fontId="5" fillId="0" borderId="0" xfId="4" applyNumberFormat="1" applyFont="1" applyFill="1" applyBorder="1" applyAlignment="1">
      <alignment vertical="center" wrapText="1"/>
    </xf>
    <xf numFmtId="41" fontId="6" fillId="0" borderId="0" xfId="225" applyFont="1" applyBorder="1" applyAlignment="1">
      <alignment horizontal="right"/>
    </xf>
    <xf numFmtId="3" fontId="5" fillId="0" borderId="0" xfId="4" applyNumberFormat="1" applyFont="1" applyFill="1" applyBorder="1" applyAlignment="1">
      <alignment horizontal="right" vertical="top"/>
    </xf>
    <xf numFmtId="3" fontId="5" fillId="0" borderId="0" xfId="0" applyNumberFormat="1" applyFont="1" applyFill="1" applyBorder="1" applyAlignment="1">
      <alignment horizontal="right" vertical="top" wrapText="1"/>
    </xf>
    <xf numFmtId="3" fontId="5" fillId="0" borderId="0" xfId="4" quotePrefix="1" applyNumberFormat="1" applyFont="1" applyFill="1" applyBorder="1" applyAlignment="1">
      <alignment horizontal="right" vertical="top"/>
    </xf>
    <xf numFmtId="3" fontId="6" fillId="0" borderId="0" xfId="4" applyNumberFormat="1" applyFont="1" applyFill="1" applyBorder="1" applyAlignment="1">
      <alignment horizontal="right" vertical="top"/>
    </xf>
    <xf numFmtId="3" fontId="6" fillId="0" borderId="0" xfId="0" applyNumberFormat="1" applyFont="1" applyFill="1" applyBorder="1" applyAlignment="1">
      <alignment horizontal="right" vertical="top" wrapText="1"/>
    </xf>
    <xf numFmtId="190" fontId="5" fillId="0" borderId="0" xfId="0" applyNumberFormat="1" applyFont="1" applyFill="1" applyBorder="1" applyAlignment="1">
      <alignment horizontal="right"/>
    </xf>
    <xf numFmtId="190" fontId="6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/>
    <xf numFmtId="3" fontId="5" fillId="0" borderId="0" xfId="2" applyNumberFormat="1" applyFont="1" applyFill="1"/>
    <xf numFmtId="3" fontId="6" fillId="0" borderId="0" xfId="0" applyNumberFormat="1" applyFont="1" applyFill="1"/>
    <xf numFmtId="3" fontId="6" fillId="0" borderId="0" xfId="2" applyNumberFormat="1" applyFont="1" applyFill="1"/>
    <xf numFmtId="190" fontId="6" fillId="0" borderId="3" xfId="0" applyNumberFormat="1" applyFont="1" applyFill="1" applyBorder="1" applyAlignment="1">
      <alignment horizontal="right"/>
    </xf>
    <xf numFmtId="3" fontId="6" fillId="0" borderId="0" xfId="283" applyNumberFormat="1" applyFont="1" applyFill="1" applyAlignment="1">
      <alignment horizontal="right"/>
    </xf>
    <xf numFmtId="0" fontId="7" fillId="0" borderId="0" xfId="277" quotePrefix="1" applyFont="1" applyFill="1" applyAlignment="1">
      <alignment vertical="top" wrapText="1"/>
    </xf>
    <xf numFmtId="3" fontId="6" fillId="0" borderId="0" xfId="4" applyNumberFormat="1" applyFont="1" applyFill="1" applyBorder="1" applyAlignment="1">
      <alignment horizontal="right"/>
    </xf>
    <xf numFmtId="0" fontId="6" fillId="2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196" fontId="5" fillId="0" borderId="2" xfId="4" applyNumberFormat="1" applyFont="1" applyFill="1" applyBorder="1" applyAlignment="1">
      <alignment horizontal="right" vertical="top" wrapText="1"/>
    </xf>
    <xf numFmtId="196" fontId="5" fillId="0" borderId="3" xfId="4" applyNumberFormat="1" applyFont="1" applyFill="1" applyBorder="1" applyAlignment="1">
      <alignment horizontal="right" vertical="top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right" vertical="center" wrapText="1"/>
    </xf>
    <xf numFmtId="196" fontId="5" fillId="2" borderId="2" xfId="4" applyNumberFormat="1" applyFont="1" applyFill="1" applyBorder="1" applyAlignment="1">
      <alignment horizontal="left" vertical="center" wrapText="1"/>
    </xf>
    <xf numFmtId="196" fontId="5" fillId="2" borderId="3" xfId="4" applyNumberFormat="1" applyFont="1" applyFill="1" applyBorder="1" applyAlignment="1">
      <alignment horizontal="left" vertical="center" wrapText="1"/>
    </xf>
    <xf numFmtId="196" fontId="5" fillId="2" borderId="1" xfId="4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41" fontId="5" fillId="2" borderId="1" xfId="4" applyFont="1" applyFill="1" applyBorder="1" applyAlignment="1">
      <alignment horizontal="center" vertical="center"/>
    </xf>
    <xf numFmtId="41" fontId="5" fillId="2" borderId="2" xfId="4" applyFont="1" applyFill="1" applyBorder="1" applyAlignment="1">
      <alignment horizontal="right" vertical="center" wrapText="1"/>
    </xf>
    <xf numFmtId="41" fontId="5" fillId="2" borderId="3" xfId="4" applyFont="1" applyFill="1" applyBorder="1" applyAlignment="1">
      <alignment horizontal="right" vertical="center" wrapText="1"/>
    </xf>
    <xf numFmtId="0" fontId="4" fillId="0" borderId="0" xfId="4" applyNumberFormat="1" applyFont="1" applyFill="1" applyBorder="1" applyAlignment="1">
      <alignment horizontal="left" vertical="top" wrapText="1"/>
    </xf>
    <xf numFmtId="0" fontId="4" fillId="2" borderId="0" xfId="4" applyNumberFormat="1" applyFont="1" applyFill="1" applyBorder="1" applyAlignment="1">
      <alignment horizontal="left" vertical="top" wrapText="1"/>
    </xf>
  </cellXfs>
  <cellStyles count="299">
    <cellStyle name="Euro" xfId="1"/>
    <cellStyle name="Migliaia" xfId="2" builtinId="3"/>
    <cellStyle name="Migliaia (0)_CAP 3 (32-42)" xfId="3"/>
    <cellStyle name="Migliaia [0]" xfId="4" builtinId="6"/>
    <cellStyle name="Migliaia [0] 10 10" xfId="5"/>
    <cellStyle name="Migliaia [0] 10 11" xfId="6"/>
    <cellStyle name="Migliaia [0] 10 12" xfId="7"/>
    <cellStyle name="Migliaia [0] 10 13" xfId="8"/>
    <cellStyle name="Migliaia [0] 10 14" xfId="9"/>
    <cellStyle name="Migliaia [0] 10 2" xfId="10"/>
    <cellStyle name="Migliaia [0] 10 3" xfId="11"/>
    <cellStyle name="Migliaia [0] 10 4" xfId="12"/>
    <cellStyle name="Migliaia [0] 10 5" xfId="13"/>
    <cellStyle name="Migliaia [0] 10 6" xfId="14"/>
    <cellStyle name="Migliaia [0] 10 7" xfId="15"/>
    <cellStyle name="Migliaia [0] 10 8" xfId="16"/>
    <cellStyle name="Migliaia [0] 10 9" xfId="17"/>
    <cellStyle name="Migliaia [0] 11 10" xfId="18"/>
    <cellStyle name="Migliaia [0] 11 11" xfId="19"/>
    <cellStyle name="Migliaia [0] 11 12" xfId="20"/>
    <cellStyle name="Migliaia [0] 11 13" xfId="21"/>
    <cellStyle name="Migliaia [0] 11 14" xfId="22"/>
    <cellStyle name="Migliaia [0] 11 2" xfId="23"/>
    <cellStyle name="Migliaia [0] 11 3" xfId="24"/>
    <cellStyle name="Migliaia [0] 11 4" xfId="25"/>
    <cellStyle name="Migliaia [0] 11 5" xfId="26"/>
    <cellStyle name="Migliaia [0] 11 6" xfId="27"/>
    <cellStyle name="Migliaia [0] 11 7" xfId="28"/>
    <cellStyle name="Migliaia [0] 11 8" xfId="29"/>
    <cellStyle name="Migliaia [0] 11 9" xfId="30"/>
    <cellStyle name="Migliaia [0] 13 10" xfId="31"/>
    <cellStyle name="Migliaia [0] 13 11" xfId="32"/>
    <cellStyle name="Migliaia [0] 13 12" xfId="33"/>
    <cellStyle name="Migliaia [0] 13 13" xfId="34"/>
    <cellStyle name="Migliaia [0] 13 14" xfId="35"/>
    <cellStyle name="Migliaia [0] 13 2" xfId="36"/>
    <cellStyle name="Migliaia [0] 13 3" xfId="37"/>
    <cellStyle name="Migliaia [0] 13 4" xfId="38"/>
    <cellStyle name="Migliaia [0] 13 5" xfId="39"/>
    <cellStyle name="Migliaia [0] 13 6" xfId="40"/>
    <cellStyle name="Migliaia [0] 13 7" xfId="41"/>
    <cellStyle name="Migliaia [0] 13 8" xfId="42"/>
    <cellStyle name="Migliaia [0] 13 9" xfId="43"/>
    <cellStyle name="Migliaia [0] 14 10" xfId="44"/>
    <cellStyle name="Migliaia [0] 14 11" xfId="45"/>
    <cellStyle name="Migliaia [0] 14 12" xfId="46"/>
    <cellStyle name="Migliaia [0] 14 13" xfId="47"/>
    <cellStyle name="Migliaia [0] 14 14" xfId="48"/>
    <cellStyle name="Migliaia [0] 14 2" xfId="49"/>
    <cellStyle name="Migliaia [0] 14 3" xfId="50"/>
    <cellStyle name="Migliaia [0] 14 4" xfId="51"/>
    <cellStyle name="Migliaia [0] 14 5" xfId="52"/>
    <cellStyle name="Migliaia [0] 14 6" xfId="53"/>
    <cellStyle name="Migliaia [0] 14 7" xfId="54"/>
    <cellStyle name="Migliaia [0] 14 8" xfId="55"/>
    <cellStyle name="Migliaia [0] 14 9" xfId="56"/>
    <cellStyle name="Migliaia [0] 15" xfId="57"/>
    <cellStyle name="Migliaia [0] 15 10" xfId="58"/>
    <cellStyle name="Migliaia [0] 15 11" xfId="59"/>
    <cellStyle name="Migliaia [0] 15 12" xfId="60"/>
    <cellStyle name="Migliaia [0] 15 13" xfId="61"/>
    <cellStyle name="Migliaia [0] 15 14" xfId="62"/>
    <cellStyle name="Migliaia [0] 15 2" xfId="63"/>
    <cellStyle name="Migliaia [0] 15 3" xfId="64"/>
    <cellStyle name="Migliaia [0] 15 4" xfId="65"/>
    <cellStyle name="Migliaia [0] 15 5" xfId="66"/>
    <cellStyle name="Migliaia [0] 15 6" xfId="67"/>
    <cellStyle name="Migliaia [0] 15 7" xfId="68"/>
    <cellStyle name="Migliaia [0] 15 8" xfId="69"/>
    <cellStyle name="Migliaia [0] 15 9" xfId="70"/>
    <cellStyle name="Migliaia [0] 16 10" xfId="71"/>
    <cellStyle name="Migliaia [0] 16 11" xfId="72"/>
    <cellStyle name="Migliaia [0] 16 12" xfId="73"/>
    <cellStyle name="Migliaia [0] 16 13" xfId="74"/>
    <cellStyle name="Migliaia [0] 16 14" xfId="75"/>
    <cellStyle name="Migliaia [0] 16 2" xfId="76"/>
    <cellStyle name="Migliaia [0] 16 3" xfId="77"/>
    <cellStyle name="Migliaia [0] 16 4" xfId="78"/>
    <cellStyle name="Migliaia [0] 16 5" xfId="79"/>
    <cellStyle name="Migliaia [0] 16 6" xfId="80"/>
    <cellStyle name="Migliaia [0] 16 7" xfId="81"/>
    <cellStyle name="Migliaia [0] 16 8" xfId="82"/>
    <cellStyle name="Migliaia [0] 16 9" xfId="83"/>
    <cellStyle name="Migliaia [0] 17 10" xfId="84"/>
    <cellStyle name="Migliaia [0] 17 11" xfId="85"/>
    <cellStyle name="Migliaia [0] 17 12" xfId="86"/>
    <cellStyle name="Migliaia [0] 17 13" xfId="87"/>
    <cellStyle name="Migliaia [0] 17 14" xfId="88"/>
    <cellStyle name="Migliaia [0] 17 2" xfId="89"/>
    <cellStyle name="Migliaia [0] 17 3" xfId="90"/>
    <cellStyle name="Migliaia [0] 17 4" xfId="91"/>
    <cellStyle name="Migliaia [0] 17 5" xfId="92"/>
    <cellStyle name="Migliaia [0] 17 6" xfId="93"/>
    <cellStyle name="Migliaia [0] 17 7" xfId="94"/>
    <cellStyle name="Migliaia [0] 17 8" xfId="95"/>
    <cellStyle name="Migliaia [0] 17 9" xfId="96"/>
    <cellStyle name="Migliaia [0] 18 10" xfId="97"/>
    <cellStyle name="Migliaia [0] 18 11" xfId="98"/>
    <cellStyle name="Migliaia [0] 18 12" xfId="99"/>
    <cellStyle name="Migliaia [0] 18 13" xfId="100"/>
    <cellStyle name="Migliaia [0] 18 14" xfId="101"/>
    <cellStyle name="Migliaia [0] 18 2" xfId="102"/>
    <cellStyle name="Migliaia [0] 18 3" xfId="103"/>
    <cellStyle name="Migliaia [0] 18 4" xfId="104"/>
    <cellStyle name="Migliaia [0] 18 5" xfId="105"/>
    <cellStyle name="Migliaia [0] 18 6" xfId="106"/>
    <cellStyle name="Migliaia [0] 18 7" xfId="107"/>
    <cellStyle name="Migliaia [0] 18 8" xfId="108"/>
    <cellStyle name="Migliaia [0] 18 9" xfId="109"/>
    <cellStyle name="Migliaia [0] 19 10" xfId="110"/>
    <cellStyle name="Migliaia [0] 19 11" xfId="111"/>
    <cellStyle name="Migliaia [0] 19 12" xfId="112"/>
    <cellStyle name="Migliaia [0] 19 13" xfId="113"/>
    <cellStyle name="Migliaia [0] 19 14" xfId="114"/>
    <cellStyle name="Migliaia [0] 19 2" xfId="115"/>
    <cellStyle name="Migliaia [0] 19 3" xfId="116"/>
    <cellStyle name="Migliaia [0] 19 4" xfId="117"/>
    <cellStyle name="Migliaia [0] 19 5" xfId="118"/>
    <cellStyle name="Migliaia [0] 19 6" xfId="119"/>
    <cellStyle name="Migliaia [0] 19 7" xfId="120"/>
    <cellStyle name="Migliaia [0] 19 8" xfId="121"/>
    <cellStyle name="Migliaia [0] 19 9" xfId="122"/>
    <cellStyle name="Migliaia [0] 2" xfId="123"/>
    <cellStyle name="Migliaia [0] 2 2" xfId="124"/>
    <cellStyle name="Migliaia [0] 2 3" xfId="125"/>
    <cellStyle name="Migliaia [0] 2 4" xfId="126"/>
    <cellStyle name="Migliaia [0] 20 10" xfId="127"/>
    <cellStyle name="Migliaia [0] 20 11" xfId="128"/>
    <cellStyle name="Migliaia [0] 20 12" xfId="129"/>
    <cellStyle name="Migliaia [0] 20 13" xfId="130"/>
    <cellStyle name="Migliaia [0] 20 14" xfId="131"/>
    <cellStyle name="Migliaia [0] 20 2" xfId="132"/>
    <cellStyle name="Migliaia [0] 20 3" xfId="133"/>
    <cellStyle name="Migliaia [0] 20 4" xfId="134"/>
    <cellStyle name="Migliaia [0] 20 5" xfId="135"/>
    <cellStyle name="Migliaia [0] 20 6" xfId="136"/>
    <cellStyle name="Migliaia [0] 20 7" xfId="137"/>
    <cellStyle name="Migliaia [0] 20 8" xfId="138"/>
    <cellStyle name="Migliaia [0] 20 9" xfId="139"/>
    <cellStyle name="Migliaia [0] 21 10" xfId="140"/>
    <cellStyle name="Migliaia [0] 21 11" xfId="141"/>
    <cellStyle name="Migliaia [0] 21 12" xfId="142"/>
    <cellStyle name="Migliaia [0] 21 13" xfId="143"/>
    <cellStyle name="Migliaia [0] 21 14" xfId="144"/>
    <cellStyle name="Migliaia [0] 21 2" xfId="145"/>
    <cellStyle name="Migliaia [0] 21 3" xfId="146"/>
    <cellStyle name="Migliaia [0] 21 4" xfId="147"/>
    <cellStyle name="Migliaia [0] 21 5" xfId="148"/>
    <cellStyle name="Migliaia [0] 21 6" xfId="149"/>
    <cellStyle name="Migliaia [0] 21 7" xfId="150"/>
    <cellStyle name="Migliaia [0] 21 8" xfId="151"/>
    <cellStyle name="Migliaia [0] 21 9" xfId="152"/>
    <cellStyle name="Migliaia [0] 22 10" xfId="153"/>
    <cellStyle name="Migliaia [0] 22 11" xfId="154"/>
    <cellStyle name="Migliaia [0] 22 12" xfId="155"/>
    <cellStyle name="Migliaia [0] 22 13" xfId="156"/>
    <cellStyle name="Migliaia [0] 22 14" xfId="157"/>
    <cellStyle name="Migliaia [0] 22 2" xfId="158"/>
    <cellStyle name="Migliaia [0] 22 3" xfId="159"/>
    <cellStyle name="Migliaia [0] 22 4" xfId="160"/>
    <cellStyle name="Migliaia [0] 22 5" xfId="161"/>
    <cellStyle name="Migliaia [0] 22 6" xfId="162"/>
    <cellStyle name="Migliaia [0] 22 7" xfId="163"/>
    <cellStyle name="Migliaia [0] 22 8" xfId="164"/>
    <cellStyle name="Migliaia [0] 22 9" xfId="165"/>
    <cellStyle name="Migliaia [0] 3" xfId="166"/>
    <cellStyle name="Migliaia [0] 3 10" xfId="167"/>
    <cellStyle name="Migliaia [0] 3 11" xfId="168"/>
    <cellStyle name="Migliaia [0] 3 12" xfId="169"/>
    <cellStyle name="Migliaia [0] 3 13" xfId="170"/>
    <cellStyle name="Migliaia [0] 3 14" xfId="171"/>
    <cellStyle name="Migliaia [0] 3 2" xfId="172"/>
    <cellStyle name="Migliaia [0] 3 3" xfId="173"/>
    <cellStyle name="Migliaia [0] 3 4" xfId="174"/>
    <cellStyle name="Migliaia [0] 3 5" xfId="175"/>
    <cellStyle name="Migliaia [0] 3 6" xfId="176"/>
    <cellStyle name="Migliaia [0] 3 7" xfId="177"/>
    <cellStyle name="Migliaia [0] 3 8" xfId="178"/>
    <cellStyle name="Migliaia [0] 3 9" xfId="179"/>
    <cellStyle name="Migliaia [0] 38" xfId="180"/>
    <cellStyle name="Migliaia [0] 4" xfId="181"/>
    <cellStyle name="Migliaia [0] 4 10" xfId="182"/>
    <cellStyle name="Migliaia [0] 4 11" xfId="183"/>
    <cellStyle name="Migliaia [0] 4 12" xfId="184"/>
    <cellStyle name="Migliaia [0] 4 13" xfId="185"/>
    <cellStyle name="Migliaia [0] 4 14" xfId="186"/>
    <cellStyle name="Migliaia [0] 4 2" xfId="187"/>
    <cellStyle name="Migliaia [0] 4 3" xfId="188"/>
    <cellStyle name="Migliaia [0] 4 4" xfId="189"/>
    <cellStyle name="Migliaia [0] 4 5" xfId="190"/>
    <cellStyle name="Migliaia [0] 4 6" xfId="191"/>
    <cellStyle name="Migliaia [0] 4 7" xfId="192"/>
    <cellStyle name="Migliaia [0] 4 8" xfId="193"/>
    <cellStyle name="Migliaia [0] 4 9" xfId="194"/>
    <cellStyle name="Migliaia [0] 42" xfId="195"/>
    <cellStyle name="Migliaia [0] 43" xfId="196"/>
    <cellStyle name="Migliaia [0] 5 10" xfId="197"/>
    <cellStyle name="Migliaia [0] 5 11" xfId="198"/>
    <cellStyle name="Migliaia [0] 5 12" xfId="199"/>
    <cellStyle name="Migliaia [0] 5 13" xfId="200"/>
    <cellStyle name="Migliaia [0] 5 14" xfId="201"/>
    <cellStyle name="Migliaia [0] 5 2" xfId="202"/>
    <cellStyle name="Migliaia [0] 5 3" xfId="203"/>
    <cellStyle name="Migliaia [0] 5 4" xfId="204"/>
    <cellStyle name="Migliaia [0] 5 5" xfId="205"/>
    <cellStyle name="Migliaia [0] 5 6" xfId="206"/>
    <cellStyle name="Migliaia [0] 5 7" xfId="207"/>
    <cellStyle name="Migliaia [0] 5 8" xfId="208"/>
    <cellStyle name="Migliaia [0] 5 9" xfId="209"/>
    <cellStyle name="Migliaia [0] 58" xfId="210"/>
    <cellStyle name="Migliaia [0] 6 10" xfId="211"/>
    <cellStyle name="Migliaia [0] 6 11" xfId="212"/>
    <cellStyle name="Migliaia [0] 6 12" xfId="213"/>
    <cellStyle name="Migliaia [0] 6 13" xfId="214"/>
    <cellStyle name="Migliaia [0] 6 14" xfId="215"/>
    <cellStyle name="Migliaia [0] 6 2" xfId="216"/>
    <cellStyle name="Migliaia [0] 6 3" xfId="217"/>
    <cellStyle name="Migliaia [0] 6 4" xfId="218"/>
    <cellStyle name="Migliaia [0] 6 5" xfId="219"/>
    <cellStyle name="Migliaia [0] 6 6" xfId="220"/>
    <cellStyle name="Migliaia [0] 6 7" xfId="221"/>
    <cellStyle name="Migliaia [0] 6 8" xfId="222"/>
    <cellStyle name="Migliaia [0] 6 9" xfId="223"/>
    <cellStyle name="Migliaia [0] 60" xfId="224"/>
    <cellStyle name="Migliaia [0] 61" xfId="225"/>
    <cellStyle name="Migliaia [0] 62" xfId="226"/>
    <cellStyle name="Migliaia [0] 63" xfId="227"/>
    <cellStyle name="Migliaia [0] 8 10" xfId="228"/>
    <cellStyle name="Migliaia [0] 8 11" xfId="229"/>
    <cellStyle name="Migliaia [0] 8 12" xfId="230"/>
    <cellStyle name="Migliaia [0] 8 13" xfId="231"/>
    <cellStyle name="Migliaia [0] 8 14" xfId="232"/>
    <cellStyle name="Migliaia [0] 8 2" xfId="233"/>
    <cellStyle name="Migliaia [0] 8 3" xfId="234"/>
    <cellStyle name="Migliaia [0] 8 4" xfId="235"/>
    <cellStyle name="Migliaia [0] 8 5" xfId="236"/>
    <cellStyle name="Migliaia [0] 8 6" xfId="237"/>
    <cellStyle name="Migliaia [0] 8 7" xfId="238"/>
    <cellStyle name="Migliaia [0] 8 8" xfId="239"/>
    <cellStyle name="Migliaia [0] 8 9" xfId="240"/>
    <cellStyle name="Migliaia [0] 81" xfId="241"/>
    <cellStyle name="Migliaia [0] 82" xfId="242"/>
    <cellStyle name="Migliaia [0] 83" xfId="243"/>
    <cellStyle name="Migliaia [0] 84" xfId="244"/>
    <cellStyle name="Migliaia [0] 85" xfId="245"/>
    <cellStyle name="Migliaia [0] 86" xfId="246"/>
    <cellStyle name="Migliaia 2" xfId="247"/>
    <cellStyle name="Migliaia 3" xfId="248"/>
    <cellStyle name="Migliaia 4" xfId="249"/>
    <cellStyle name="Normale" xfId="0" builtinId="0"/>
    <cellStyle name="Normale 15" xfId="250"/>
    <cellStyle name="Normale 2" xfId="251"/>
    <cellStyle name="Normale 2 2" xfId="252"/>
    <cellStyle name="Normale 2 3" xfId="253"/>
    <cellStyle name="Normale 2 4" xfId="254"/>
    <cellStyle name="Normale 3" xfId="255"/>
    <cellStyle name="Normale 3 10" xfId="256"/>
    <cellStyle name="Normale 3 11" xfId="257"/>
    <cellStyle name="Normale 3 12" xfId="258"/>
    <cellStyle name="Normale 3 13" xfId="259"/>
    <cellStyle name="Normale 3 14" xfId="260"/>
    <cellStyle name="Normale 3 15" xfId="261"/>
    <cellStyle name="Normale 3 16" xfId="262"/>
    <cellStyle name="Normale 3 17" xfId="263"/>
    <cellStyle name="Normale 3 18" xfId="264"/>
    <cellStyle name="Normale 3 19" xfId="265"/>
    <cellStyle name="Normale 3 2" xfId="266"/>
    <cellStyle name="Normale 3 3" xfId="267"/>
    <cellStyle name="Normale 3 4" xfId="268"/>
    <cellStyle name="Normale 3 5" xfId="269"/>
    <cellStyle name="Normale 3 6" xfId="270"/>
    <cellStyle name="Normale 3 7" xfId="271"/>
    <cellStyle name="Normale 3 8" xfId="272"/>
    <cellStyle name="Normale 3 9" xfId="273"/>
    <cellStyle name="Normale 4" xfId="274"/>
    <cellStyle name="Normale 42" xfId="275"/>
    <cellStyle name="Normale 43" xfId="276"/>
    <cellStyle name="Normale 56" xfId="277"/>
    <cellStyle name="Normale 82" xfId="278"/>
    <cellStyle name="Normale 83" xfId="279"/>
    <cellStyle name="Normale 84" xfId="280"/>
    <cellStyle name="Normale 85" xfId="281"/>
    <cellStyle name="Normale_ARCH_TAVOLA4_2003" xfId="282"/>
    <cellStyle name="Normale_Biblio97" xfId="283"/>
    <cellStyle name="Percentuale 2" xfId="284"/>
    <cellStyle name="Percentuale 2 10" xfId="285"/>
    <cellStyle name="Percentuale 2 11" xfId="286"/>
    <cellStyle name="Percentuale 2 12" xfId="287"/>
    <cellStyle name="Percentuale 2 13" xfId="288"/>
    <cellStyle name="Percentuale 2 14" xfId="289"/>
    <cellStyle name="Percentuale 2 2" xfId="290"/>
    <cellStyle name="Percentuale 2 3" xfId="291"/>
    <cellStyle name="Percentuale 2 4" xfId="292"/>
    <cellStyle name="Percentuale 2 5" xfId="293"/>
    <cellStyle name="Percentuale 2 6" xfId="294"/>
    <cellStyle name="Percentuale 2 7" xfId="295"/>
    <cellStyle name="Percentuale 2 8" xfId="296"/>
    <cellStyle name="Percentuale 2 9" xfId="297"/>
    <cellStyle name="Valuta (0)_Biblio97" xfId="29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691516</xdr:colOff>
      <xdr:row>0</xdr:row>
      <xdr:rowOff>9525</xdr:rowOff>
    </xdr:from>
    <xdr:to>
      <xdr:col>10</xdr:col>
      <xdr:colOff>9525</xdr:colOff>
      <xdr:row>2</xdr:row>
      <xdr:rowOff>97227</xdr:rowOff>
    </xdr:to>
    <xdr:sp macro="" textlink="">
      <xdr:nvSpPr>
        <xdr:cNvPr id="17410" name="Text Box 2"/>
        <xdr:cNvSpPr txBox="1">
          <a:spLocks noChangeArrowheads="1"/>
        </xdr:cNvSpPr>
      </xdr:nvSpPr>
      <xdr:spPr bwMode="auto">
        <a:xfrm>
          <a:off x="691516" y="9525"/>
          <a:ext cx="6242684" cy="354402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27432" bIns="0" anchor="t" upright="1"/>
        <a:lstStyle/>
        <a:p>
          <a:pPr algn="just" rtl="0">
            <a:lnSpc>
              <a:spcPts val="900"/>
            </a:lnSpc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Archivi di Stato, sezioni, superficie dei locali, scaffalature, materiale, personale,  presenze, ricerche e spese di gestione per regione - Anno 2019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(spese in euro)</a:t>
          </a:r>
          <a:endParaRPr lang="it-IT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lnSpc>
              <a:spcPts val="900"/>
            </a:lnSpc>
            <a:defRPr sz="1000"/>
          </a:pPr>
          <a:endParaRPr lang="it-IT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lnSpc>
              <a:spcPts val="1100"/>
            </a:lnSpc>
            <a:defRPr sz="1000"/>
          </a:pPr>
          <a:endParaRPr lang="it-IT"/>
        </a:p>
      </xdr:txBody>
    </xdr:sp>
    <xdr:clientData/>
  </xdr:twoCellAnchor>
  <xdr:twoCellAnchor>
    <xdr:from>
      <xdr:col>0</xdr:col>
      <xdr:colOff>137160</xdr:colOff>
      <xdr:row>51</xdr:row>
      <xdr:rowOff>0</xdr:rowOff>
    </xdr:from>
    <xdr:to>
      <xdr:col>10</xdr:col>
      <xdr:colOff>0</xdr:colOff>
      <xdr:row>55</xdr:row>
      <xdr:rowOff>28575</xdr:rowOff>
    </xdr:to>
    <xdr:sp macro="" textlink="">
      <xdr:nvSpPr>
        <xdr:cNvPr id="17505" name="Text Box 5"/>
        <xdr:cNvSpPr txBox="1">
          <a:spLocks noChangeArrowheads="1"/>
        </xdr:cNvSpPr>
      </xdr:nvSpPr>
      <xdr:spPr bwMode="auto">
        <a:xfrm>
          <a:off x="112395" y="5387340"/>
          <a:ext cx="4977778" cy="37909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27432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Le  Sezioni  di  Archivio  di  Stato  sono  istituti  di  conservazione  archivistica  presenti  nei  comuni  non  capoluogo di  provincia (art.1 della legge degli archivi del 30/09/1963 n. 1409). A differenza degli archivi, situati ciascuno in ogni capoluogo di provincia, le Sezioni si trovano nei comuni particolarmente importanti per la presenza di rilevante documentazione archivistica locale. </a:t>
          </a:r>
          <a:r>
            <a:rPr lang="it-IT" sz="7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Sebbene risultino istituiti, non sono ancora funzionanti gli Archivi di Aosta, Crotone, Lecco, Lodi, che ovviamente non compaiono nelle tavole.</a:t>
          </a:r>
        </a:p>
        <a:p>
          <a:pPr algn="l" rtl="0">
            <a:lnSpc>
              <a:spcPts val="1000"/>
            </a:lnSpc>
            <a:defRPr sz="1000"/>
          </a:pPr>
          <a:endParaRPr lang="it-IT"/>
        </a:p>
      </xdr:txBody>
    </xdr:sp>
    <xdr:clientData/>
  </xdr:twoCellAnchor>
  <xdr:oneCellAnchor>
    <xdr:from>
      <xdr:col>0</xdr:col>
      <xdr:colOff>177164</xdr:colOff>
      <xdr:row>56</xdr:row>
      <xdr:rowOff>15240</xdr:rowOff>
    </xdr:from>
    <xdr:ext cx="6840784" cy="227378"/>
    <xdr:sp macro="" textlink="">
      <xdr:nvSpPr>
        <xdr:cNvPr id="3" name="CasellaDiTesto 2"/>
        <xdr:cNvSpPr txBox="1"/>
      </xdr:nvSpPr>
      <xdr:spPr>
        <a:xfrm>
          <a:off x="177164" y="6745641"/>
          <a:ext cx="6840784" cy="22737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it-IT" sz="700" b="0" i="0" u="none" strike="noStrike" baseline="0">
              <a:solidFill>
                <a:srgbClr val="000000"/>
              </a:solidFill>
              <a:latin typeface="Arial" pitchFamily="34" charset="0"/>
              <a:ea typeface="+mn-ea"/>
              <a:cs typeface="Arial" pitchFamily="34" charset="0"/>
            </a:rPr>
            <a:t>L'Archivio di Stato di Ferrara </a:t>
          </a:r>
          <a:r>
            <a:rPr lang="it-IT" sz="700" b="0" i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non è incluso tra gli archivi di Stato descritti nelle tavole, poich</a:t>
          </a:r>
          <a:r>
            <a:rPr lang="it-IT" sz="700" b="0" i="0" u="none" strike="noStrike" baseline="0">
              <a:solidFill>
                <a:srgbClr val="000000"/>
              </a:solidFill>
              <a:latin typeface="Arial" pitchFamily="34" charset="0"/>
              <a:ea typeface="+mn-ea"/>
              <a:cs typeface="Arial" pitchFamily="34" charset="0"/>
            </a:rPr>
            <a:t>è nel 2012, a</a:t>
          </a:r>
          <a:r>
            <a:rPr lang="it-IT" sz="700" b="0" i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causa del sisma, è rimasto chiuso </a:t>
          </a:r>
          <a:r>
            <a:rPr lang="it-IT" sz="700" b="0" i="0" u="none" strike="noStrike" baseline="0">
              <a:solidFill>
                <a:srgbClr val="000000"/>
              </a:solidFill>
              <a:latin typeface="Arial" pitchFamily="34" charset="0"/>
              <a:ea typeface="+mn-ea"/>
              <a:cs typeface="Arial" pitchFamily="34" charset="0"/>
            </a:rPr>
            <a:t>e non ha potuto fornire i dati a partire dal 2011.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708660</xdr:colOff>
      <xdr:row>0</xdr:row>
      <xdr:rowOff>0</xdr:rowOff>
    </xdr:from>
    <xdr:to>
      <xdr:col>9</xdr:col>
      <xdr:colOff>562110</xdr:colOff>
      <xdr:row>2</xdr:row>
      <xdr:rowOff>28575</xdr:rowOff>
    </xdr:to>
    <xdr:sp macro="" textlink="">
      <xdr:nvSpPr>
        <xdr:cNvPr id="46232" name="Text Box 1"/>
        <xdr:cNvSpPr txBox="1">
          <a:spLocks noChangeArrowheads="1"/>
        </xdr:cNvSpPr>
      </xdr:nvSpPr>
      <xdr:spPr bwMode="auto">
        <a:xfrm>
          <a:off x="714375" y="0"/>
          <a:ext cx="5562600" cy="4857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Archivi di Stato, sezioni, superficie dei locali, scaffalature, materiale, personale, presenze, ricerche e spese di gestione per regione - Anno 2019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 (composizioni percentuali)</a:t>
          </a:r>
          <a:endParaRPr lang="it-IT"/>
        </a:p>
      </xdr:txBody>
    </xdr:sp>
    <xdr:clientData/>
  </xdr:twoCellAnchor>
  <xdr:twoCellAnchor>
    <xdr:from>
      <xdr:col>0</xdr:col>
      <xdr:colOff>137160</xdr:colOff>
      <xdr:row>35</xdr:row>
      <xdr:rowOff>87630</xdr:rowOff>
    </xdr:from>
    <xdr:to>
      <xdr:col>10</xdr:col>
      <xdr:colOff>57150</xdr:colOff>
      <xdr:row>40</xdr:row>
      <xdr:rowOff>0</xdr:rowOff>
    </xdr:to>
    <xdr:sp macro="" textlink="">
      <xdr:nvSpPr>
        <xdr:cNvPr id="46233" name="Text Box 4"/>
        <xdr:cNvSpPr txBox="1">
          <a:spLocks noChangeArrowheads="1"/>
        </xdr:cNvSpPr>
      </xdr:nvSpPr>
      <xdr:spPr bwMode="auto">
        <a:xfrm>
          <a:off x="137160" y="4345305"/>
          <a:ext cx="5863590" cy="43624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27432" bIns="0" anchor="t" upright="1"/>
        <a:lstStyle/>
        <a:p>
          <a:pPr marL="0" marR="0" indent="0" algn="just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Le  Sezioni  di  Archivio  di  Stato  sono  istituti  di  conservazione  archivistica  presenti  nei  comuni  non  capoluogo di  provincia (art.1 della legge degli archivi del 30/09/1963 n. 1409). A differenza degli archivi, situati ciascuno in ogni capoluogo di provincia, le Sezioni si trovano nei comuni particolarmente importanti per la presenza di rilevante documentazione archivistica locale. </a:t>
          </a:r>
          <a:r>
            <a:rPr lang="it-IT" sz="7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Sebbene risultino istituiti, non sono ancora funzionanti gli archivi di Aosta, Crotone, Lecco, Lodi, che ovviamente non compaiono nelle tavole.</a:t>
          </a:r>
        </a:p>
        <a:p>
          <a:pPr algn="just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708659</xdr:colOff>
      <xdr:row>0</xdr:row>
      <xdr:rowOff>0</xdr:rowOff>
    </xdr:from>
    <xdr:to>
      <xdr:col>11</xdr:col>
      <xdr:colOff>4372</xdr:colOff>
      <xdr:row>2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10564" y="0"/>
          <a:ext cx="6014085" cy="3429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Indicatori su dotazione media di risorse, livello medio di fruizione e spesa media di gestione per Archivio di Stato e regione - Anno 2019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(valori medi, spese media in euro)</a:t>
          </a:r>
        </a:p>
        <a:p>
          <a:pPr algn="just" rtl="0">
            <a:defRPr sz="1000"/>
          </a:pPr>
          <a:endParaRPr lang="it-IT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defRPr sz="1000"/>
          </a:pPr>
          <a:endParaRPr lang="it-IT"/>
        </a:p>
      </xdr:txBody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0</xdr:colOff>
      <xdr:row>15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71575" y="2486025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Archivi di Stato, superficie dei locali, scaffalature, materiale, personale, presenze, ricerche e spese di gestione per regione e provincia - Anno 1999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(spese in migliaia di lire)</a:t>
          </a:r>
          <a:endParaRPr lang="it-IT"/>
        </a:p>
      </xdr:txBody>
    </xdr:sp>
    <xdr:clientData/>
  </xdr:twoCellAnchor>
  <xdr:twoCellAnchor>
    <xdr:from>
      <xdr:col>1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71575" y="3286125"/>
          <a:ext cx="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Archivi di Stato, superficie dei locali, scaffalature, materiale, personale, presenze, ricerche e spese di gestione per regione e provincia - Anno 1999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(spese in migliaia di lire)</a:t>
          </a:r>
          <a:endParaRPr lang="it-IT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0</xdr:rowOff>
    </xdr:from>
    <xdr:to>
      <xdr:col>10</xdr:col>
      <xdr:colOff>381000</xdr:colOff>
      <xdr:row>36</xdr:row>
      <xdr:rowOff>0</xdr:rowOff>
    </xdr:to>
    <xdr:sp macro="" textlink="">
      <xdr:nvSpPr>
        <xdr:cNvPr id="39938" name="Text Box 2"/>
        <xdr:cNvSpPr txBox="1">
          <a:spLocks noChangeArrowheads="1"/>
        </xdr:cNvSpPr>
      </xdr:nvSpPr>
      <xdr:spPr bwMode="auto">
        <a:xfrm>
          <a:off x="0" y="7239000"/>
          <a:ext cx="58864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(b) Numero di bobine.</a:t>
          </a:r>
        </a:p>
        <a:p>
          <a:pPr algn="l" rtl="0">
            <a:defRPr sz="1000"/>
          </a:pPr>
          <a:endParaRPr lang="it-IT"/>
        </a:p>
      </xdr:txBody>
    </xdr:sp>
    <xdr:clientData/>
  </xdr:twoCellAnchor>
  <xdr:twoCellAnchor>
    <xdr:from>
      <xdr:col>1</xdr:col>
      <xdr:colOff>127635</xdr:colOff>
      <xdr:row>36</xdr:row>
      <xdr:rowOff>0</xdr:rowOff>
    </xdr:from>
    <xdr:to>
      <xdr:col>10</xdr:col>
      <xdr:colOff>415157</xdr:colOff>
      <xdr:row>36</xdr:row>
      <xdr:rowOff>0</xdr:rowOff>
    </xdr:to>
    <xdr:sp macro="" textlink="">
      <xdr:nvSpPr>
        <xdr:cNvPr id="39940" name="Text Box 4"/>
        <xdr:cNvSpPr txBox="1">
          <a:spLocks noChangeArrowheads="1"/>
        </xdr:cNvSpPr>
      </xdr:nvSpPr>
      <xdr:spPr bwMode="auto">
        <a:xfrm>
          <a:off x="1409700" y="7239000"/>
          <a:ext cx="450532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50" b="1" i="0" u="none" strike="noStrike" baseline="0">
              <a:solidFill>
                <a:srgbClr val="000000"/>
              </a:solidFill>
              <a:latin typeface="Arial"/>
              <a:cs typeface="Arial"/>
            </a:rPr>
            <a:t>Materiale conservato negli Archivi di Stato per tipologia, provincia e regione - Anno 2002</a:t>
          </a:r>
          <a:endParaRPr lang="it-IT"/>
        </a:p>
      </xdr:txBody>
    </xdr:sp>
    <xdr:clientData/>
  </xdr:twoCellAnchor>
  <xdr:twoCellAnchor>
    <xdr:from>
      <xdr:col>1</xdr:col>
      <xdr:colOff>91440</xdr:colOff>
      <xdr:row>36</xdr:row>
      <xdr:rowOff>0</xdr:rowOff>
    </xdr:from>
    <xdr:to>
      <xdr:col>10</xdr:col>
      <xdr:colOff>381016</xdr:colOff>
      <xdr:row>36</xdr:row>
      <xdr:rowOff>0</xdr:rowOff>
    </xdr:to>
    <xdr:sp macro="" textlink="">
      <xdr:nvSpPr>
        <xdr:cNvPr id="39941" name="Text Box 5"/>
        <xdr:cNvSpPr txBox="1">
          <a:spLocks noChangeArrowheads="1"/>
        </xdr:cNvSpPr>
      </xdr:nvSpPr>
      <xdr:spPr bwMode="auto">
        <a:xfrm>
          <a:off x="1371600" y="7239000"/>
          <a:ext cx="45148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50" b="1" i="0" u="none" strike="noStrike" baseline="0">
              <a:solidFill>
                <a:srgbClr val="000000"/>
              </a:solidFill>
              <a:latin typeface="Arial"/>
              <a:cs typeface="Arial"/>
            </a:rPr>
            <a:t>Materiale conservato negli Archivi di Stato per tipologia, provincia e regione - Anno 2002</a:t>
          </a:r>
          <a:endParaRPr lang="it-IT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657226</xdr:colOff>
      <xdr:row>0</xdr:row>
      <xdr:rowOff>0</xdr:rowOff>
    </xdr:from>
    <xdr:to>
      <xdr:col>7</xdr:col>
      <xdr:colOff>571362</xdr:colOff>
      <xdr:row>1</xdr:row>
      <xdr:rowOff>85725</xdr:rowOff>
    </xdr:to>
    <xdr:sp macro="" textlink="">
      <xdr:nvSpPr>
        <xdr:cNvPr id="22742" name="Text Box 1"/>
        <xdr:cNvSpPr txBox="1">
          <a:spLocks noChangeArrowheads="1"/>
        </xdr:cNvSpPr>
      </xdr:nvSpPr>
      <xdr:spPr bwMode="auto">
        <a:xfrm>
          <a:off x="657226" y="0"/>
          <a:ext cx="5181461" cy="27622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Superficie dei locali degli Archivi di Stato per tipologia e regione - Anno 2019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(in metri quadrati) </a:t>
          </a:r>
          <a:endParaRPr lang="it-IT"/>
        </a:p>
      </xdr:txBody>
    </xdr:sp>
    <xdr:clientData/>
  </xdr:twoCellAnchor>
  <xdr:twoCellAnchor>
    <xdr:from>
      <xdr:col>4</xdr:col>
      <xdr:colOff>630872</xdr:colOff>
      <xdr:row>41</xdr:row>
      <xdr:rowOff>79374</xdr:rowOff>
    </xdr:from>
    <xdr:to>
      <xdr:col>11</xdr:col>
      <xdr:colOff>496059</xdr:colOff>
      <xdr:row>41</xdr:row>
      <xdr:rowOff>79374</xdr:rowOff>
    </xdr:to>
    <xdr:sp macro="" textlink="">
      <xdr:nvSpPr>
        <xdr:cNvPr id="22531" name="Text Box 3"/>
        <xdr:cNvSpPr txBox="1">
          <a:spLocks noChangeArrowheads="1"/>
        </xdr:cNvSpPr>
      </xdr:nvSpPr>
      <xdr:spPr bwMode="auto">
        <a:xfrm>
          <a:off x="3837622" y="5008562"/>
          <a:ext cx="40482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Superficie dei locali degli Archivi di Stato per tipologia, provincia e regione - Anno 2003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(in metri quadrati) </a:t>
          </a:r>
          <a:endParaRPr lang="it-IT"/>
        </a:p>
      </xdr:txBody>
    </xdr:sp>
    <xdr:clientData/>
  </xdr:twoCellAnchor>
  <xdr:twoCellAnchor>
    <xdr:from>
      <xdr:col>0</xdr:col>
      <xdr:colOff>1091248</xdr:colOff>
      <xdr:row>49</xdr:row>
      <xdr:rowOff>71437</xdr:rowOff>
    </xdr:from>
    <xdr:to>
      <xdr:col>6</xdr:col>
      <xdr:colOff>646873</xdr:colOff>
      <xdr:row>49</xdr:row>
      <xdr:rowOff>71437</xdr:rowOff>
    </xdr:to>
    <xdr:sp macro="" textlink="">
      <xdr:nvSpPr>
        <xdr:cNvPr id="22541" name="Text Box 13"/>
        <xdr:cNvSpPr txBox="1">
          <a:spLocks noChangeArrowheads="1"/>
        </xdr:cNvSpPr>
      </xdr:nvSpPr>
      <xdr:spPr bwMode="auto">
        <a:xfrm>
          <a:off x="1091248" y="5889625"/>
          <a:ext cx="40482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Superficie dei locali degli Archivi di Stato per tipologia, provincia e regione - Anno 2003</a:t>
          </a:r>
          <a:r>
            <a:rPr lang="it-IT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it-IT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(in metri quadrati) </a:t>
          </a:r>
          <a:endParaRPr lang="it-IT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781050</xdr:colOff>
      <xdr:row>0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138393" name="Text Box 1"/>
        <xdr:cNvSpPr txBox="1">
          <a:spLocks noChangeArrowheads="1"/>
        </xdr:cNvSpPr>
      </xdr:nvSpPr>
      <xdr:spPr bwMode="auto">
        <a:xfrm>
          <a:off x="781050" y="0"/>
          <a:ext cx="11715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55298" name="Text Box 2"/>
        <xdr:cNvSpPr txBox="1">
          <a:spLocks noChangeArrowheads="1"/>
        </xdr:cNvSpPr>
      </xdr:nvSpPr>
      <xdr:spPr bwMode="auto">
        <a:xfrm>
          <a:off x="1428750" y="381000"/>
          <a:ext cx="95250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50" b="1" i="0" u="none" strike="noStrike" baseline="0">
              <a:solidFill>
                <a:srgbClr val="000000"/>
              </a:solidFill>
              <a:latin typeface="Arial"/>
              <a:cs typeface="Arial"/>
            </a:rPr>
            <a:t>Presenze, ricerche in loco e per corrispondenza, fondi e pezzi consultati negli Archivi di Stato per provincia e regione - Anno 2002</a:t>
          </a:r>
          <a:endParaRPr lang="it-IT"/>
        </a:p>
      </xdr:txBody>
    </xdr:sp>
    <xdr:clientData/>
  </xdr:twoCellAnchor>
  <xdr:twoCellAnchor>
    <xdr:from>
      <xdr:col>0</xdr:col>
      <xdr:colOff>695326</xdr:colOff>
      <xdr:row>0</xdr:row>
      <xdr:rowOff>0</xdr:rowOff>
    </xdr:from>
    <xdr:to>
      <xdr:col>7</xdr:col>
      <xdr:colOff>523876</xdr:colOff>
      <xdr:row>1</xdr:row>
      <xdr:rowOff>66675</xdr:rowOff>
    </xdr:to>
    <xdr:sp macro="" textlink="">
      <xdr:nvSpPr>
        <xdr:cNvPr id="55589" name="Text Box 4"/>
        <xdr:cNvSpPr txBox="1">
          <a:spLocks noChangeArrowheads="1"/>
        </xdr:cNvSpPr>
      </xdr:nvSpPr>
      <xdr:spPr bwMode="auto">
        <a:xfrm>
          <a:off x="695326" y="0"/>
          <a:ext cx="5524500" cy="39052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Dotazione di attrezzature informatiche e di riproduzione degli Archivi di Stato per regione - Anno 2019</a:t>
          </a:r>
          <a:endParaRPr lang="it-IT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781050</xdr:colOff>
      <xdr:row>0</xdr:row>
      <xdr:rowOff>0</xdr:rowOff>
    </xdr:from>
    <xdr:to>
      <xdr:col>1</xdr:col>
      <xdr:colOff>0</xdr:colOff>
      <xdr:row>1</xdr:row>
      <xdr:rowOff>85725</xdr:rowOff>
    </xdr:to>
    <xdr:sp macro="" textlink="">
      <xdr:nvSpPr>
        <xdr:cNvPr id="139366" name="Text Box 1"/>
        <xdr:cNvSpPr txBox="1">
          <a:spLocks noChangeArrowheads="1"/>
        </xdr:cNvSpPr>
      </xdr:nvSpPr>
      <xdr:spPr bwMode="auto">
        <a:xfrm>
          <a:off x="781050" y="0"/>
          <a:ext cx="14954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718185</xdr:colOff>
      <xdr:row>0</xdr:row>
      <xdr:rowOff>19050</xdr:rowOff>
    </xdr:from>
    <xdr:to>
      <xdr:col>4</xdr:col>
      <xdr:colOff>0</xdr:colOff>
      <xdr:row>3</xdr:row>
      <xdr:rowOff>0</xdr:rowOff>
    </xdr:to>
    <xdr:sp macro="" textlink="">
      <xdr:nvSpPr>
        <xdr:cNvPr id="48296" name="Text Box 4"/>
        <xdr:cNvSpPr txBox="1">
          <a:spLocks noChangeArrowheads="1"/>
        </xdr:cNvSpPr>
      </xdr:nvSpPr>
      <xdr:spPr bwMode="auto">
        <a:xfrm>
          <a:off x="720090" y="19050"/>
          <a:ext cx="4109127" cy="3619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Presenze di utenti italiani, stranieri e in totale negli Archivi di Stato per provincia - Anno 2019</a:t>
          </a:r>
        </a:p>
        <a:p>
          <a:pPr algn="just" rtl="0">
            <a:defRPr sz="1000"/>
          </a:pPr>
          <a:endParaRPr lang="it-IT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731521</xdr:colOff>
      <xdr:row>0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43036" name="Text Box 28"/>
        <xdr:cNvSpPr txBox="1">
          <a:spLocks noChangeArrowheads="1"/>
        </xdr:cNvSpPr>
      </xdr:nvSpPr>
      <xdr:spPr bwMode="auto">
        <a:xfrm>
          <a:off x="733426" y="0"/>
          <a:ext cx="4633252" cy="4191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Ricerche per modalità e finalità, fondi e pezzi consultati negli Archivi di Stato per provincia - Anno 2019</a:t>
          </a:r>
        </a:p>
        <a:p>
          <a:pPr algn="just" rtl="0">
            <a:defRPr sz="1000"/>
          </a:pPr>
          <a:endParaRPr lang="it-IT"/>
        </a:p>
      </xdr:txBody>
    </xdr:sp>
    <xdr:clientData/>
  </xdr:twoCellAnchor>
  <xdr:twoCellAnchor>
    <xdr:from>
      <xdr:col>2</xdr:col>
      <xdr:colOff>0</xdr:colOff>
      <xdr:row>72</xdr:row>
      <xdr:rowOff>0</xdr:rowOff>
    </xdr:from>
    <xdr:to>
      <xdr:col>7</xdr:col>
      <xdr:colOff>0</xdr:colOff>
      <xdr:row>72</xdr:row>
      <xdr:rowOff>0</xdr:rowOff>
    </xdr:to>
    <xdr:sp macro="" textlink="">
      <xdr:nvSpPr>
        <xdr:cNvPr id="43039" name="Text Box 31"/>
        <xdr:cNvSpPr txBox="1">
          <a:spLocks noChangeArrowheads="1"/>
        </xdr:cNvSpPr>
      </xdr:nvSpPr>
      <xdr:spPr bwMode="auto">
        <a:xfrm>
          <a:off x="3790950" y="8562975"/>
          <a:ext cx="159067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50" b="1" i="0" u="none" strike="noStrike" baseline="0">
              <a:solidFill>
                <a:srgbClr val="000000"/>
              </a:solidFill>
              <a:latin typeface="Arial"/>
              <a:cs typeface="Arial"/>
            </a:rPr>
            <a:t>Presenze, ricerche in loco e per corrispondenza, fondi e pezzi consultati negli Archivi di Stato per provincia e regione - Anno 2002</a:t>
          </a:r>
          <a:endParaRPr lang="it-IT"/>
        </a:p>
      </xdr:txBody>
    </xdr:sp>
    <xdr:clientData/>
  </xdr:twoCellAnchor>
  <xdr:twoCellAnchor>
    <xdr:from>
      <xdr:col>2</xdr:col>
      <xdr:colOff>0</xdr:colOff>
      <xdr:row>72</xdr:row>
      <xdr:rowOff>0</xdr:rowOff>
    </xdr:from>
    <xdr:to>
      <xdr:col>7</xdr:col>
      <xdr:colOff>0</xdr:colOff>
      <xdr:row>72</xdr:row>
      <xdr:rowOff>0</xdr:rowOff>
    </xdr:to>
    <xdr:sp macro="" textlink="">
      <xdr:nvSpPr>
        <xdr:cNvPr id="43040" name="Text Box 32"/>
        <xdr:cNvSpPr txBox="1">
          <a:spLocks noChangeArrowheads="1"/>
        </xdr:cNvSpPr>
      </xdr:nvSpPr>
      <xdr:spPr bwMode="auto">
        <a:xfrm>
          <a:off x="3790950" y="8562975"/>
          <a:ext cx="1590675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50" b="1" i="0" u="none" strike="noStrike" baseline="0">
              <a:solidFill>
                <a:srgbClr val="000000"/>
              </a:solidFill>
              <a:latin typeface="Arial"/>
              <a:cs typeface="Arial"/>
            </a:rPr>
            <a:t>Presenze, ricerche, fondi e pezzi consultati negli Archivi di Stato per tipologia, regione e provincia - Anno 2002</a:t>
          </a:r>
          <a:endParaRPr lang="it-IT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0</xdr:rowOff>
    </xdr:from>
    <xdr:to>
      <xdr:col>2</xdr:col>
      <xdr:colOff>372013</xdr:colOff>
      <xdr:row>36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295400" y="4067175"/>
          <a:ext cx="933988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50" b="1" i="0" u="none" strike="noStrike" baseline="0">
              <a:solidFill>
                <a:srgbClr val="000000"/>
              </a:solidFill>
              <a:latin typeface="Arial"/>
              <a:cs typeface="Arial"/>
            </a:rPr>
            <a:t>Presenze, ricerche in loco e per corrispondenza, fondi e pezzi consultati negli Archivi di Stato per provincia e regione - Anno 2002</a:t>
          </a:r>
          <a:endParaRPr lang="it-IT"/>
        </a:p>
      </xdr:txBody>
    </xdr:sp>
    <xdr:clientData/>
  </xdr:twoCellAnchor>
  <xdr:twoCellAnchor>
    <xdr:from>
      <xdr:col>1</xdr:col>
      <xdr:colOff>0</xdr:colOff>
      <xdr:row>36</xdr:row>
      <xdr:rowOff>0</xdr:rowOff>
    </xdr:from>
    <xdr:to>
      <xdr:col>3</xdr:col>
      <xdr:colOff>0</xdr:colOff>
      <xdr:row>36</xdr:row>
      <xdr:rowOff>0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1295400" y="4067175"/>
          <a:ext cx="11239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50" b="1" i="0" u="none" strike="noStrike" baseline="0">
              <a:solidFill>
                <a:srgbClr val="000000"/>
              </a:solidFill>
              <a:latin typeface="Arial"/>
              <a:cs typeface="Arial"/>
            </a:rPr>
            <a:t>Presenze, ricerche, fondi e pezzi consultati negli Archivi di Stato per tipologia, regione e provincia - Anno 2002</a:t>
          </a:r>
          <a:endParaRPr lang="it-IT"/>
        </a:p>
      </xdr:txBody>
    </xdr:sp>
    <xdr:clientData/>
  </xdr:twoCellAnchor>
  <xdr:twoCellAnchor>
    <xdr:from>
      <xdr:col>0</xdr:col>
      <xdr:colOff>137160</xdr:colOff>
      <xdr:row>36</xdr:row>
      <xdr:rowOff>0</xdr:rowOff>
    </xdr:from>
    <xdr:to>
      <xdr:col>8</xdr:col>
      <xdr:colOff>88</xdr:colOff>
      <xdr:row>36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37160" y="4067175"/>
          <a:ext cx="4349203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27432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Le  Sezioni  di  archivio  di  Stato  sono  istituti  di  conservazione  archivistica  presenti  nei  comuni  non  capoluogo di  provincia (art.1 della legge degli archivi del 30/09/1963 n. 1409). A differenza degli archivi, situati ciascuno in ogni capoluogo di provincia, le Sezioni si trovano nei comuni particolarmente importanti per la presenza di rilevante documentazione archivistica locale. Per l'anno 2007 i dati  presentati sono provvisori.</a:t>
          </a:r>
        </a:p>
        <a:p>
          <a:pPr algn="just" rtl="0">
            <a:defRPr sz="1000"/>
          </a:pPr>
          <a:endParaRPr lang="it-IT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defRPr sz="1000"/>
          </a:pPr>
          <a:endParaRPr lang="it-IT"/>
        </a:p>
      </xdr:txBody>
    </xdr:sp>
    <xdr:clientData/>
  </xdr:twoCellAnchor>
  <xdr:twoCellAnchor>
    <xdr:from>
      <xdr:col>0</xdr:col>
      <xdr:colOff>146685</xdr:colOff>
      <xdr:row>36</xdr:row>
      <xdr:rowOff>0</xdr:rowOff>
    </xdr:from>
    <xdr:to>
      <xdr:col>8</xdr:col>
      <xdr:colOff>1893</xdr:colOff>
      <xdr:row>36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46685" y="4067175"/>
          <a:ext cx="4341483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0" anchor="t" upright="1"/>
        <a:lstStyle/>
        <a:p>
          <a:pPr algn="just" rtl="0">
            <a:defRPr sz="1000"/>
          </a:pPr>
          <a:r>
            <a:rPr lang="it-IT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Dati provvisori. Nel conteggio del numero degli Archivi e delle relative sezioni sono compresi rispettivamente l'Archivio di Brescia, che non ha fornito ancora i dati e la sezione di Guarcino (Fr), rimasta chiusa per tutto il 2003.</a:t>
          </a:r>
          <a:endParaRPr lang="it-IT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752\archivio%20definitivi\ASC\ASC__1%20dicembre%202013_in%20progress\ASC%202013_in%20progress\TAVOLE%20DI%20DATI\Capitolo_3_Editoria_ROSSANA_e_lettura_Patrizia%20(mancano%20due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752\archivio%20definitivi\ASC\ASC__1%20dicembre%202013_in%20progress\ASC%202013_in%20progress\TAVOLE%20DI%20DATI\Cartel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a32\ASC2000-01\CONI\bancadati\mfed9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a32\ASC2000-01\Documenti%20utente\arosio\Pamela\ASC2000-01\Discipline%20associate%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a32\ASC2000-01\CONI\bancadati\mfed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a32\ASC2000-01\CONI\bancadati\da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a32\ASC2000-01\cartella%20di%20lavoro\cap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DATI_2/AR_TAVOLA1_2019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DATI_2/AR_TAVOLA5_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 3.1"/>
      <sheetName val="Tav 3.2"/>
      <sheetName val="Tav 3.3"/>
      <sheetName val="Tav 3.4"/>
      <sheetName val="Tav 3.5"/>
      <sheetName val="Tav 3.6"/>
      <sheetName val="Tav 3.7"/>
      <sheetName val="Tav 3.8"/>
      <sheetName val="Tav 3.9"/>
      <sheetName val="Tav 3.10"/>
      <sheetName val="Tav 3.11"/>
      <sheetName val="Tav 3.12"/>
      <sheetName val="Tav 3.13"/>
      <sheetName val="Tav 3.14"/>
      <sheetName val="Tav 3.15"/>
      <sheetName val="Tav 3.16"/>
      <sheetName val="Tav 3.17 - 3.18_OK"/>
      <sheetName val="Tav 3.19_DA FARE"/>
      <sheetName val="Tav 3.20_ok"/>
      <sheetName val="Tav 3.21_OK"/>
      <sheetName val="Tav 3.22_D fa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i"/>
      <sheetName val="AeCI1991"/>
      <sheetName val="ACI1991"/>
      <sheetName val="FIDAL1991"/>
      <sheetName val="FIBS1991"/>
      <sheetName val="FIB1991"/>
      <sheetName val="FIdC1991"/>
      <sheetName val="FIGC1991"/>
      <sheetName val="FIC1991"/>
      <sheetName val="FICK1991"/>
      <sheetName val="FCI1991"/>
      <sheetName val="FGdI1991"/>
      <sheetName val="FIG1991"/>
      <sheetName val="FIGH1991"/>
      <sheetName val="FIHP1991"/>
      <sheetName val="FIH1991"/>
      <sheetName val="FILPJ1991"/>
      <sheetName val="FMI1991"/>
      <sheetName val="FIM1991"/>
      <sheetName val="FIN1991"/>
      <sheetName val="FIP1991"/>
      <sheetName val="FIPAV1991"/>
      <sheetName val="FIPM1991"/>
      <sheetName val="FIPS1991"/>
      <sheetName val="FPI1991"/>
      <sheetName val="FIR1991"/>
      <sheetName val="FIS1991"/>
      <sheetName val="FISN1991"/>
      <sheetName val="FISG1991"/>
      <sheetName val="FISE1991"/>
      <sheetName val="FISI1991"/>
      <sheetName val="FIT1991"/>
      <sheetName val="FITeT1991"/>
      <sheetName val="FITARCO1991"/>
      <sheetName val="UITS1991"/>
      <sheetName val="FITAV1991"/>
      <sheetName val="FIV1991"/>
      <sheetName val="FMSI1991"/>
      <sheetName val="FICr1991"/>
      <sheetName val="FISD1991"/>
      <sheetName val="mfed9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2"/>
      <sheetName val="FASI2001"/>
      <sheetName val="FIGB2001"/>
      <sheetName val="FICSF2001"/>
      <sheetName val="FCrI2001"/>
      <sheetName val="FID2001(1999)"/>
      <sheetName val="FIDS2001"/>
      <sheetName val="FIGEST2001"/>
      <sheetName val="FIK2001"/>
      <sheetName val="FIPT2001"/>
      <sheetName val="FIPAP2001"/>
      <sheetName val="FSI2001"/>
      <sheetName val="FISB2001"/>
      <sheetName val="FISO2001"/>
      <sheetName val="FISS2001"/>
      <sheetName val="FIGS2001"/>
      <sheetName val="FISURF2001(1999)"/>
      <sheetName val="FITw2001(1999)"/>
      <sheetName val="Tav7.7 ANN"/>
      <sheetName val="FIWuK2001"/>
      <sheetName val="7.6 Ann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i"/>
      <sheetName val="AeCI2001"/>
      <sheetName val="FIDAL2001"/>
      <sheetName val="ACI2001"/>
      <sheetName val="FIBa2001"/>
      <sheetName val="FIBS2001"/>
      <sheetName val="FIB2001"/>
      <sheetName val="FIGC2001"/>
      <sheetName val="FICK2001"/>
      <sheetName val="FIC2001"/>
      <sheetName val="FCI2001"/>
      <sheetName val="FICr2001"/>
      <sheetName val="FGI2001"/>
      <sheetName val="FIG2001"/>
      <sheetName val="FIGH2001"/>
      <sheetName val="FIH2001"/>
      <sheetName val="FIHP2001"/>
      <sheetName val="FILPJK2001"/>
      <sheetName val="FMSI2001"/>
      <sheetName val="FMI2001"/>
      <sheetName val="FIM2001"/>
      <sheetName val="FIN2001"/>
      <sheetName val="FIP2001"/>
      <sheetName val="FIPAV2001"/>
      <sheetName val="FIPM2001"/>
      <sheetName val="FIPSAS2001"/>
      <sheetName val="FIPCF2001"/>
      <sheetName val="FPI2001"/>
      <sheetName val="FIR2001"/>
      <sheetName val="FIS2001"/>
      <sheetName val="FISN2001"/>
      <sheetName val="FISD2001"/>
      <sheetName val="FISE2001"/>
      <sheetName val="FISG2001"/>
      <sheetName val="FISI2001"/>
      <sheetName val="FITa2001"/>
      <sheetName val="FIT2001"/>
      <sheetName val="FITeT2001"/>
      <sheetName val="FITARCO2001"/>
      <sheetName val="UITS2001"/>
      <sheetName val="FITAV2001"/>
      <sheetName val="FITri2001"/>
      <sheetName val="FIV2001"/>
      <sheetName val="Separatore"/>
      <sheetName val="modModificaPr199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SI1999"/>
      <sheetName val="FISAPS1999"/>
      <sheetName val="FIB1999"/>
      <sheetName val="FIBiS1999"/>
      <sheetName val="FIGB1999"/>
      <sheetName val="FICSF1999"/>
      <sheetName val="FCrI1999"/>
      <sheetName val="FID1999"/>
      <sheetName val="FIDS1999"/>
      <sheetName val="FIAF1999"/>
      <sheetName val="FIGEST1999"/>
      <sheetName val="FIK1999"/>
      <sheetName val="FIPT1999"/>
      <sheetName val="FIPE1999"/>
      <sheetName val="FSI1999"/>
      <sheetName val="FISB1999"/>
      <sheetName val="FISO1999"/>
      <sheetName val="FISS1999"/>
      <sheetName val="FIGS1999"/>
      <sheetName val="FISURF1999"/>
      <sheetName val="FITA1999"/>
      <sheetName val="FITE1999"/>
      <sheetName val="FITr1999"/>
      <sheetName val="FITw1999"/>
      <sheetName val="FIWuK199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 (2)"/>
      <sheetName val="Foglio1"/>
      <sheetName val="Foglio2"/>
      <sheetName val="Foglio3"/>
      <sheetName val="Foglio1_(2)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ola1"/>
    </sheetNames>
    <sheetDataSet>
      <sheetData sheetId="0">
        <row r="7">
          <cell r="A7" t="str">
            <v>ALESSANDRIA</v>
          </cell>
          <cell r="B7">
            <v>3609</v>
          </cell>
          <cell r="C7">
            <v>13365</v>
          </cell>
          <cell r="D7">
            <v>94951</v>
          </cell>
          <cell r="E7">
            <v>10</v>
          </cell>
          <cell r="F7">
            <v>988</v>
          </cell>
          <cell r="G7">
            <v>516</v>
          </cell>
          <cell r="H7">
            <v>77560.09</v>
          </cell>
        </row>
        <row r="8">
          <cell r="A8" t="str">
            <v>ASTI</v>
          </cell>
          <cell r="B8">
            <v>5810</v>
          </cell>
          <cell r="C8">
            <v>12107</v>
          </cell>
          <cell r="D8">
            <v>112946</v>
          </cell>
          <cell r="E8">
            <v>8</v>
          </cell>
          <cell r="F8">
            <v>322</v>
          </cell>
          <cell r="G8">
            <v>373</v>
          </cell>
          <cell r="H8">
            <v>79464.960000000006</v>
          </cell>
        </row>
        <row r="9">
          <cell r="A9" t="str">
            <v>BIELLA</v>
          </cell>
          <cell r="B9">
            <v>4345</v>
          </cell>
          <cell r="C9">
            <v>6500</v>
          </cell>
          <cell r="D9">
            <v>54755</v>
          </cell>
          <cell r="E9">
            <v>2</v>
          </cell>
          <cell r="F9">
            <v>40</v>
          </cell>
          <cell r="G9">
            <v>212</v>
          </cell>
          <cell r="H9">
            <v>47806.7</v>
          </cell>
        </row>
        <row r="10">
          <cell r="A10" t="str">
            <v>CUNEO</v>
          </cell>
          <cell r="B10">
            <v>6101</v>
          </cell>
          <cell r="C10">
            <v>0</v>
          </cell>
          <cell r="D10">
            <v>100601</v>
          </cell>
          <cell r="E10">
            <v>0</v>
          </cell>
          <cell r="F10">
            <v>0</v>
          </cell>
          <cell r="G10">
            <v>230</v>
          </cell>
          <cell r="H10">
            <v>37554.39</v>
          </cell>
        </row>
        <row r="11">
          <cell r="A11" t="str">
            <v>NOVARA</v>
          </cell>
          <cell r="B11">
            <v>2857</v>
          </cell>
          <cell r="C11">
            <v>12052</v>
          </cell>
          <cell r="D11">
            <v>133059</v>
          </cell>
          <cell r="E11">
            <v>5</v>
          </cell>
          <cell r="F11">
            <v>1478</v>
          </cell>
          <cell r="G11">
            <v>944</v>
          </cell>
          <cell r="H11">
            <v>167447.66</v>
          </cell>
        </row>
        <row r="12">
          <cell r="A12" t="str">
            <v>TORINO</v>
          </cell>
          <cell r="B12">
            <v>36041</v>
          </cell>
          <cell r="C12">
            <v>81892</v>
          </cell>
          <cell r="D12">
            <v>503848</v>
          </cell>
          <cell r="E12">
            <v>53</v>
          </cell>
          <cell r="F12">
            <v>9116</v>
          </cell>
          <cell r="G12">
            <v>12877</v>
          </cell>
          <cell r="H12">
            <v>751675.87</v>
          </cell>
        </row>
        <row r="13">
          <cell r="A13" t="str">
            <v>VERBANIA</v>
          </cell>
          <cell r="B13">
            <v>1485</v>
          </cell>
          <cell r="C13">
            <v>6000</v>
          </cell>
          <cell r="D13">
            <v>63679</v>
          </cell>
          <cell r="E13">
            <v>4</v>
          </cell>
          <cell r="F13">
            <v>310</v>
          </cell>
          <cell r="G13">
            <v>400</v>
          </cell>
          <cell r="H13">
            <v>90946.43</v>
          </cell>
        </row>
        <row r="14">
          <cell r="A14" t="str">
            <v>VERCELLI</v>
          </cell>
          <cell r="B14">
            <v>5187</v>
          </cell>
          <cell r="C14">
            <v>18666</v>
          </cell>
          <cell r="D14">
            <v>108461</v>
          </cell>
          <cell r="E14">
            <v>9</v>
          </cell>
          <cell r="F14">
            <v>1740</v>
          </cell>
          <cell r="G14">
            <v>1927</v>
          </cell>
          <cell r="H14">
            <v>101535.61</v>
          </cell>
        </row>
        <row r="15">
          <cell r="A15" t="str">
            <v>VARALLO sezione di VERCELLI</v>
          </cell>
          <cell r="B15">
            <v>7748</v>
          </cell>
          <cell r="C15">
            <v>4936</v>
          </cell>
          <cell r="D15">
            <v>30300</v>
          </cell>
          <cell r="E15">
            <v>2</v>
          </cell>
          <cell r="F15">
            <v>337</v>
          </cell>
          <cell r="G15">
            <v>457</v>
          </cell>
          <cell r="H15">
            <v>0</v>
          </cell>
        </row>
        <row r="16">
          <cell r="A16" t="str">
            <v>Piemonte</v>
          </cell>
          <cell r="B16">
            <v>73183</v>
          </cell>
          <cell r="C16">
            <v>155518</v>
          </cell>
          <cell r="D16">
            <v>1202600</v>
          </cell>
          <cell r="E16">
            <v>93</v>
          </cell>
          <cell r="F16">
            <v>14331</v>
          </cell>
          <cell r="G16">
            <v>17936</v>
          </cell>
          <cell r="H16">
            <v>1353991.71</v>
          </cell>
        </row>
        <row r="17">
          <cell r="A17" t="str">
            <v>BERGAMO</v>
          </cell>
          <cell r="B17">
            <v>5897</v>
          </cell>
          <cell r="C17">
            <v>14936</v>
          </cell>
          <cell r="D17">
            <v>211814</v>
          </cell>
          <cell r="E17">
            <v>17</v>
          </cell>
          <cell r="F17">
            <v>4057</v>
          </cell>
          <cell r="G17">
            <v>6469</v>
          </cell>
          <cell r="H17">
            <v>100325.34</v>
          </cell>
        </row>
        <row r="18">
          <cell r="A18" t="str">
            <v>BRESCIA</v>
          </cell>
          <cell r="B18">
            <v>6889</v>
          </cell>
          <cell r="C18">
            <v>22000</v>
          </cell>
          <cell r="D18">
            <v>171110</v>
          </cell>
          <cell r="E18">
            <v>10</v>
          </cell>
          <cell r="F18">
            <v>3944</v>
          </cell>
          <cell r="G18">
            <v>1797</v>
          </cell>
          <cell r="H18">
            <v>93503</v>
          </cell>
        </row>
        <row r="19">
          <cell r="A19" t="str">
            <v>COMO</v>
          </cell>
          <cell r="B19">
            <v>2189</v>
          </cell>
          <cell r="C19">
            <v>11100</v>
          </cell>
          <cell r="D19">
            <v>96714</v>
          </cell>
          <cell r="E19">
            <v>6</v>
          </cell>
          <cell r="F19">
            <v>1609</v>
          </cell>
          <cell r="G19">
            <v>959</v>
          </cell>
          <cell r="H19">
            <v>31260</v>
          </cell>
        </row>
        <row r="20">
          <cell r="A20" t="str">
            <v>CREMONA</v>
          </cell>
          <cell r="B20">
            <v>3622</v>
          </cell>
          <cell r="C20">
            <v>12000</v>
          </cell>
          <cell r="D20">
            <v>147867</v>
          </cell>
          <cell r="E20">
            <v>7</v>
          </cell>
          <cell r="F20">
            <v>2741</v>
          </cell>
          <cell r="G20">
            <v>1079</v>
          </cell>
          <cell r="H20">
            <v>54941.74</v>
          </cell>
        </row>
        <row r="21">
          <cell r="A21" t="str">
            <v>MANTOVA</v>
          </cell>
          <cell r="B21">
            <v>8965</v>
          </cell>
          <cell r="C21">
            <v>28703</v>
          </cell>
          <cell r="D21">
            <v>228574</v>
          </cell>
          <cell r="E21">
            <v>9</v>
          </cell>
          <cell r="F21">
            <v>2923</v>
          </cell>
          <cell r="G21">
            <v>1440</v>
          </cell>
          <cell r="H21">
            <v>104767.1</v>
          </cell>
        </row>
        <row r="22">
          <cell r="A22" t="str">
            <v>MILANO</v>
          </cell>
          <cell r="B22">
            <v>14953</v>
          </cell>
          <cell r="C22">
            <v>39885</v>
          </cell>
          <cell r="D22">
            <v>404054</v>
          </cell>
          <cell r="E22">
            <v>29</v>
          </cell>
          <cell r="F22">
            <v>8097</v>
          </cell>
          <cell r="G22">
            <v>3753</v>
          </cell>
          <cell r="H22">
            <v>6060.96</v>
          </cell>
        </row>
        <row r="23">
          <cell r="A23" t="str">
            <v>PAVIA</v>
          </cell>
          <cell r="B23">
            <v>2200</v>
          </cell>
          <cell r="C23">
            <v>0</v>
          </cell>
          <cell r="D23">
            <v>62329</v>
          </cell>
          <cell r="E23">
            <v>7</v>
          </cell>
          <cell r="F23">
            <v>880</v>
          </cell>
          <cell r="G23">
            <v>540</v>
          </cell>
          <cell r="H23">
            <v>56542.23</v>
          </cell>
        </row>
        <row r="24">
          <cell r="A24" t="str">
            <v>SONDRIO</v>
          </cell>
          <cell r="B24">
            <v>1023</v>
          </cell>
          <cell r="C24">
            <v>3500</v>
          </cell>
          <cell r="D24">
            <v>32152</v>
          </cell>
          <cell r="E24">
            <v>4</v>
          </cell>
          <cell r="F24">
            <v>802</v>
          </cell>
          <cell r="G24">
            <v>543</v>
          </cell>
          <cell r="H24">
            <v>45106.25</v>
          </cell>
        </row>
        <row r="25">
          <cell r="A25" t="str">
            <v>VARESE</v>
          </cell>
          <cell r="B25">
            <v>4197</v>
          </cell>
          <cell r="C25">
            <v>8900</v>
          </cell>
          <cell r="D25">
            <v>83356</v>
          </cell>
          <cell r="E25">
            <v>7</v>
          </cell>
          <cell r="F25">
            <v>1323</v>
          </cell>
          <cell r="G25">
            <v>841</v>
          </cell>
          <cell r="H25">
            <v>25313.24</v>
          </cell>
        </row>
        <row r="26">
          <cell r="A26" t="str">
            <v>LOMBARDIA</v>
          </cell>
          <cell r="B26">
            <v>49935</v>
          </cell>
          <cell r="C26">
            <v>141024</v>
          </cell>
          <cell r="D26">
            <v>1437970</v>
          </cell>
          <cell r="E26">
            <v>96</v>
          </cell>
          <cell r="F26">
            <v>26376</v>
          </cell>
          <cell r="G26">
            <v>17421</v>
          </cell>
          <cell r="H26">
            <v>517819.86</v>
          </cell>
        </row>
        <row r="27">
          <cell r="A27" t="str">
            <v>Bolzano/Bozen</v>
          </cell>
          <cell r="B27">
            <v>1282</v>
          </cell>
          <cell r="C27">
            <v>6487</v>
          </cell>
          <cell r="D27">
            <v>30379</v>
          </cell>
          <cell r="E27">
            <v>4</v>
          </cell>
          <cell r="F27">
            <v>271</v>
          </cell>
          <cell r="G27">
            <v>286</v>
          </cell>
          <cell r="H27">
            <v>61535.21</v>
          </cell>
        </row>
        <row r="28">
          <cell r="A28" t="str">
            <v>TRENTO</v>
          </cell>
          <cell r="B28">
            <v>2491</v>
          </cell>
          <cell r="C28">
            <v>8421</v>
          </cell>
          <cell r="D28">
            <v>95846</v>
          </cell>
          <cell r="E28">
            <v>7</v>
          </cell>
          <cell r="F28">
            <v>936</v>
          </cell>
          <cell r="G28">
            <v>1181</v>
          </cell>
          <cell r="H28">
            <v>45098.48</v>
          </cell>
        </row>
        <row r="29">
          <cell r="A29" t="str">
            <v>Trentino-Alto Adige/Südtirol</v>
          </cell>
          <cell r="B29">
            <v>3773</v>
          </cell>
          <cell r="C29">
            <v>14908</v>
          </cell>
          <cell r="D29">
            <v>126225</v>
          </cell>
          <cell r="E29">
            <v>11</v>
          </cell>
          <cell r="F29">
            <v>1207</v>
          </cell>
          <cell r="G29">
            <v>1467</v>
          </cell>
          <cell r="H29">
            <v>106633.69</v>
          </cell>
        </row>
        <row r="30">
          <cell r="A30" t="str">
            <v>BELLUNO</v>
          </cell>
          <cell r="B30">
            <v>1751</v>
          </cell>
          <cell r="C30">
            <v>2218</v>
          </cell>
          <cell r="D30">
            <v>24289</v>
          </cell>
          <cell r="E30">
            <v>6</v>
          </cell>
          <cell r="F30">
            <v>1361</v>
          </cell>
          <cell r="G30">
            <v>708</v>
          </cell>
          <cell r="H30">
            <v>45101.08</v>
          </cell>
        </row>
        <row r="31">
          <cell r="A31" t="str">
            <v>PADOVA</v>
          </cell>
          <cell r="B31">
            <v>9546</v>
          </cell>
          <cell r="C31">
            <v>22010</v>
          </cell>
          <cell r="D31">
            <v>162320</v>
          </cell>
          <cell r="E31">
            <v>15</v>
          </cell>
          <cell r="F31">
            <v>3676</v>
          </cell>
          <cell r="G31">
            <v>7459</v>
          </cell>
          <cell r="H31">
            <v>123020.12</v>
          </cell>
        </row>
        <row r="32">
          <cell r="A32" t="str">
            <v>ROVIGO</v>
          </cell>
          <cell r="B32">
            <v>2266</v>
          </cell>
          <cell r="C32">
            <v>7588</v>
          </cell>
          <cell r="D32">
            <v>43445</v>
          </cell>
          <cell r="E32">
            <v>21</v>
          </cell>
          <cell r="F32">
            <v>1102</v>
          </cell>
          <cell r="G32">
            <v>1112</v>
          </cell>
          <cell r="H32">
            <v>43031.37</v>
          </cell>
        </row>
        <row r="33">
          <cell r="A33" t="str">
            <v>TREVISO</v>
          </cell>
          <cell r="B33">
            <v>7163</v>
          </cell>
          <cell r="C33">
            <v>7422</v>
          </cell>
          <cell r="D33">
            <v>67711</v>
          </cell>
          <cell r="E33">
            <v>6</v>
          </cell>
          <cell r="F33">
            <v>2257</v>
          </cell>
          <cell r="G33">
            <v>1409</v>
          </cell>
          <cell r="H33">
            <v>137515.32</v>
          </cell>
        </row>
        <row r="34">
          <cell r="A34" t="str">
            <v>VENEZIA</v>
          </cell>
          <cell r="B34">
            <v>35718</v>
          </cell>
          <cell r="C34">
            <v>73500</v>
          </cell>
          <cell r="D34">
            <v>461459</v>
          </cell>
          <cell r="E34">
            <v>36</v>
          </cell>
          <cell r="F34">
            <v>12327</v>
          </cell>
          <cell r="G34">
            <v>2384</v>
          </cell>
          <cell r="H34">
            <v>681013.2</v>
          </cell>
        </row>
        <row r="35">
          <cell r="A35" t="str">
            <v>VERONA</v>
          </cell>
          <cell r="B35">
            <v>7281</v>
          </cell>
          <cell r="C35">
            <v>50000</v>
          </cell>
          <cell r="D35">
            <v>265134</v>
          </cell>
          <cell r="E35">
            <v>18</v>
          </cell>
          <cell r="F35">
            <v>2800</v>
          </cell>
          <cell r="G35">
            <v>1758</v>
          </cell>
          <cell r="H35">
            <v>534137.94999999995</v>
          </cell>
        </row>
        <row r="36">
          <cell r="A36" t="str">
            <v>VICENZA</v>
          </cell>
          <cell r="B36">
            <v>4073</v>
          </cell>
          <cell r="C36">
            <v>8435</v>
          </cell>
          <cell r="D36">
            <v>97615</v>
          </cell>
          <cell r="E36">
            <v>12</v>
          </cell>
          <cell r="F36">
            <v>2789</v>
          </cell>
          <cell r="G36">
            <v>1307</v>
          </cell>
          <cell r="H36">
            <v>92714.97</v>
          </cell>
        </row>
        <row r="37">
          <cell r="A37" t="str">
            <v>BASSANO DEL GRAPPA sezione di VICENZA</v>
          </cell>
          <cell r="B37">
            <v>894</v>
          </cell>
          <cell r="C37">
            <v>2681</v>
          </cell>
          <cell r="D37">
            <v>41641</v>
          </cell>
          <cell r="E37">
            <v>5</v>
          </cell>
          <cell r="F37">
            <v>1492</v>
          </cell>
          <cell r="G37">
            <v>293</v>
          </cell>
          <cell r="H37">
            <v>0</v>
          </cell>
        </row>
        <row r="38">
          <cell r="A38" t="str">
            <v>VENETO</v>
          </cell>
          <cell r="B38">
            <v>68692</v>
          </cell>
          <cell r="C38">
            <v>173854</v>
          </cell>
          <cell r="D38">
            <v>1163614</v>
          </cell>
          <cell r="E38">
            <v>119</v>
          </cell>
          <cell r="F38">
            <v>27804</v>
          </cell>
          <cell r="G38">
            <v>16430</v>
          </cell>
          <cell r="H38">
            <v>1656534.01</v>
          </cell>
        </row>
        <row r="39">
          <cell r="A39" t="str">
            <v>GORIZIA</v>
          </cell>
          <cell r="B39">
            <v>2692</v>
          </cell>
          <cell r="C39">
            <v>10482</v>
          </cell>
          <cell r="D39">
            <v>42503</v>
          </cell>
          <cell r="E39">
            <v>11</v>
          </cell>
          <cell r="F39">
            <v>801</v>
          </cell>
          <cell r="G39">
            <v>614</v>
          </cell>
          <cell r="H39">
            <v>61466.2</v>
          </cell>
        </row>
        <row r="40">
          <cell r="A40" t="str">
            <v>PORDENONE</v>
          </cell>
          <cell r="B40">
            <v>537</v>
          </cell>
          <cell r="C40">
            <v>1946</v>
          </cell>
          <cell r="D40">
            <v>55841</v>
          </cell>
          <cell r="E40">
            <v>12</v>
          </cell>
          <cell r="F40">
            <v>549</v>
          </cell>
          <cell r="G40">
            <v>404</v>
          </cell>
          <cell r="H40">
            <v>44116.4</v>
          </cell>
        </row>
        <row r="41">
          <cell r="A41" t="str">
            <v>TRIESTE</v>
          </cell>
          <cell r="B41">
            <v>6211</v>
          </cell>
          <cell r="C41">
            <v>19728</v>
          </cell>
          <cell r="D41">
            <v>134627</v>
          </cell>
          <cell r="E41">
            <v>17</v>
          </cell>
          <cell r="F41">
            <v>2051</v>
          </cell>
          <cell r="G41">
            <v>769</v>
          </cell>
          <cell r="H41">
            <v>150479.92000000001</v>
          </cell>
        </row>
        <row r="42">
          <cell r="A42" t="str">
            <v>UDINE</v>
          </cell>
          <cell r="B42">
            <v>2609</v>
          </cell>
          <cell r="C42">
            <v>11810</v>
          </cell>
          <cell r="D42">
            <v>93111</v>
          </cell>
          <cell r="E42">
            <v>18</v>
          </cell>
          <cell r="F42">
            <v>1740</v>
          </cell>
          <cell r="G42">
            <v>1121</v>
          </cell>
          <cell r="H42">
            <v>60841.31</v>
          </cell>
        </row>
        <row r="43">
          <cell r="A43" t="str">
            <v>FRIULI-VENEZIA GIULIA</v>
          </cell>
          <cell r="B43">
            <v>12049</v>
          </cell>
          <cell r="C43">
            <v>43966</v>
          </cell>
          <cell r="D43">
            <v>326082</v>
          </cell>
          <cell r="E43">
            <v>58</v>
          </cell>
          <cell r="F43">
            <v>5141</v>
          </cell>
          <cell r="G43">
            <v>2908</v>
          </cell>
          <cell r="H43">
            <v>316903.83</v>
          </cell>
        </row>
        <row r="44">
          <cell r="A44" t="str">
            <v>GENOVA</v>
          </cell>
          <cell r="B44">
            <v>7513</v>
          </cell>
          <cell r="C44">
            <v>24267</v>
          </cell>
          <cell r="D44">
            <v>251942</v>
          </cell>
          <cell r="E44">
            <v>23</v>
          </cell>
          <cell r="F44">
            <v>5033</v>
          </cell>
          <cell r="G44">
            <v>1025</v>
          </cell>
          <cell r="H44">
            <v>0</v>
          </cell>
        </row>
        <row r="45">
          <cell r="A45" t="str">
            <v>IMPERIA</v>
          </cell>
          <cell r="B45">
            <v>675</v>
          </cell>
          <cell r="C45">
            <v>2678</v>
          </cell>
          <cell r="D45">
            <v>44899</v>
          </cell>
          <cell r="E45">
            <v>9</v>
          </cell>
          <cell r="F45">
            <v>689</v>
          </cell>
          <cell r="G45">
            <v>264</v>
          </cell>
          <cell r="H45">
            <v>0</v>
          </cell>
        </row>
        <row r="46">
          <cell r="A46" t="str">
            <v>VENTIMIGLIA sezione di IMPERIA</v>
          </cell>
          <cell r="B46">
            <v>530</v>
          </cell>
          <cell r="C46">
            <v>1412</v>
          </cell>
          <cell r="D46">
            <v>12061</v>
          </cell>
          <cell r="E46">
            <v>0</v>
          </cell>
          <cell r="F46">
            <v>123</v>
          </cell>
          <cell r="G46">
            <v>81</v>
          </cell>
          <cell r="H46">
            <v>0</v>
          </cell>
        </row>
        <row r="47">
          <cell r="A47" t="str">
            <v>SANREMO sezione di IMPERIA</v>
          </cell>
          <cell r="B47">
            <v>220</v>
          </cell>
          <cell r="C47">
            <v>910</v>
          </cell>
          <cell r="D47">
            <v>17763</v>
          </cell>
          <cell r="E47">
            <v>0</v>
          </cell>
          <cell r="F47">
            <v>110</v>
          </cell>
          <cell r="G47">
            <v>68</v>
          </cell>
          <cell r="H47">
            <v>0</v>
          </cell>
        </row>
        <row r="48">
          <cell r="A48" t="str">
            <v>LA SPEZIA</v>
          </cell>
          <cell r="B48">
            <v>650</v>
          </cell>
          <cell r="C48">
            <v>2110</v>
          </cell>
          <cell r="D48">
            <v>13667</v>
          </cell>
          <cell r="E48">
            <v>11</v>
          </cell>
          <cell r="F48">
            <v>222</v>
          </cell>
          <cell r="G48">
            <v>360</v>
          </cell>
          <cell r="H48">
            <v>27462.17</v>
          </cell>
        </row>
        <row r="49">
          <cell r="A49" t="str">
            <v>SAVONA</v>
          </cell>
          <cell r="B49">
            <v>3390</v>
          </cell>
          <cell r="C49">
            <v>9359</v>
          </cell>
          <cell r="D49">
            <v>87554</v>
          </cell>
          <cell r="E49">
            <v>10</v>
          </cell>
          <cell r="F49">
            <v>1422</v>
          </cell>
          <cell r="G49">
            <v>693</v>
          </cell>
          <cell r="H49">
            <v>86368.03</v>
          </cell>
        </row>
        <row r="50">
          <cell r="A50" t="str">
            <v>LIGURIA</v>
          </cell>
          <cell r="B50">
            <v>12978</v>
          </cell>
          <cell r="C50">
            <v>40736</v>
          </cell>
          <cell r="D50">
            <v>427886</v>
          </cell>
          <cell r="E50">
            <v>53</v>
          </cell>
          <cell r="F50">
            <v>7599</v>
          </cell>
          <cell r="G50">
            <v>2491</v>
          </cell>
          <cell r="H50">
            <v>113830.2</v>
          </cell>
        </row>
        <row r="51">
          <cell r="A51" t="str">
            <v>BOLOGNA</v>
          </cell>
          <cell r="B51">
            <v>8700</v>
          </cell>
          <cell r="C51">
            <v>33673</v>
          </cell>
          <cell r="D51">
            <v>242091</v>
          </cell>
          <cell r="E51">
            <v>30</v>
          </cell>
          <cell r="F51">
            <v>7138</v>
          </cell>
          <cell r="G51">
            <v>1762</v>
          </cell>
          <cell r="H51">
            <v>0</v>
          </cell>
        </row>
        <row r="52">
          <cell r="A52" t="str">
            <v>IMOLA sezione di BOLOGNA</v>
          </cell>
          <cell r="B52">
            <v>797</v>
          </cell>
          <cell r="C52">
            <v>2305</v>
          </cell>
          <cell r="D52">
            <v>21203</v>
          </cell>
          <cell r="E52">
            <v>6</v>
          </cell>
          <cell r="F52">
            <v>977</v>
          </cell>
          <cell r="G52">
            <v>135</v>
          </cell>
          <cell r="H52">
            <v>0</v>
          </cell>
        </row>
        <row r="53">
          <cell r="A53" t="str">
            <v>FERRARA</v>
          </cell>
          <cell r="B53">
            <v>4223</v>
          </cell>
          <cell r="C53">
            <v>11513</v>
          </cell>
          <cell r="D53">
            <v>83106</v>
          </cell>
          <cell r="E53">
            <v>12</v>
          </cell>
          <cell r="F53">
            <v>421</v>
          </cell>
          <cell r="G53">
            <v>553</v>
          </cell>
          <cell r="H53">
            <v>177116.29</v>
          </cell>
        </row>
        <row r="54">
          <cell r="A54" t="str">
            <v>FORLI'</v>
          </cell>
          <cell r="B54">
            <v>2058</v>
          </cell>
          <cell r="C54">
            <v>10000</v>
          </cell>
          <cell r="D54">
            <v>120281</v>
          </cell>
          <cell r="E54">
            <v>9</v>
          </cell>
          <cell r="F54">
            <v>1756</v>
          </cell>
          <cell r="G54">
            <v>999</v>
          </cell>
          <cell r="H54">
            <v>85246.61</v>
          </cell>
        </row>
        <row r="55">
          <cell r="A55" t="str">
            <v>CESENA sezione di FORLI'</v>
          </cell>
          <cell r="B55">
            <v>750</v>
          </cell>
          <cell r="C55">
            <v>2697</v>
          </cell>
          <cell r="D55">
            <v>33445</v>
          </cell>
          <cell r="E55">
            <v>4</v>
          </cell>
          <cell r="F55">
            <v>1098</v>
          </cell>
          <cell r="G55">
            <v>331</v>
          </cell>
          <cell r="H55">
            <v>0</v>
          </cell>
        </row>
        <row r="56">
          <cell r="A56" t="str">
            <v>MODENA</v>
          </cell>
          <cell r="B56">
            <v>8345</v>
          </cell>
          <cell r="C56">
            <v>28492</v>
          </cell>
          <cell r="D56">
            <v>210182</v>
          </cell>
          <cell r="E56">
            <v>62</v>
          </cell>
          <cell r="F56">
            <v>3660</v>
          </cell>
          <cell r="G56">
            <v>1114</v>
          </cell>
          <cell r="H56">
            <v>255309.05</v>
          </cell>
        </row>
        <row r="57">
          <cell r="A57" t="str">
            <v>PARMA</v>
          </cell>
          <cell r="B57">
            <v>5653</v>
          </cell>
          <cell r="C57">
            <v>13000</v>
          </cell>
          <cell r="D57">
            <v>144789</v>
          </cell>
          <cell r="E57">
            <v>19</v>
          </cell>
          <cell r="F57">
            <v>2336</v>
          </cell>
          <cell r="G57">
            <v>1038</v>
          </cell>
          <cell r="H57">
            <v>0</v>
          </cell>
        </row>
        <row r="58">
          <cell r="A58" t="str">
            <v>PIACENZA</v>
          </cell>
          <cell r="B58">
            <v>8020</v>
          </cell>
          <cell r="C58">
            <v>16200</v>
          </cell>
          <cell r="D58">
            <v>125054</v>
          </cell>
          <cell r="E58">
            <v>21</v>
          </cell>
          <cell r="F58">
            <v>1287</v>
          </cell>
          <cell r="G58">
            <v>653</v>
          </cell>
          <cell r="H58">
            <v>123874.79</v>
          </cell>
        </row>
        <row r="59">
          <cell r="A59" t="str">
            <v>RAVENNA</v>
          </cell>
          <cell r="B59">
            <v>2328</v>
          </cell>
          <cell r="C59">
            <v>9463</v>
          </cell>
          <cell r="D59">
            <v>66052</v>
          </cell>
          <cell r="E59">
            <v>14</v>
          </cell>
          <cell r="F59">
            <v>814</v>
          </cell>
          <cell r="G59">
            <v>340</v>
          </cell>
          <cell r="H59">
            <v>105418.33</v>
          </cell>
        </row>
        <row r="60">
          <cell r="A60" t="str">
            <v>FAENZA sezione di RAVENNA</v>
          </cell>
          <cell r="B60">
            <v>270</v>
          </cell>
          <cell r="C60">
            <v>3028</v>
          </cell>
          <cell r="D60">
            <v>33606</v>
          </cell>
          <cell r="E60">
            <v>1</v>
          </cell>
          <cell r="F60">
            <v>744</v>
          </cell>
          <cell r="G60">
            <v>243</v>
          </cell>
          <cell r="H60">
            <v>31029.14</v>
          </cell>
        </row>
        <row r="61">
          <cell r="A61" t="str">
            <v>REGGIO NELL'EMILIA</v>
          </cell>
          <cell r="B61">
            <v>11145</v>
          </cell>
          <cell r="C61">
            <v>14354</v>
          </cell>
          <cell r="D61">
            <v>114817</v>
          </cell>
          <cell r="E61">
            <v>8</v>
          </cell>
          <cell r="F61">
            <v>2100</v>
          </cell>
          <cell r="G61">
            <v>280</v>
          </cell>
          <cell r="H61">
            <v>105234.76</v>
          </cell>
        </row>
        <row r="62">
          <cell r="A62" t="str">
            <v>RIMINI</v>
          </cell>
          <cell r="B62">
            <v>725</v>
          </cell>
          <cell r="C62">
            <v>2835</v>
          </cell>
          <cell r="D62">
            <v>27788</v>
          </cell>
          <cell r="E62">
            <v>7</v>
          </cell>
          <cell r="F62">
            <v>863</v>
          </cell>
          <cell r="G62">
            <v>863</v>
          </cell>
          <cell r="H62">
            <v>20544.009999999998</v>
          </cell>
        </row>
        <row r="63">
          <cell r="A63" t="str">
            <v>Emilia-Romagna</v>
          </cell>
          <cell r="B63">
            <v>53014</v>
          </cell>
          <cell r="C63">
            <v>147560</v>
          </cell>
          <cell r="D63">
            <v>1222414</v>
          </cell>
          <cell r="E63">
            <v>193</v>
          </cell>
          <cell r="F63">
            <v>23194</v>
          </cell>
          <cell r="G63">
            <v>8311</v>
          </cell>
          <cell r="H63">
            <v>903772.98</v>
          </cell>
        </row>
        <row r="64">
          <cell r="A64" t="str">
            <v>NORD</v>
          </cell>
          <cell r="B64">
            <v>273624</v>
          </cell>
          <cell r="C64">
            <v>717566</v>
          </cell>
          <cell r="D64">
            <v>5906791</v>
          </cell>
          <cell r="E64">
            <v>623</v>
          </cell>
          <cell r="F64">
            <v>105652</v>
          </cell>
          <cell r="G64">
            <v>66964</v>
          </cell>
          <cell r="H64">
            <v>4969486.28</v>
          </cell>
        </row>
        <row r="65">
          <cell r="A65" t="str">
            <v>AREZZO</v>
          </cell>
          <cell r="B65">
            <v>1737</v>
          </cell>
          <cell r="C65">
            <v>0</v>
          </cell>
          <cell r="D65">
            <v>53304</v>
          </cell>
          <cell r="E65">
            <v>10</v>
          </cell>
          <cell r="F65">
            <v>504</v>
          </cell>
          <cell r="G65">
            <v>75</v>
          </cell>
          <cell r="H65">
            <v>58892.800000000003</v>
          </cell>
        </row>
        <row r="66">
          <cell r="A66" t="str">
            <v>FIRENZE</v>
          </cell>
          <cell r="B66">
            <v>31031</v>
          </cell>
          <cell r="C66">
            <v>90000</v>
          </cell>
          <cell r="D66">
            <v>665205</v>
          </cell>
          <cell r="E66">
            <v>66</v>
          </cell>
          <cell r="F66">
            <v>15177</v>
          </cell>
          <cell r="G66">
            <v>4280</v>
          </cell>
          <cell r="H66">
            <v>707019.97</v>
          </cell>
        </row>
        <row r="67">
          <cell r="A67" t="str">
            <v>GROSSETO</v>
          </cell>
          <cell r="B67">
            <v>1304</v>
          </cell>
          <cell r="C67">
            <v>4100</v>
          </cell>
          <cell r="D67">
            <v>49813</v>
          </cell>
          <cell r="E67">
            <v>10</v>
          </cell>
          <cell r="F67">
            <v>496</v>
          </cell>
          <cell r="G67">
            <v>297</v>
          </cell>
          <cell r="H67">
            <v>45954.94</v>
          </cell>
        </row>
        <row r="68">
          <cell r="A68" t="str">
            <v>LIVORNO</v>
          </cell>
          <cell r="B68">
            <v>1271</v>
          </cell>
          <cell r="C68">
            <v>5149</v>
          </cell>
          <cell r="D68">
            <v>61971</v>
          </cell>
          <cell r="E68">
            <v>10</v>
          </cell>
          <cell r="F68">
            <v>1401</v>
          </cell>
          <cell r="G68">
            <v>434</v>
          </cell>
          <cell r="H68">
            <v>157907</v>
          </cell>
        </row>
        <row r="69">
          <cell r="A69" t="str">
            <v>LUCCA</v>
          </cell>
          <cell r="B69">
            <v>5706</v>
          </cell>
          <cell r="C69">
            <v>20884</v>
          </cell>
          <cell r="D69">
            <v>172015</v>
          </cell>
          <cell r="E69">
            <v>17</v>
          </cell>
          <cell r="F69">
            <v>2435</v>
          </cell>
          <cell r="G69">
            <v>2595</v>
          </cell>
          <cell r="H69">
            <v>156808.06</v>
          </cell>
        </row>
        <row r="70">
          <cell r="A70" t="str">
            <v>MASSA CARRARA</v>
          </cell>
          <cell r="B70">
            <v>2631</v>
          </cell>
          <cell r="C70">
            <v>5683</v>
          </cell>
          <cell r="D70">
            <v>42049</v>
          </cell>
          <cell r="E70">
            <v>12</v>
          </cell>
          <cell r="F70">
            <v>1088</v>
          </cell>
          <cell r="G70">
            <v>555</v>
          </cell>
          <cell r="H70">
            <v>63763.37</v>
          </cell>
        </row>
        <row r="71">
          <cell r="A71" t="str">
            <v>PONTREMOLI sezione di MASSA CARRARA</v>
          </cell>
          <cell r="B71">
            <v>1927</v>
          </cell>
          <cell r="C71">
            <v>0</v>
          </cell>
          <cell r="D71">
            <v>15965</v>
          </cell>
          <cell r="E71">
            <v>3</v>
          </cell>
          <cell r="F71">
            <v>306</v>
          </cell>
          <cell r="G71">
            <v>150</v>
          </cell>
          <cell r="H71">
            <v>0</v>
          </cell>
        </row>
        <row r="72">
          <cell r="A72" t="str">
            <v>PISA</v>
          </cell>
          <cell r="B72">
            <v>6298</v>
          </cell>
          <cell r="C72">
            <v>50</v>
          </cell>
          <cell r="D72">
            <v>87937</v>
          </cell>
          <cell r="E72">
            <v>14</v>
          </cell>
          <cell r="F72">
            <v>1034</v>
          </cell>
          <cell r="G72">
            <v>1271</v>
          </cell>
          <cell r="H72">
            <v>82922.58</v>
          </cell>
        </row>
        <row r="73">
          <cell r="A73" t="str">
            <v>PISTOIA</v>
          </cell>
          <cell r="B73">
            <v>1560</v>
          </cell>
          <cell r="C73">
            <v>5470</v>
          </cell>
          <cell r="D73">
            <v>48379</v>
          </cell>
          <cell r="E73">
            <v>11</v>
          </cell>
          <cell r="F73">
            <v>925</v>
          </cell>
          <cell r="G73">
            <v>333</v>
          </cell>
          <cell r="H73">
            <v>89959.679999999993</v>
          </cell>
        </row>
        <row r="74">
          <cell r="A74" t="str">
            <v>PESCIA sezione di PISTOIA</v>
          </cell>
          <cell r="B74">
            <v>1082</v>
          </cell>
          <cell r="C74">
            <v>2085</v>
          </cell>
          <cell r="D74">
            <v>14247</v>
          </cell>
          <cell r="E74">
            <v>3</v>
          </cell>
          <cell r="F74">
            <v>839</v>
          </cell>
          <cell r="G74">
            <v>210</v>
          </cell>
          <cell r="H74">
            <v>0</v>
          </cell>
        </row>
        <row r="75">
          <cell r="A75" t="str">
            <v>PRATO</v>
          </cell>
          <cell r="B75">
            <v>1309</v>
          </cell>
          <cell r="C75">
            <v>3626</v>
          </cell>
          <cell r="D75">
            <v>33148</v>
          </cell>
          <cell r="E75">
            <v>10</v>
          </cell>
          <cell r="F75">
            <v>695</v>
          </cell>
          <cell r="G75">
            <v>2329</v>
          </cell>
          <cell r="H75">
            <v>150089.67000000001</v>
          </cell>
        </row>
        <row r="76">
          <cell r="A76" t="str">
            <v>SIENA</v>
          </cell>
          <cell r="B76">
            <v>5594</v>
          </cell>
          <cell r="C76">
            <v>14000</v>
          </cell>
          <cell r="D76">
            <v>184347</v>
          </cell>
          <cell r="E76">
            <v>25</v>
          </cell>
          <cell r="F76">
            <v>4271</v>
          </cell>
          <cell r="G76">
            <v>1208</v>
          </cell>
          <cell r="H76">
            <v>158797.41</v>
          </cell>
        </row>
        <row r="77">
          <cell r="A77" t="str">
            <v>TOSCANA</v>
          </cell>
          <cell r="B77">
            <v>61450</v>
          </cell>
          <cell r="C77">
            <v>151047</v>
          </cell>
          <cell r="D77">
            <v>1428380</v>
          </cell>
          <cell r="E77">
            <v>191</v>
          </cell>
          <cell r="F77">
            <v>29171</v>
          </cell>
          <cell r="G77">
            <v>13737</v>
          </cell>
          <cell r="H77">
            <v>1672115.48</v>
          </cell>
        </row>
        <row r="78">
          <cell r="A78" t="str">
            <v>PERUGIA</v>
          </cell>
          <cell r="B78">
            <v>5150</v>
          </cell>
          <cell r="C78">
            <v>0</v>
          </cell>
          <cell r="D78">
            <v>129408</v>
          </cell>
          <cell r="E78">
            <v>39</v>
          </cell>
          <cell r="F78">
            <v>3285</v>
          </cell>
          <cell r="G78">
            <v>4183</v>
          </cell>
          <cell r="H78">
            <v>249182.64</v>
          </cell>
        </row>
        <row r="79">
          <cell r="A79" t="str">
            <v>FOLIGNO sezione di PERUGIA</v>
          </cell>
          <cell r="B79">
            <v>778</v>
          </cell>
          <cell r="C79">
            <v>0</v>
          </cell>
          <cell r="D79">
            <v>29069</v>
          </cell>
          <cell r="E79">
            <v>7</v>
          </cell>
          <cell r="F79">
            <v>319</v>
          </cell>
          <cell r="G79">
            <v>573</v>
          </cell>
          <cell r="H79">
            <v>0</v>
          </cell>
        </row>
        <row r="80">
          <cell r="A80" t="str">
            <v>GUBBIO sezione di PERUGIA</v>
          </cell>
          <cell r="B80">
            <v>1139</v>
          </cell>
          <cell r="C80">
            <v>0</v>
          </cell>
          <cell r="D80">
            <v>24710</v>
          </cell>
          <cell r="E80">
            <v>1</v>
          </cell>
          <cell r="F80">
            <v>0</v>
          </cell>
          <cell r="G80">
            <v>419</v>
          </cell>
          <cell r="H80">
            <v>0</v>
          </cell>
        </row>
        <row r="81">
          <cell r="A81" t="str">
            <v>SPOLETO sezione di PERUGIA</v>
          </cell>
          <cell r="B81">
            <v>3990</v>
          </cell>
          <cell r="C81">
            <v>8973</v>
          </cell>
          <cell r="D81">
            <v>90675</v>
          </cell>
          <cell r="E81">
            <v>7</v>
          </cell>
          <cell r="F81">
            <v>2319</v>
          </cell>
          <cell r="G81">
            <v>571</v>
          </cell>
          <cell r="H81">
            <v>0</v>
          </cell>
        </row>
        <row r="82">
          <cell r="A82" t="str">
            <v>ASSISI sezione di PERUGIA</v>
          </cell>
          <cell r="B82">
            <v>540</v>
          </cell>
          <cell r="C82">
            <v>1442</v>
          </cell>
          <cell r="D82">
            <v>16807</v>
          </cell>
          <cell r="E82">
            <v>5</v>
          </cell>
          <cell r="F82">
            <v>1073</v>
          </cell>
          <cell r="G82">
            <v>182</v>
          </cell>
          <cell r="H82">
            <v>0</v>
          </cell>
        </row>
        <row r="83">
          <cell r="A83" t="str">
            <v>TERNI</v>
          </cell>
          <cell r="B83">
            <v>2439</v>
          </cell>
          <cell r="C83">
            <v>6375</v>
          </cell>
          <cell r="D83">
            <v>45938</v>
          </cell>
          <cell r="E83">
            <v>15</v>
          </cell>
          <cell r="F83">
            <v>552</v>
          </cell>
          <cell r="G83">
            <v>489</v>
          </cell>
          <cell r="H83">
            <v>152765.57999999999</v>
          </cell>
        </row>
        <row r="84">
          <cell r="A84" t="str">
            <v>ORVIETO sezione di TERNI</v>
          </cell>
          <cell r="B84">
            <v>354</v>
          </cell>
          <cell r="C84">
            <v>1427</v>
          </cell>
          <cell r="D84">
            <v>13861</v>
          </cell>
          <cell r="E84">
            <v>4</v>
          </cell>
          <cell r="F84">
            <v>372</v>
          </cell>
          <cell r="G84">
            <v>152</v>
          </cell>
          <cell r="H84">
            <v>0</v>
          </cell>
        </row>
        <row r="85">
          <cell r="A85" t="str">
            <v>UMBRIA</v>
          </cell>
          <cell r="B85">
            <v>14390</v>
          </cell>
          <cell r="C85">
            <v>18217</v>
          </cell>
          <cell r="D85">
            <v>350468</v>
          </cell>
          <cell r="E85">
            <v>78</v>
          </cell>
          <cell r="F85">
            <v>7920</v>
          </cell>
          <cell r="G85">
            <v>6569</v>
          </cell>
          <cell r="H85">
            <v>401948.22</v>
          </cell>
        </row>
        <row r="86">
          <cell r="A86" t="str">
            <v>ANCONA</v>
          </cell>
          <cell r="B86">
            <v>5820</v>
          </cell>
          <cell r="C86">
            <v>18000</v>
          </cell>
          <cell r="D86">
            <v>121114</v>
          </cell>
          <cell r="E86">
            <v>15</v>
          </cell>
          <cell r="F86">
            <v>1836</v>
          </cell>
          <cell r="G86">
            <v>2284</v>
          </cell>
          <cell r="H86">
            <v>276985.36</v>
          </cell>
        </row>
        <row r="87">
          <cell r="A87" t="str">
            <v>ASCOLI PICENO</v>
          </cell>
          <cell r="B87">
            <v>5873</v>
          </cell>
          <cell r="C87">
            <v>10145</v>
          </cell>
          <cell r="D87">
            <v>78564</v>
          </cell>
          <cell r="E87">
            <v>10</v>
          </cell>
          <cell r="F87">
            <v>1512</v>
          </cell>
          <cell r="G87">
            <v>514</v>
          </cell>
          <cell r="H87">
            <v>0</v>
          </cell>
        </row>
        <row r="88">
          <cell r="A88" t="str">
            <v>FERMO</v>
          </cell>
          <cell r="B88">
            <v>1259</v>
          </cell>
          <cell r="C88">
            <v>3426</v>
          </cell>
          <cell r="D88">
            <v>45547</v>
          </cell>
          <cell r="E88">
            <v>4</v>
          </cell>
          <cell r="F88">
            <v>1220</v>
          </cell>
          <cell r="G88">
            <v>190</v>
          </cell>
          <cell r="H88">
            <v>28371.88</v>
          </cell>
        </row>
        <row r="89">
          <cell r="A89" t="str">
            <v>MACERATA</v>
          </cell>
          <cell r="B89">
            <v>3865</v>
          </cell>
          <cell r="C89">
            <v>11160</v>
          </cell>
          <cell r="D89">
            <v>108414</v>
          </cell>
          <cell r="E89">
            <v>20</v>
          </cell>
          <cell r="F89">
            <v>1177</v>
          </cell>
          <cell r="G89">
            <v>693</v>
          </cell>
          <cell r="H89">
            <v>80565.8</v>
          </cell>
        </row>
        <row r="90">
          <cell r="A90" t="str">
            <v>CAMERINO sezione di MACERATA</v>
          </cell>
          <cell r="B90">
            <v>1112</v>
          </cell>
          <cell r="C90">
            <v>3872</v>
          </cell>
          <cell r="D90">
            <v>44323</v>
          </cell>
          <cell r="E90">
            <v>4</v>
          </cell>
          <cell r="F90">
            <v>348</v>
          </cell>
          <cell r="G90">
            <v>104</v>
          </cell>
          <cell r="H90">
            <v>0</v>
          </cell>
        </row>
        <row r="91">
          <cell r="A91" t="str">
            <v>PESARO E URBINO</v>
          </cell>
          <cell r="B91">
            <v>2441</v>
          </cell>
          <cell r="C91">
            <v>11500</v>
          </cell>
          <cell r="D91">
            <v>112669</v>
          </cell>
          <cell r="E91">
            <v>19</v>
          </cell>
          <cell r="F91">
            <v>932</v>
          </cell>
          <cell r="G91">
            <v>598</v>
          </cell>
          <cell r="H91">
            <v>156308.01</v>
          </cell>
        </row>
        <row r="92">
          <cell r="A92" t="str">
            <v>FANO sezione di PESARO E URBINO</v>
          </cell>
          <cell r="B92">
            <v>383</v>
          </cell>
          <cell r="C92">
            <v>2117</v>
          </cell>
          <cell r="D92">
            <v>21606</v>
          </cell>
          <cell r="E92">
            <v>5</v>
          </cell>
          <cell r="F92">
            <v>708</v>
          </cell>
          <cell r="G92">
            <v>153</v>
          </cell>
          <cell r="H92">
            <v>0</v>
          </cell>
        </row>
        <row r="93">
          <cell r="A93" t="str">
            <v>URBINO sezione di PESARO E URBINO</v>
          </cell>
          <cell r="B93">
            <v>362</v>
          </cell>
          <cell r="C93">
            <v>2943</v>
          </cell>
          <cell r="D93">
            <v>48893</v>
          </cell>
          <cell r="E93">
            <v>4</v>
          </cell>
          <cell r="F93">
            <v>2310</v>
          </cell>
          <cell r="G93">
            <v>309</v>
          </cell>
          <cell r="H93">
            <v>0</v>
          </cell>
        </row>
        <row r="94">
          <cell r="A94" t="str">
            <v>MARCHE</v>
          </cell>
          <cell r="B94">
            <v>21115</v>
          </cell>
          <cell r="C94">
            <v>63163</v>
          </cell>
          <cell r="D94">
            <v>581130</v>
          </cell>
          <cell r="E94">
            <v>81</v>
          </cell>
          <cell r="F94">
            <v>10043</v>
          </cell>
          <cell r="G94">
            <v>4845</v>
          </cell>
          <cell r="H94">
            <v>542231.05000000005</v>
          </cell>
        </row>
        <row r="95">
          <cell r="A95" t="str">
            <v>FROSINONE</v>
          </cell>
          <cell r="B95">
            <v>3090</v>
          </cell>
          <cell r="C95">
            <v>7780</v>
          </cell>
          <cell r="D95">
            <v>62519</v>
          </cell>
          <cell r="E95">
            <v>18</v>
          </cell>
          <cell r="F95">
            <v>671</v>
          </cell>
          <cell r="G95">
            <v>867</v>
          </cell>
          <cell r="H95">
            <v>119684.55</v>
          </cell>
        </row>
        <row r="96">
          <cell r="A96" t="str">
            <v>GUARCINO sezione di FROSINONE</v>
          </cell>
          <cell r="B96">
            <v>215</v>
          </cell>
          <cell r="C96">
            <v>75</v>
          </cell>
          <cell r="D96">
            <v>1064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</row>
        <row r="97">
          <cell r="A97" t="str">
            <v>LATINA</v>
          </cell>
          <cell r="B97">
            <v>4240</v>
          </cell>
          <cell r="C97">
            <v>8400</v>
          </cell>
          <cell r="D97">
            <v>171690</v>
          </cell>
          <cell r="E97">
            <v>17</v>
          </cell>
          <cell r="F97">
            <v>951</v>
          </cell>
          <cell r="G97">
            <v>616</v>
          </cell>
          <cell r="H97">
            <v>60094.02</v>
          </cell>
        </row>
        <row r="98">
          <cell r="A98" t="str">
            <v>RIETI</v>
          </cell>
          <cell r="B98">
            <v>3242</v>
          </cell>
          <cell r="C98">
            <v>8620</v>
          </cell>
          <cell r="D98">
            <v>57283</v>
          </cell>
          <cell r="E98">
            <v>21</v>
          </cell>
          <cell r="F98">
            <v>1125</v>
          </cell>
          <cell r="G98">
            <v>460</v>
          </cell>
          <cell r="H98">
            <v>103026.58</v>
          </cell>
        </row>
        <row r="99">
          <cell r="A99" t="str">
            <v>ROMA</v>
          </cell>
          <cell r="B99">
            <v>15886</v>
          </cell>
          <cell r="C99">
            <v>29630</v>
          </cell>
          <cell r="D99">
            <v>947909</v>
          </cell>
          <cell r="E99">
            <v>49</v>
          </cell>
          <cell r="F99">
            <v>8561</v>
          </cell>
          <cell r="G99">
            <v>1741</v>
          </cell>
          <cell r="H99">
            <v>511144.29</v>
          </cell>
        </row>
        <row r="100">
          <cell r="A100" t="str">
            <v>ROMA (Centrale)</v>
          </cell>
          <cell r="B100">
            <v>26250</v>
          </cell>
          <cell r="C100">
            <v>130000</v>
          </cell>
          <cell r="D100">
            <v>971014</v>
          </cell>
          <cell r="E100">
            <v>127</v>
          </cell>
          <cell r="F100">
            <v>11157</v>
          </cell>
          <cell r="G100">
            <v>2014</v>
          </cell>
          <cell r="H100">
            <v>0</v>
          </cell>
        </row>
        <row r="101">
          <cell r="A101" t="str">
            <v>VITERBO</v>
          </cell>
          <cell r="B101">
            <v>2885</v>
          </cell>
          <cell r="C101">
            <v>10429</v>
          </cell>
          <cell r="D101">
            <v>76469</v>
          </cell>
          <cell r="E101">
            <v>22</v>
          </cell>
          <cell r="F101">
            <v>1765</v>
          </cell>
          <cell r="G101">
            <v>604</v>
          </cell>
          <cell r="H101">
            <v>99289.58</v>
          </cell>
        </row>
        <row r="102">
          <cell r="A102" t="str">
            <v>LAZIO</v>
          </cell>
          <cell r="B102">
            <v>55808</v>
          </cell>
          <cell r="C102">
            <v>194934</v>
          </cell>
          <cell r="D102">
            <v>2287948</v>
          </cell>
          <cell r="E102">
            <v>254</v>
          </cell>
          <cell r="F102">
            <v>24230</v>
          </cell>
          <cell r="G102">
            <v>6302</v>
          </cell>
          <cell r="H102">
            <v>893239.02</v>
          </cell>
        </row>
        <row r="103">
          <cell r="A103" t="str">
            <v>Centro</v>
          </cell>
          <cell r="B103">
            <v>152763</v>
          </cell>
          <cell r="C103">
            <v>427361</v>
          </cell>
          <cell r="D103">
            <v>4647926</v>
          </cell>
          <cell r="E103">
            <v>604</v>
          </cell>
          <cell r="F103">
            <v>71364</v>
          </cell>
          <cell r="G103">
            <v>31453</v>
          </cell>
          <cell r="H103">
            <v>3509533.77</v>
          </cell>
        </row>
        <row r="104">
          <cell r="A104" t="str">
            <v>CHIETI</v>
          </cell>
          <cell r="B104">
            <v>2242</v>
          </cell>
          <cell r="C104">
            <v>11400</v>
          </cell>
          <cell r="D104">
            <v>143382</v>
          </cell>
          <cell r="E104">
            <v>9</v>
          </cell>
          <cell r="F104">
            <v>2017</v>
          </cell>
          <cell r="G104">
            <v>1614</v>
          </cell>
          <cell r="H104">
            <v>64110.79</v>
          </cell>
        </row>
        <row r="105">
          <cell r="A105" t="str">
            <v>LANCIANO sezione di CHIETI</v>
          </cell>
          <cell r="B105">
            <v>350</v>
          </cell>
          <cell r="C105">
            <v>0</v>
          </cell>
          <cell r="D105">
            <v>27486</v>
          </cell>
          <cell r="E105">
            <v>1</v>
          </cell>
          <cell r="F105">
            <v>146</v>
          </cell>
          <cell r="G105">
            <v>32</v>
          </cell>
          <cell r="H105">
            <v>0</v>
          </cell>
        </row>
        <row r="106">
          <cell r="A106" t="str">
            <v>L'AQUILA</v>
          </cell>
          <cell r="B106">
            <v>3462</v>
          </cell>
          <cell r="C106">
            <v>16604</v>
          </cell>
          <cell r="D106">
            <v>168991</v>
          </cell>
          <cell r="E106">
            <v>13</v>
          </cell>
          <cell r="F106">
            <v>3400</v>
          </cell>
          <cell r="G106">
            <v>1130</v>
          </cell>
          <cell r="H106">
            <v>160347.65</v>
          </cell>
        </row>
        <row r="107">
          <cell r="A107" t="str">
            <v>SULMONA sezione di L'AQUILA</v>
          </cell>
          <cell r="B107">
            <v>1718</v>
          </cell>
          <cell r="C107">
            <v>2624</v>
          </cell>
          <cell r="D107">
            <v>31177</v>
          </cell>
          <cell r="E107">
            <v>5</v>
          </cell>
          <cell r="F107">
            <v>540</v>
          </cell>
          <cell r="G107">
            <v>235</v>
          </cell>
          <cell r="H107">
            <v>0</v>
          </cell>
        </row>
        <row r="108">
          <cell r="A108" t="str">
            <v>AVEZZANO sezione di L'AQUILA</v>
          </cell>
          <cell r="B108">
            <v>151</v>
          </cell>
          <cell r="C108">
            <v>326</v>
          </cell>
          <cell r="D108">
            <v>1629</v>
          </cell>
          <cell r="E108">
            <v>6</v>
          </cell>
          <cell r="F108">
            <v>418</v>
          </cell>
          <cell r="G108">
            <v>418</v>
          </cell>
          <cell r="H108">
            <v>0</v>
          </cell>
        </row>
        <row r="109">
          <cell r="A109" t="str">
            <v>PESCARA</v>
          </cell>
          <cell r="B109">
            <v>1836</v>
          </cell>
          <cell r="C109">
            <v>4500</v>
          </cell>
          <cell r="D109">
            <v>81598</v>
          </cell>
          <cell r="E109">
            <v>12</v>
          </cell>
          <cell r="F109">
            <v>1499</v>
          </cell>
          <cell r="G109">
            <v>1145</v>
          </cell>
          <cell r="H109">
            <v>72163.86</v>
          </cell>
        </row>
        <row r="110">
          <cell r="A110" t="str">
            <v>TERAMO</v>
          </cell>
          <cell r="B110">
            <v>8510</v>
          </cell>
          <cell r="C110">
            <v>13480</v>
          </cell>
          <cell r="D110">
            <v>97338</v>
          </cell>
          <cell r="E110">
            <v>25</v>
          </cell>
          <cell r="F110">
            <v>2590</v>
          </cell>
          <cell r="G110">
            <v>2836</v>
          </cell>
          <cell r="H110">
            <v>201970.26</v>
          </cell>
        </row>
        <row r="111">
          <cell r="A111" t="str">
            <v>ABRUZZO</v>
          </cell>
          <cell r="B111">
            <v>18269</v>
          </cell>
          <cell r="C111">
            <v>48934</v>
          </cell>
          <cell r="D111">
            <v>551601</v>
          </cell>
          <cell r="E111">
            <v>71</v>
          </cell>
          <cell r="F111">
            <v>10610</v>
          </cell>
          <cell r="G111">
            <v>7410</v>
          </cell>
          <cell r="H111">
            <v>498592.56</v>
          </cell>
        </row>
        <row r="112">
          <cell r="A112" t="str">
            <v>CAMPOBASSO</v>
          </cell>
          <cell r="B112">
            <v>3107</v>
          </cell>
          <cell r="C112">
            <v>8695</v>
          </cell>
          <cell r="D112">
            <v>109318</v>
          </cell>
          <cell r="E112">
            <v>35</v>
          </cell>
          <cell r="F112">
            <v>1505</v>
          </cell>
          <cell r="G112">
            <v>695</v>
          </cell>
          <cell r="H112">
            <v>0</v>
          </cell>
        </row>
        <row r="113">
          <cell r="A113" t="str">
            <v>ISERNIA</v>
          </cell>
          <cell r="B113">
            <v>1268</v>
          </cell>
          <cell r="C113">
            <v>2963</v>
          </cell>
          <cell r="D113">
            <v>26478</v>
          </cell>
          <cell r="E113">
            <v>13</v>
          </cell>
          <cell r="F113">
            <v>346</v>
          </cell>
          <cell r="G113">
            <v>541</v>
          </cell>
          <cell r="H113">
            <v>75689.490000000005</v>
          </cell>
        </row>
        <row r="114">
          <cell r="A114" t="str">
            <v>MOLISE</v>
          </cell>
          <cell r="B114">
            <v>4375</v>
          </cell>
          <cell r="C114">
            <v>11658</v>
          </cell>
          <cell r="D114">
            <v>135796</v>
          </cell>
          <cell r="E114">
            <v>48</v>
          </cell>
          <cell r="F114">
            <v>1851</v>
          </cell>
          <cell r="G114">
            <v>1236</v>
          </cell>
          <cell r="H114">
            <v>75689.490000000005</v>
          </cell>
        </row>
        <row r="115">
          <cell r="A115" t="str">
            <v>AVELLINO</v>
          </cell>
          <cell r="B115">
            <v>4758</v>
          </cell>
          <cell r="C115">
            <v>108</v>
          </cell>
          <cell r="D115">
            <v>86849</v>
          </cell>
          <cell r="E115">
            <v>24</v>
          </cell>
          <cell r="F115">
            <v>14098</v>
          </cell>
          <cell r="G115">
            <v>2972</v>
          </cell>
          <cell r="H115">
            <v>72032.63</v>
          </cell>
        </row>
        <row r="116">
          <cell r="A116" t="str">
            <v>BENEVENTO</v>
          </cell>
          <cell r="B116">
            <v>3475</v>
          </cell>
          <cell r="C116">
            <v>6939</v>
          </cell>
          <cell r="D116">
            <v>56793</v>
          </cell>
          <cell r="E116">
            <v>25</v>
          </cell>
          <cell r="F116">
            <v>2088</v>
          </cell>
          <cell r="G116">
            <v>811</v>
          </cell>
          <cell r="H116">
            <v>136838.67000000001</v>
          </cell>
        </row>
        <row r="117">
          <cell r="A117" t="str">
            <v>CASERTA</v>
          </cell>
          <cell r="B117">
            <v>4482</v>
          </cell>
          <cell r="C117">
            <v>14600</v>
          </cell>
          <cell r="D117">
            <v>120044</v>
          </cell>
          <cell r="E117">
            <v>13</v>
          </cell>
          <cell r="F117">
            <v>255</v>
          </cell>
          <cell r="G117">
            <v>901</v>
          </cell>
          <cell r="H117">
            <v>97974.17</v>
          </cell>
        </row>
        <row r="118">
          <cell r="A118" t="str">
            <v>NAPOLI</v>
          </cell>
          <cell r="B118">
            <v>28369</v>
          </cell>
          <cell r="C118">
            <v>47773</v>
          </cell>
          <cell r="D118">
            <v>441856</v>
          </cell>
          <cell r="E118">
            <v>42</v>
          </cell>
          <cell r="F118">
            <v>8383</v>
          </cell>
          <cell r="G118">
            <v>3605</v>
          </cell>
          <cell r="H118">
            <v>320228.47999999998</v>
          </cell>
        </row>
        <row r="119">
          <cell r="A119" t="str">
            <v>SALERNO</v>
          </cell>
          <cell r="B119">
            <v>5201</v>
          </cell>
          <cell r="C119">
            <v>15446</v>
          </cell>
          <cell r="D119">
            <v>135884</v>
          </cell>
          <cell r="E119">
            <v>20</v>
          </cell>
          <cell r="F119">
            <v>3139</v>
          </cell>
          <cell r="G119">
            <v>2161</v>
          </cell>
          <cell r="H119">
            <v>88956.51</v>
          </cell>
        </row>
        <row r="120">
          <cell r="A120" t="str">
            <v>CAMPANIA</v>
          </cell>
          <cell r="B120">
            <v>46285</v>
          </cell>
          <cell r="C120">
            <v>84866</v>
          </cell>
          <cell r="D120">
            <v>841426</v>
          </cell>
          <cell r="E120">
            <v>124</v>
          </cell>
          <cell r="F120">
            <v>27963</v>
          </cell>
          <cell r="G120">
            <v>10450</v>
          </cell>
          <cell r="H120">
            <v>716030.46</v>
          </cell>
        </row>
        <row r="121">
          <cell r="A121" t="str">
            <v>BARI</v>
          </cell>
          <cell r="B121">
            <v>6409</v>
          </cell>
          <cell r="C121">
            <v>28629</v>
          </cell>
          <cell r="D121">
            <v>251339</v>
          </cell>
          <cell r="E121">
            <v>32</v>
          </cell>
          <cell r="F121">
            <v>4548</v>
          </cell>
          <cell r="G121">
            <v>5072</v>
          </cell>
          <cell r="H121">
            <v>369062.8</v>
          </cell>
        </row>
        <row r="122">
          <cell r="A122" t="str">
            <v>BARLETTA sezione di BARI</v>
          </cell>
          <cell r="B122">
            <v>755</v>
          </cell>
          <cell r="C122">
            <v>2450</v>
          </cell>
          <cell r="D122">
            <v>19295</v>
          </cell>
          <cell r="E122">
            <v>7</v>
          </cell>
          <cell r="F122">
            <v>853</v>
          </cell>
          <cell r="G122">
            <v>1289</v>
          </cell>
          <cell r="H122">
            <v>0</v>
          </cell>
        </row>
        <row r="123">
          <cell r="A123" t="str">
            <v>TRANI sezione di BARI</v>
          </cell>
          <cell r="B123">
            <v>1512</v>
          </cell>
          <cell r="C123">
            <v>5760</v>
          </cell>
          <cell r="D123">
            <v>66104</v>
          </cell>
          <cell r="E123">
            <v>7</v>
          </cell>
          <cell r="F123">
            <v>1299</v>
          </cell>
          <cell r="G123">
            <v>1089</v>
          </cell>
          <cell r="H123">
            <v>0</v>
          </cell>
        </row>
        <row r="124">
          <cell r="A124" t="str">
            <v>BRINDISI</v>
          </cell>
          <cell r="B124">
            <v>4050</v>
          </cell>
          <cell r="C124">
            <v>8098</v>
          </cell>
          <cell r="D124">
            <v>75221</v>
          </cell>
          <cell r="E124">
            <v>22</v>
          </cell>
          <cell r="F124">
            <v>1272</v>
          </cell>
          <cell r="G124">
            <v>1206</v>
          </cell>
          <cell r="H124">
            <v>314944.92</v>
          </cell>
        </row>
        <row r="125">
          <cell r="A125" t="str">
            <v>FOGGIA</v>
          </cell>
          <cell r="B125">
            <v>3152</v>
          </cell>
          <cell r="C125">
            <v>70</v>
          </cell>
          <cell r="D125">
            <v>84636</v>
          </cell>
          <cell r="E125">
            <v>16</v>
          </cell>
          <cell r="F125">
            <v>2782</v>
          </cell>
          <cell r="G125">
            <v>3416</v>
          </cell>
          <cell r="H125">
            <v>59150.47</v>
          </cell>
        </row>
        <row r="126">
          <cell r="A126" t="str">
            <v>LUCERA sezione di FOGGIA</v>
          </cell>
          <cell r="B126">
            <v>750</v>
          </cell>
          <cell r="C126">
            <v>0</v>
          </cell>
          <cell r="D126">
            <v>41682</v>
          </cell>
          <cell r="E126">
            <v>2</v>
          </cell>
          <cell r="F126">
            <v>0</v>
          </cell>
          <cell r="G126">
            <v>383</v>
          </cell>
          <cell r="H126">
            <v>0</v>
          </cell>
        </row>
        <row r="127">
          <cell r="A127" t="str">
            <v>LECCE</v>
          </cell>
          <cell r="B127">
            <v>4290</v>
          </cell>
          <cell r="C127">
            <v>14134</v>
          </cell>
          <cell r="D127">
            <v>177519</v>
          </cell>
          <cell r="E127">
            <v>22</v>
          </cell>
          <cell r="F127">
            <v>1750</v>
          </cell>
          <cell r="G127">
            <v>945</v>
          </cell>
          <cell r="H127">
            <v>177841.26</v>
          </cell>
        </row>
        <row r="128">
          <cell r="A128" t="str">
            <v>TARANTO</v>
          </cell>
          <cell r="B128">
            <v>2795</v>
          </cell>
          <cell r="C128">
            <v>12445</v>
          </cell>
          <cell r="D128">
            <v>50532</v>
          </cell>
          <cell r="E128">
            <v>18</v>
          </cell>
          <cell r="F128">
            <v>751</v>
          </cell>
          <cell r="G128">
            <v>275</v>
          </cell>
          <cell r="H128">
            <v>88750.55</v>
          </cell>
        </row>
        <row r="129">
          <cell r="A129" t="str">
            <v>PUGLIA</v>
          </cell>
          <cell r="B129">
            <v>23713</v>
          </cell>
          <cell r="C129">
            <v>71586</v>
          </cell>
          <cell r="D129">
            <v>766328</v>
          </cell>
          <cell r="E129">
            <v>126</v>
          </cell>
          <cell r="F129">
            <v>13255</v>
          </cell>
          <cell r="G129">
            <v>13675</v>
          </cell>
          <cell r="H129">
            <v>1009750</v>
          </cell>
        </row>
        <row r="130">
          <cell r="A130" t="str">
            <v>MATERA</v>
          </cell>
          <cell r="B130">
            <v>2638</v>
          </cell>
          <cell r="C130">
            <v>1</v>
          </cell>
          <cell r="D130">
            <v>99566</v>
          </cell>
          <cell r="E130">
            <v>19</v>
          </cell>
          <cell r="F130">
            <v>1134</v>
          </cell>
          <cell r="G130">
            <v>400</v>
          </cell>
          <cell r="H130">
            <v>0</v>
          </cell>
        </row>
        <row r="131">
          <cell r="A131" t="str">
            <v>POTENZA</v>
          </cell>
          <cell r="B131">
            <v>2089</v>
          </cell>
          <cell r="C131">
            <v>10023</v>
          </cell>
          <cell r="D131">
            <v>107255</v>
          </cell>
          <cell r="E131">
            <v>22</v>
          </cell>
          <cell r="F131">
            <v>1546</v>
          </cell>
          <cell r="G131">
            <v>915</v>
          </cell>
          <cell r="H131">
            <v>122201.93</v>
          </cell>
        </row>
        <row r="132">
          <cell r="A132" t="str">
            <v>Basilicata</v>
          </cell>
          <cell r="B132">
            <v>4727</v>
          </cell>
          <cell r="C132">
            <v>10024</v>
          </cell>
          <cell r="D132">
            <v>206821</v>
          </cell>
          <cell r="E132">
            <v>41</v>
          </cell>
          <cell r="F132">
            <v>2680</v>
          </cell>
          <cell r="G132">
            <v>1315</v>
          </cell>
          <cell r="H132">
            <v>122201.93</v>
          </cell>
        </row>
        <row r="133">
          <cell r="A133" t="str">
            <v>CATANZARO</v>
          </cell>
          <cell r="B133">
            <v>1334</v>
          </cell>
          <cell r="C133">
            <v>4492</v>
          </cell>
          <cell r="D133">
            <v>52263</v>
          </cell>
          <cell r="E133">
            <v>11</v>
          </cell>
          <cell r="F133">
            <v>849</v>
          </cell>
          <cell r="G133">
            <v>1389</v>
          </cell>
          <cell r="H133">
            <v>0</v>
          </cell>
        </row>
        <row r="134">
          <cell r="A134" t="str">
            <v>LAMEZIA TERME sezione di CATANZARO</v>
          </cell>
          <cell r="B134">
            <v>755</v>
          </cell>
          <cell r="C134">
            <v>2597</v>
          </cell>
          <cell r="D134">
            <v>14546</v>
          </cell>
          <cell r="E134">
            <v>12</v>
          </cell>
          <cell r="F134">
            <v>178</v>
          </cell>
          <cell r="G134">
            <v>95</v>
          </cell>
          <cell r="H134">
            <v>0</v>
          </cell>
        </row>
        <row r="135">
          <cell r="A135" t="str">
            <v>COSENZA</v>
          </cell>
          <cell r="B135">
            <v>5372</v>
          </cell>
          <cell r="C135">
            <v>9474</v>
          </cell>
          <cell r="D135">
            <v>74462</v>
          </cell>
          <cell r="E135">
            <v>53</v>
          </cell>
          <cell r="F135">
            <v>1802</v>
          </cell>
          <cell r="G135">
            <v>3420</v>
          </cell>
          <cell r="H135">
            <v>126138.85</v>
          </cell>
        </row>
        <row r="136">
          <cell r="A136" t="str">
            <v>CASTROVILLARI sezione di COSENZA</v>
          </cell>
          <cell r="B136">
            <v>525</v>
          </cell>
          <cell r="C136">
            <v>1153</v>
          </cell>
          <cell r="D136">
            <v>8564</v>
          </cell>
          <cell r="E136">
            <v>11</v>
          </cell>
          <cell r="F136">
            <v>166</v>
          </cell>
          <cell r="G136">
            <v>75</v>
          </cell>
          <cell r="H136">
            <v>0</v>
          </cell>
        </row>
        <row r="137">
          <cell r="A137" t="str">
            <v>REGGIO CALABRIA</v>
          </cell>
          <cell r="B137">
            <v>5200</v>
          </cell>
          <cell r="C137">
            <v>12920</v>
          </cell>
          <cell r="D137">
            <v>128826</v>
          </cell>
          <cell r="E137">
            <v>61</v>
          </cell>
          <cell r="F137">
            <v>2563</v>
          </cell>
          <cell r="G137">
            <v>2866</v>
          </cell>
          <cell r="H137">
            <v>128834.57</v>
          </cell>
        </row>
        <row r="138">
          <cell r="A138" t="str">
            <v>PALMI sezione di REGGIO CALABRIA</v>
          </cell>
          <cell r="B138">
            <v>413</v>
          </cell>
          <cell r="C138">
            <v>2251</v>
          </cell>
          <cell r="D138">
            <v>23481</v>
          </cell>
          <cell r="E138">
            <v>20</v>
          </cell>
          <cell r="F138">
            <v>534</v>
          </cell>
          <cell r="G138">
            <v>263</v>
          </cell>
          <cell r="H138">
            <v>0</v>
          </cell>
        </row>
        <row r="139">
          <cell r="A139" t="str">
            <v>LOCRI sezione di REGGIO CALABRIA</v>
          </cell>
          <cell r="B139">
            <v>633</v>
          </cell>
          <cell r="C139">
            <v>1292</v>
          </cell>
          <cell r="D139">
            <v>36166</v>
          </cell>
          <cell r="E139">
            <v>13</v>
          </cell>
          <cell r="F139">
            <v>561</v>
          </cell>
          <cell r="G139">
            <v>283</v>
          </cell>
          <cell r="H139">
            <v>0</v>
          </cell>
        </row>
        <row r="140">
          <cell r="A140" t="str">
            <v>VIBO VALENTIA</v>
          </cell>
          <cell r="B140">
            <v>2132</v>
          </cell>
          <cell r="C140">
            <v>3750</v>
          </cell>
          <cell r="D140">
            <v>48146</v>
          </cell>
          <cell r="E140">
            <v>19</v>
          </cell>
          <cell r="F140">
            <v>945</v>
          </cell>
          <cell r="G140">
            <v>995</v>
          </cell>
          <cell r="H140">
            <v>50677.16</v>
          </cell>
        </row>
        <row r="141">
          <cell r="A141" t="str">
            <v>CALABRIA</v>
          </cell>
          <cell r="B141">
            <v>16364</v>
          </cell>
          <cell r="C141">
            <v>37929</v>
          </cell>
          <cell r="D141">
            <v>386454</v>
          </cell>
          <cell r="E141">
            <v>200</v>
          </cell>
          <cell r="F141">
            <v>7598</v>
          </cell>
          <cell r="G141">
            <v>9386</v>
          </cell>
          <cell r="H141">
            <v>305650.58</v>
          </cell>
        </row>
        <row r="142">
          <cell r="A142" t="str">
            <v>AGRIGENTO</v>
          </cell>
          <cell r="B142">
            <v>4087</v>
          </cell>
          <cell r="C142">
            <v>7944</v>
          </cell>
          <cell r="D142">
            <v>65922</v>
          </cell>
          <cell r="E142">
            <v>32</v>
          </cell>
          <cell r="F142">
            <v>306</v>
          </cell>
          <cell r="G142">
            <v>717</v>
          </cell>
          <cell r="H142">
            <v>69514.570000000007</v>
          </cell>
        </row>
        <row r="143">
          <cell r="A143" t="str">
            <v>SCIACCA sezione di AGRIGENTO</v>
          </cell>
          <cell r="B143">
            <v>495</v>
          </cell>
          <cell r="C143">
            <v>2845</v>
          </cell>
          <cell r="D143">
            <v>31239</v>
          </cell>
          <cell r="E143">
            <v>6</v>
          </cell>
          <cell r="F143">
            <v>359</v>
          </cell>
          <cell r="G143">
            <v>359</v>
          </cell>
          <cell r="H143">
            <v>0</v>
          </cell>
        </row>
        <row r="144">
          <cell r="A144" t="str">
            <v>CALTANISSETTA</v>
          </cell>
          <cell r="B144">
            <v>3688</v>
          </cell>
          <cell r="C144">
            <v>6740</v>
          </cell>
          <cell r="D144">
            <v>63820</v>
          </cell>
          <cell r="E144">
            <v>14</v>
          </cell>
          <cell r="F144">
            <v>354</v>
          </cell>
          <cell r="G144">
            <v>320</v>
          </cell>
          <cell r="H144">
            <v>45037.53</v>
          </cell>
        </row>
        <row r="145">
          <cell r="A145" t="str">
            <v>CATANIA</v>
          </cell>
          <cell r="B145">
            <v>3846</v>
          </cell>
          <cell r="C145">
            <v>12800</v>
          </cell>
          <cell r="D145">
            <v>173839</v>
          </cell>
          <cell r="E145">
            <v>31</v>
          </cell>
          <cell r="F145">
            <v>1476</v>
          </cell>
          <cell r="G145">
            <v>445</v>
          </cell>
          <cell r="H145">
            <v>750722.03</v>
          </cell>
        </row>
        <row r="146">
          <cell r="A146" t="str">
            <v>CALTAGIRONE sezione di CATANIA</v>
          </cell>
          <cell r="B146">
            <v>515</v>
          </cell>
          <cell r="C146">
            <v>0</v>
          </cell>
          <cell r="D146">
            <v>21115</v>
          </cell>
          <cell r="E146">
            <v>2</v>
          </cell>
          <cell r="F146">
            <v>200</v>
          </cell>
          <cell r="G146">
            <v>22</v>
          </cell>
          <cell r="H146">
            <v>0</v>
          </cell>
        </row>
        <row r="147">
          <cell r="A147" t="str">
            <v>ENNA</v>
          </cell>
          <cell r="B147">
            <v>1610</v>
          </cell>
          <cell r="C147">
            <v>7952</v>
          </cell>
          <cell r="D147">
            <v>56360</v>
          </cell>
          <cell r="E147">
            <v>5</v>
          </cell>
          <cell r="F147">
            <v>298</v>
          </cell>
          <cell r="G147">
            <v>797</v>
          </cell>
          <cell r="H147">
            <v>122112.81</v>
          </cell>
        </row>
        <row r="148">
          <cell r="A148" t="str">
            <v>MESSINA</v>
          </cell>
          <cell r="B148">
            <v>1538</v>
          </cell>
          <cell r="C148">
            <v>7482</v>
          </cell>
          <cell r="D148">
            <v>73824</v>
          </cell>
          <cell r="E148">
            <v>22</v>
          </cell>
          <cell r="F148">
            <v>1006</v>
          </cell>
          <cell r="G148">
            <v>762</v>
          </cell>
          <cell r="H148">
            <v>109574.61</v>
          </cell>
        </row>
        <row r="149">
          <cell r="A149" t="str">
            <v>PALERMO</v>
          </cell>
          <cell r="B149">
            <v>10624</v>
          </cell>
          <cell r="C149">
            <v>51388</v>
          </cell>
          <cell r="D149">
            <v>343679</v>
          </cell>
          <cell r="E149">
            <v>44</v>
          </cell>
          <cell r="F149">
            <v>5522</v>
          </cell>
          <cell r="G149">
            <v>1271</v>
          </cell>
          <cell r="H149">
            <v>1311329.42</v>
          </cell>
        </row>
        <row r="150">
          <cell r="A150" t="str">
            <v>TERMINI IMERESE sezione di PALERMO</v>
          </cell>
          <cell r="B150">
            <v>501</v>
          </cell>
          <cell r="C150">
            <v>0</v>
          </cell>
          <cell r="D150">
            <v>17813</v>
          </cell>
          <cell r="E150">
            <v>2</v>
          </cell>
          <cell r="F150">
            <v>50</v>
          </cell>
          <cell r="G150">
            <v>10</v>
          </cell>
          <cell r="H150">
            <v>0</v>
          </cell>
        </row>
        <row r="151">
          <cell r="A151" t="str">
            <v>RAGUSA</v>
          </cell>
          <cell r="B151">
            <v>1090</v>
          </cell>
          <cell r="C151">
            <v>3026</v>
          </cell>
          <cell r="D151">
            <v>26612</v>
          </cell>
          <cell r="E151">
            <v>9</v>
          </cell>
          <cell r="F151">
            <v>140</v>
          </cell>
          <cell r="G151">
            <v>129</v>
          </cell>
          <cell r="H151">
            <v>32947.660000000003</v>
          </cell>
        </row>
        <row r="152">
          <cell r="A152" t="str">
            <v>MODICA sezione di RAGUSA</v>
          </cell>
          <cell r="B152">
            <v>610</v>
          </cell>
          <cell r="C152">
            <v>2757</v>
          </cell>
          <cell r="D152">
            <v>22218</v>
          </cell>
          <cell r="E152">
            <v>4</v>
          </cell>
          <cell r="F152">
            <v>412</v>
          </cell>
          <cell r="G152">
            <v>222</v>
          </cell>
          <cell r="H152">
            <v>0</v>
          </cell>
        </row>
        <row r="153">
          <cell r="A153" t="str">
            <v>SIRACUSA</v>
          </cell>
          <cell r="B153">
            <v>3162</v>
          </cell>
          <cell r="C153">
            <v>9820</v>
          </cell>
          <cell r="D153">
            <v>81836</v>
          </cell>
          <cell r="E153">
            <v>11</v>
          </cell>
          <cell r="F153">
            <v>740</v>
          </cell>
          <cell r="G153">
            <v>276</v>
          </cell>
          <cell r="H153">
            <v>96100.05</v>
          </cell>
        </row>
        <row r="154">
          <cell r="A154" t="str">
            <v>NOTO sezione di SIRACUSA</v>
          </cell>
          <cell r="B154">
            <v>939</v>
          </cell>
          <cell r="C154">
            <v>1506</v>
          </cell>
          <cell r="D154">
            <v>15660</v>
          </cell>
          <cell r="E154">
            <v>5</v>
          </cell>
          <cell r="F154">
            <v>292</v>
          </cell>
          <cell r="G154">
            <v>187</v>
          </cell>
          <cell r="H154">
            <v>0</v>
          </cell>
        </row>
        <row r="155">
          <cell r="A155" t="str">
            <v>TRAPANI</v>
          </cell>
          <cell r="B155">
            <v>1460</v>
          </cell>
          <cell r="C155">
            <v>6703</v>
          </cell>
          <cell r="D155">
            <v>70031</v>
          </cell>
          <cell r="E155">
            <v>20</v>
          </cell>
          <cell r="F155">
            <v>440</v>
          </cell>
          <cell r="G155">
            <v>199</v>
          </cell>
          <cell r="H155">
            <v>410020.23</v>
          </cell>
        </row>
        <row r="156">
          <cell r="A156" t="str">
            <v>Sicilia</v>
          </cell>
          <cell r="B156">
            <v>34165</v>
          </cell>
          <cell r="C156">
            <v>120963</v>
          </cell>
          <cell r="D156">
            <v>1063968</v>
          </cell>
          <cell r="E156">
            <v>207</v>
          </cell>
          <cell r="F156">
            <v>11595</v>
          </cell>
          <cell r="G156">
            <v>5716</v>
          </cell>
          <cell r="H156">
            <v>2947358.91</v>
          </cell>
        </row>
        <row r="157">
          <cell r="A157" t="str">
            <v>CAGLIARI</v>
          </cell>
          <cell r="B157">
            <v>3655</v>
          </cell>
          <cell r="C157">
            <v>6000</v>
          </cell>
          <cell r="D157">
            <v>228362</v>
          </cell>
          <cell r="E157">
            <v>30</v>
          </cell>
          <cell r="F157">
            <v>2664</v>
          </cell>
          <cell r="G157">
            <v>3032</v>
          </cell>
          <cell r="H157">
            <v>64047.11</v>
          </cell>
        </row>
        <row r="158">
          <cell r="A158" t="str">
            <v>NUORO</v>
          </cell>
          <cell r="B158">
            <v>848</v>
          </cell>
          <cell r="C158">
            <v>2215</v>
          </cell>
          <cell r="D158">
            <v>9905</v>
          </cell>
          <cell r="E158">
            <v>7</v>
          </cell>
          <cell r="F158">
            <v>443</v>
          </cell>
          <cell r="G158">
            <v>199</v>
          </cell>
          <cell r="H158">
            <v>47490.86</v>
          </cell>
        </row>
        <row r="159">
          <cell r="A159" t="str">
            <v>ORISTANO</v>
          </cell>
          <cell r="B159">
            <v>1861</v>
          </cell>
          <cell r="C159">
            <v>4792</v>
          </cell>
          <cell r="D159">
            <v>49750</v>
          </cell>
          <cell r="E159">
            <v>9</v>
          </cell>
          <cell r="F159">
            <v>711</v>
          </cell>
          <cell r="G159">
            <v>288</v>
          </cell>
          <cell r="H159">
            <v>54535.3</v>
          </cell>
        </row>
        <row r="160">
          <cell r="A160" t="str">
            <v>SASSARI</v>
          </cell>
          <cell r="B160">
            <v>1417</v>
          </cell>
          <cell r="C160">
            <v>2699</v>
          </cell>
          <cell r="D160">
            <v>26258</v>
          </cell>
          <cell r="E160">
            <v>11</v>
          </cell>
          <cell r="F160">
            <v>926</v>
          </cell>
          <cell r="G160">
            <v>324</v>
          </cell>
          <cell r="H160">
            <v>97275.61</v>
          </cell>
        </row>
        <row r="161">
          <cell r="A161" t="str">
            <v>SARDEGNA</v>
          </cell>
          <cell r="B161">
            <v>7781</v>
          </cell>
          <cell r="C161">
            <v>15706</v>
          </cell>
          <cell r="D161">
            <v>314275</v>
          </cell>
          <cell r="E161">
            <v>57</v>
          </cell>
          <cell r="F161">
            <v>4744</v>
          </cell>
          <cell r="G161">
            <v>3843</v>
          </cell>
          <cell r="H161">
            <v>263348.88</v>
          </cell>
        </row>
        <row r="162">
          <cell r="A162" t="str">
            <v>Mezzogiorno</v>
          </cell>
          <cell r="B162">
            <v>155679</v>
          </cell>
          <cell r="C162">
            <v>401666</v>
          </cell>
          <cell r="D162">
            <v>4266669</v>
          </cell>
          <cell r="E162">
            <v>874</v>
          </cell>
          <cell r="F162">
            <v>80296</v>
          </cell>
          <cell r="G162">
            <v>53031</v>
          </cell>
          <cell r="H162">
            <v>5938622.8099999996</v>
          </cell>
        </row>
        <row r="163">
          <cell r="A163" t="str">
            <v>ITALIA</v>
          </cell>
          <cell r="B163">
            <v>582066</v>
          </cell>
          <cell r="C163">
            <v>1546593</v>
          </cell>
          <cell r="D163">
            <v>14821386</v>
          </cell>
          <cell r="E163">
            <v>2101</v>
          </cell>
          <cell r="F163">
            <v>257312</v>
          </cell>
          <cell r="G163">
            <v>151448</v>
          </cell>
          <cell r="H163">
            <v>14417642.859999999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vola 5"/>
    </sheetNames>
    <sheetDataSet>
      <sheetData sheetId="0">
        <row r="8">
          <cell r="A8" t="str">
            <v>ALESSANDRIA</v>
          </cell>
          <cell r="B8">
            <v>3</v>
          </cell>
          <cell r="C8">
            <v>73</v>
          </cell>
          <cell r="D8">
            <v>0</v>
          </cell>
          <cell r="F8">
            <v>1</v>
          </cell>
          <cell r="G8">
            <v>27</v>
          </cell>
          <cell r="J8">
            <v>1</v>
          </cell>
          <cell r="L8">
            <v>1</v>
          </cell>
          <cell r="M8">
            <v>15</v>
          </cell>
        </row>
        <row r="9">
          <cell r="A9" t="str">
            <v>ASTI</v>
          </cell>
          <cell r="B9">
            <v>3</v>
          </cell>
          <cell r="C9">
            <v>247</v>
          </cell>
          <cell r="D9">
            <v>0</v>
          </cell>
          <cell r="F9">
            <v>0</v>
          </cell>
          <cell r="G9">
            <v>0</v>
          </cell>
          <cell r="J9">
            <v>1</v>
          </cell>
          <cell r="L9">
            <v>36</v>
          </cell>
          <cell r="M9">
            <v>774</v>
          </cell>
        </row>
        <row r="10">
          <cell r="A10" t="str">
            <v>BIELLA</v>
          </cell>
          <cell r="B10">
            <v>1</v>
          </cell>
          <cell r="C10">
            <v>100</v>
          </cell>
          <cell r="D10">
            <v>0</v>
          </cell>
          <cell r="F10">
            <v>1</v>
          </cell>
          <cell r="G10">
            <v>19</v>
          </cell>
          <cell r="J10">
            <v>0</v>
          </cell>
          <cell r="L10">
            <v>0</v>
          </cell>
          <cell r="M10">
            <v>0</v>
          </cell>
        </row>
        <row r="11">
          <cell r="A11" t="str">
            <v>CUNEO</v>
          </cell>
          <cell r="B11">
            <v>0</v>
          </cell>
          <cell r="C11">
            <v>0</v>
          </cell>
          <cell r="D11">
            <v>0</v>
          </cell>
          <cell r="F11">
            <v>0</v>
          </cell>
          <cell r="G11">
            <v>0</v>
          </cell>
          <cell r="J11">
            <v>0</v>
          </cell>
          <cell r="L11">
            <v>0</v>
          </cell>
          <cell r="M11">
            <v>0</v>
          </cell>
        </row>
        <row r="12">
          <cell r="A12" t="str">
            <v>NOVARA</v>
          </cell>
          <cell r="B12">
            <v>2</v>
          </cell>
          <cell r="C12">
            <v>884</v>
          </cell>
          <cell r="D12">
            <v>1</v>
          </cell>
          <cell r="F12">
            <v>0</v>
          </cell>
          <cell r="G12">
            <v>0</v>
          </cell>
          <cell r="J12">
            <v>2</v>
          </cell>
          <cell r="L12">
            <v>1</v>
          </cell>
          <cell r="M12">
            <v>0</v>
          </cell>
        </row>
        <row r="13">
          <cell r="A13" t="str">
            <v>TORINO</v>
          </cell>
          <cell r="B13">
            <v>3</v>
          </cell>
          <cell r="C13">
            <v>1170</v>
          </cell>
          <cell r="D13">
            <v>0</v>
          </cell>
          <cell r="F13">
            <v>3</v>
          </cell>
          <cell r="G13">
            <v>13</v>
          </cell>
          <cell r="J13">
            <v>18</v>
          </cell>
          <cell r="L13">
            <v>62</v>
          </cell>
          <cell r="M13">
            <v>1627</v>
          </cell>
        </row>
        <row r="14">
          <cell r="A14" t="str">
            <v>VERBANIA</v>
          </cell>
          <cell r="B14">
            <v>0</v>
          </cell>
          <cell r="C14">
            <v>0</v>
          </cell>
          <cell r="D14">
            <v>0</v>
          </cell>
          <cell r="F14">
            <v>0</v>
          </cell>
          <cell r="G14">
            <v>0</v>
          </cell>
          <cell r="J14">
            <v>0</v>
          </cell>
          <cell r="L14">
            <v>1</v>
          </cell>
          <cell r="M14">
            <v>20</v>
          </cell>
        </row>
        <row r="15">
          <cell r="A15" t="str">
            <v>VERCELLI</v>
          </cell>
          <cell r="B15">
            <v>3</v>
          </cell>
          <cell r="C15">
            <v>592</v>
          </cell>
          <cell r="D15">
            <v>0</v>
          </cell>
          <cell r="F15">
            <v>0</v>
          </cell>
          <cell r="G15">
            <v>0</v>
          </cell>
          <cell r="J15">
            <v>0</v>
          </cell>
          <cell r="L15">
            <v>12</v>
          </cell>
          <cell r="M15">
            <v>229</v>
          </cell>
        </row>
        <row r="16">
          <cell r="A16" t="str">
            <v>VARALLO sezione di VERCELLI</v>
          </cell>
          <cell r="B16">
            <v>0</v>
          </cell>
          <cell r="C16">
            <v>0</v>
          </cell>
          <cell r="D16">
            <v>0</v>
          </cell>
          <cell r="F16">
            <v>0</v>
          </cell>
          <cell r="G16">
            <v>0</v>
          </cell>
          <cell r="J16">
            <v>0</v>
          </cell>
          <cell r="L16">
            <v>3</v>
          </cell>
          <cell r="M16">
            <v>33</v>
          </cell>
        </row>
        <row r="17">
          <cell r="A17" t="str">
            <v>PIEMONTE</v>
          </cell>
          <cell r="B17">
            <v>15</v>
          </cell>
          <cell r="C17">
            <v>3066</v>
          </cell>
          <cell r="D17">
            <v>1</v>
          </cell>
          <cell r="F17">
            <v>5</v>
          </cell>
          <cell r="G17">
            <v>59</v>
          </cell>
          <cell r="J17">
            <v>22</v>
          </cell>
          <cell r="L17">
            <v>116</v>
          </cell>
          <cell r="M17">
            <v>2698</v>
          </cell>
        </row>
        <row r="18">
          <cell r="A18" t="str">
            <v>BERGAMO</v>
          </cell>
          <cell r="B18">
            <v>8</v>
          </cell>
          <cell r="C18">
            <v>40</v>
          </cell>
          <cell r="D18">
            <v>0</v>
          </cell>
          <cell r="F18">
            <v>0</v>
          </cell>
          <cell r="G18">
            <v>0</v>
          </cell>
          <cell r="J18">
            <v>1</v>
          </cell>
          <cell r="L18">
            <v>9</v>
          </cell>
          <cell r="M18">
            <v>201</v>
          </cell>
        </row>
        <row r="19">
          <cell r="A19" t="str">
            <v>BRESCIA</v>
          </cell>
          <cell r="B19">
            <v>1</v>
          </cell>
          <cell r="C19">
            <v>45</v>
          </cell>
          <cell r="D19">
            <v>0</v>
          </cell>
          <cell r="F19">
            <v>0</v>
          </cell>
          <cell r="G19">
            <v>0</v>
          </cell>
          <cell r="J19">
            <v>0</v>
          </cell>
          <cell r="L19">
            <v>2</v>
          </cell>
          <cell r="M19">
            <v>65</v>
          </cell>
        </row>
        <row r="20">
          <cell r="A20" t="str">
            <v>COMO</v>
          </cell>
          <cell r="B20">
            <v>0</v>
          </cell>
          <cell r="C20">
            <v>0</v>
          </cell>
          <cell r="D20">
            <v>0</v>
          </cell>
          <cell r="F20">
            <v>1</v>
          </cell>
          <cell r="G20">
            <v>5</v>
          </cell>
          <cell r="J20">
            <v>1</v>
          </cell>
          <cell r="L20">
            <v>0</v>
          </cell>
          <cell r="M20">
            <v>0</v>
          </cell>
        </row>
        <row r="21">
          <cell r="A21" t="str">
            <v>CREMONA</v>
          </cell>
          <cell r="B21">
            <v>6</v>
          </cell>
          <cell r="C21">
            <v>100</v>
          </cell>
          <cell r="D21">
            <v>2</v>
          </cell>
          <cell r="F21">
            <v>0</v>
          </cell>
          <cell r="G21">
            <v>0</v>
          </cell>
          <cell r="J21">
            <v>0</v>
          </cell>
          <cell r="L21">
            <v>4</v>
          </cell>
          <cell r="M21">
            <v>100</v>
          </cell>
        </row>
        <row r="22">
          <cell r="A22" t="str">
            <v>MANTOVA</v>
          </cell>
          <cell r="B22">
            <v>3</v>
          </cell>
          <cell r="C22">
            <v>545</v>
          </cell>
          <cell r="D22">
            <v>1</v>
          </cell>
          <cell r="F22">
            <v>12</v>
          </cell>
          <cell r="G22">
            <v>100</v>
          </cell>
          <cell r="J22">
            <v>0</v>
          </cell>
          <cell r="L22">
            <v>17</v>
          </cell>
          <cell r="M22">
            <v>346</v>
          </cell>
        </row>
        <row r="23">
          <cell r="A23" t="str">
            <v>MILANO</v>
          </cell>
          <cell r="B23">
            <v>0</v>
          </cell>
          <cell r="C23">
            <v>0</v>
          </cell>
          <cell r="D23">
            <v>0</v>
          </cell>
          <cell r="F23">
            <v>0</v>
          </cell>
          <cell r="G23">
            <v>0</v>
          </cell>
          <cell r="J23">
            <v>0</v>
          </cell>
          <cell r="L23">
            <v>14</v>
          </cell>
          <cell r="M23">
            <v>250</v>
          </cell>
        </row>
        <row r="24">
          <cell r="A24" t="str">
            <v>PAVIA</v>
          </cell>
          <cell r="B24">
            <v>3</v>
          </cell>
          <cell r="C24">
            <v>350</v>
          </cell>
          <cell r="D24">
            <v>0</v>
          </cell>
          <cell r="F24">
            <v>0</v>
          </cell>
          <cell r="G24">
            <v>0</v>
          </cell>
          <cell r="J24">
            <v>0</v>
          </cell>
          <cell r="L24">
            <v>2</v>
          </cell>
          <cell r="M24">
            <v>50</v>
          </cell>
        </row>
        <row r="25">
          <cell r="A25" t="str">
            <v>SONDRIO</v>
          </cell>
          <cell r="B25">
            <v>2</v>
          </cell>
          <cell r="C25">
            <v>37</v>
          </cell>
          <cell r="D25">
            <v>0</v>
          </cell>
          <cell r="F25">
            <v>0</v>
          </cell>
          <cell r="G25">
            <v>0</v>
          </cell>
          <cell r="J25">
            <v>0</v>
          </cell>
          <cell r="L25">
            <v>5</v>
          </cell>
          <cell r="M25">
            <v>71</v>
          </cell>
        </row>
        <row r="26">
          <cell r="A26" t="str">
            <v>VARESE</v>
          </cell>
          <cell r="B26">
            <v>0</v>
          </cell>
          <cell r="C26">
            <v>0</v>
          </cell>
          <cell r="D26">
            <v>0</v>
          </cell>
          <cell r="F26">
            <v>0</v>
          </cell>
          <cell r="G26">
            <v>0</v>
          </cell>
          <cell r="J26">
            <v>3</v>
          </cell>
          <cell r="L26">
            <v>0</v>
          </cell>
          <cell r="M26">
            <v>0</v>
          </cell>
        </row>
        <row r="27">
          <cell r="A27" t="str">
            <v>LOMBARDIA</v>
          </cell>
          <cell r="B27">
            <v>23</v>
          </cell>
          <cell r="C27">
            <v>1117</v>
          </cell>
          <cell r="D27">
            <v>3</v>
          </cell>
          <cell r="F27">
            <v>13</v>
          </cell>
          <cell r="G27">
            <v>105</v>
          </cell>
          <cell r="J27">
            <v>5</v>
          </cell>
          <cell r="L27">
            <v>53</v>
          </cell>
          <cell r="M27">
            <v>1083</v>
          </cell>
        </row>
        <row r="28">
          <cell r="A28" t="str">
            <v>Bolzano/Bozen</v>
          </cell>
          <cell r="B28">
            <v>0</v>
          </cell>
          <cell r="C28">
            <v>0</v>
          </cell>
          <cell r="D28">
            <v>0</v>
          </cell>
          <cell r="F28">
            <v>1</v>
          </cell>
          <cell r="G28">
            <v>1</v>
          </cell>
          <cell r="J28">
            <v>0</v>
          </cell>
          <cell r="L28">
            <v>7</v>
          </cell>
          <cell r="M28">
            <v>82</v>
          </cell>
        </row>
        <row r="29">
          <cell r="A29" t="str">
            <v>TRENTO</v>
          </cell>
          <cell r="B29">
            <v>1</v>
          </cell>
          <cell r="C29">
            <v>5</v>
          </cell>
          <cell r="D29">
            <v>0</v>
          </cell>
          <cell r="F29">
            <v>4</v>
          </cell>
          <cell r="G29">
            <v>20</v>
          </cell>
          <cell r="J29">
            <v>0</v>
          </cell>
          <cell r="L29">
            <v>3</v>
          </cell>
          <cell r="M29">
            <v>23</v>
          </cell>
        </row>
        <row r="30">
          <cell r="A30" t="str">
            <v>Trentino-Alto Adige/Südtirol</v>
          </cell>
          <cell r="B30">
            <v>1</v>
          </cell>
          <cell r="C30">
            <v>5</v>
          </cell>
          <cell r="D30">
            <v>0</v>
          </cell>
          <cell r="F30">
            <v>5</v>
          </cell>
          <cell r="G30">
            <v>21</v>
          </cell>
          <cell r="J30">
            <v>0</v>
          </cell>
          <cell r="L30">
            <v>10</v>
          </cell>
          <cell r="M30">
            <v>105</v>
          </cell>
        </row>
        <row r="31">
          <cell r="A31" t="str">
            <v>BELLUNO</v>
          </cell>
          <cell r="B31">
            <v>2</v>
          </cell>
          <cell r="C31">
            <v>425</v>
          </cell>
          <cell r="D31">
            <v>0</v>
          </cell>
          <cell r="F31">
            <v>0</v>
          </cell>
          <cell r="G31">
            <v>0</v>
          </cell>
          <cell r="J31">
            <v>1</v>
          </cell>
          <cell r="L31">
            <v>7</v>
          </cell>
          <cell r="M31">
            <v>145</v>
          </cell>
        </row>
        <row r="32">
          <cell r="A32" t="str">
            <v>PADOVA</v>
          </cell>
          <cell r="B32">
            <v>3</v>
          </cell>
          <cell r="C32">
            <v>112</v>
          </cell>
          <cell r="D32">
            <v>1</v>
          </cell>
          <cell r="F32">
            <v>3</v>
          </cell>
          <cell r="G32">
            <v>6</v>
          </cell>
          <cell r="J32">
            <v>0</v>
          </cell>
          <cell r="L32">
            <v>18</v>
          </cell>
          <cell r="M32">
            <v>347</v>
          </cell>
        </row>
        <row r="33">
          <cell r="A33" t="str">
            <v>ROVIGO</v>
          </cell>
          <cell r="B33">
            <v>3</v>
          </cell>
          <cell r="C33">
            <v>250</v>
          </cell>
          <cell r="D33">
            <v>0</v>
          </cell>
          <cell r="F33">
            <v>0</v>
          </cell>
          <cell r="G33">
            <v>0</v>
          </cell>
          <cell r="J33">
            <v>0</v>
          </cell>
          <cell r="L33">
            <v>4</v>
          </cell>
          <cell r="M33">
            <v>110</v>
          </cell>
        </row>
        <row r="34">
          <cell r="A34" t="str">
            <v>TREVISO</v>
          </cell>
          <cell r="B34">
            <v>6</v>
          </cell>
          <cell r="C34">
            <v>3000</v>
          </cell>
          <cell r="D34">
            <v>1</v>
          </cell>
          <cell r="F34">
            <v>0</v>
          </cell>
          <cell r="G34">
            <v>0</v>
          </cell>
          <cell r="J34">
            <v>0</v>
          </cell>
          <cell r="L34">
            <v>2</v>
          </cell>
          <cell r="M34">
            <v>26</v>
          </cell>
        </row>
        <row r="35">
          <cell r="A35" t="str">
            <v>VENEZIA</v>
          </cell>
          <cell r="B35">
            <v>22</v>
          </cell>
          <cell r="C35">
            <v>1262</v>
          </cell>
          <cell r="D35">
            <v>0</v>
          </cell>
          <cell r="F35">
            <v>5</v>
          </cell>
          <cell r="G35">
            <v>28</v>
          </cell>
          <cell r="J35">
            <v>0</v>
          </cell>
          <cell r="L35">
            <v>37</v>
          </cell>
          <cell r="M35">
            <v>461</v>
          </cell>
        </row>
        <row r="36">
          <cell r="A36" t="str">
            <v>VERONA</v>
          </cell>
          <cell r="B36">
            <v>1</v>
          </cell>
          <cell r="C36">
            <v>62</v>
          </cell>
          <cell r="D36">
            <v>1</v>
          </cell>
          <cell r="F36">
            <v>2</v>
          </cell>
          <cell r="G36">
            <v>7</v>
          </cell>
          <cell r="J36">
            <v>1</v>
          </cell>
          <cell r="L36">
            <v>65</v>
          </cell>
          <cell r="M36">
            <v>553</v>
          </cell>
        </row>
        <row r="37">
          <cell r="A37" t="str">
            <v>VICENZA</v>
          </cell>
          <cell r="B37">
            <v>1</v>
          </cell>
          <cell r="C37">
            <v>131</v>
          </cell>
          <cell r="D37">
            <v>0</v>
          </cell>
          <cell r="F37">
            <v>0</v>
          </cell>
          <cell r="G37">
            <v>0</v>
          </cell>
          <cell r="J37">
            <v>0</v>
          </cell>
          <cell r="L37">
            <v>2</v>
          </cell>
          <cell r="M37">
            <v>197</v>
          </cell>
        </row>
        <row r="38">
          <cell r="A38" t="str">
            <v>BASSANO DEL GRAPPA sezione di VICENZA</v>
          </cell>
          <cell r="B38">
            <v>0</v>
          </cell>
          <cell r="C38">
            <v>0</v>
          </cell>
          <cell r="D38">
            <v>0</v>
          </cell>
          <cell r="F38">
            <v>0</v>
          </cell>
          <cell r="G38">
            <v>0</v>
          </cell>
          <cell r="J38">
            <v>0</v>
          </cell>
          <cell r="L38">
            <v>2</v>
          </cell>
          <cell r="M38">
            <v>42</v>
          </cell>
        </row>
        <row r="39">
          <cell r="A39" t="str">
            <v>VENETO</v>
          </cell>
          <cell r="B39">
            <v>38</v>
          </cell>
          <cell r="C39">
            <v>5242</v>
          </cell>
          <cell r="D39">
            <v>3</v>
          </cell>
          <cell r="F39">
            <v>10</v>
          </cell>
          <cell r="G39">
            <v>41</v>
          </cell>
          <cell r="J39">
            <v>2</v>
          </cell>
          <cell r="L39">
            <v>137</v>
          </cell>
          <cell r="M39">
            <v>1881</v>
          </cell>
        </row>
        <row r="40">
          <cell r="A40" t="str">
            <v>GORIZIA</v>
          </cell>
          <cell r="B40">
            <v>0</v>
          </cell>
          <cell r="C40">
            <v>0</v>
          </cell>
          <cell r="D40">
            <v>0</v>
          </cell>
          <cell r="F40">
            <v>3</v>
          </cell>
          <cell r="G40">
            <v>36</v>
          </cell>
          <cell r="J40">
            <v>1</v>
          </cell>
          <cell r="L40">
            <v>4</v>
          </cell>
          <cell r="M40">
            <v>52</v>
          </cell>
        </row>
        <row r="41">
          <cell r="A41" t="str">
            <v>PORDENONE</v>
          </cell>
          <cell r="B41">
            <v>2</v>
          </cell>
          <cell r="C41">
            <v>43</v>
          </cell>
          <cell r="D41">
            <v>0</v>
          </cell>
          <cell r="F41">
            <v>1</v>
          </cell>
          <cell r="G41">
            <v>8</v>
          </cell>
          <cell r="J41">
            <v>1</v>
          </cell>
          <cell r="L41">
            <v>0</v>
          </cell>
          <cell r="M41">
            <v>0</v>
          </cell>
        </row>
        <row r="42">
          <cell r="A42" t="str">
            <v>TRIESTE</v>
          </cell>
          <cell r="B42">
            <v>2</v>
          </cell>
          <cell r="C42">
            <v>290</v>
          </cell>
          <cell r="D42">
            <v>0</v>
          </cell>
          <cell r="F42">
            <v>0</v>
          </cell>
          <cell r="G42">
            <v>0</v>
          </cell>
          <cell r="J42">
            <v>1</v>
          </cell>
          <cell r="L42">
            <v>15</v>
          </cell>
          <cell r="M42">
            <v>323</v>
          </cell>
        </row>
        <row r="43">
          <cell r="A43" t="str">
            <v>UDINE</v>
          </cell>
          <cell r="B43">
            <v>2</v>
          </cell>
          <cell r="C43">
            <v>141</v>
          </cell>
          <cell r="D43">
            <v>0</v>
          </cell>
          <cell r="F43">
            <v>0</v>
          </cell>
          <cell r="G43">
            <v>0</v>
          </cell>
          <cell r="J43">
            <v>5</v>
          </cell>
          <cell r="L43">
            <v>6</v>
          </cell>
          <cell r="M43">
            <v>64</v>
          </cell>
        </row>
        <row r="44">
          <cell r="A44" t="str">
            <v>FRIULI-VENEZIA GIULIA</v>
          </cell>
          <cell r="B44">
            <v>6</v>
          </cell>
          <cell r="C44">
            <v>474</v>
          </cell>
          <cell r="D44">
            <v>0</v>
          </cell>
          <cell r="F44">
            <v>4</v>
          </cell>
          <cell r="G44">
            <v>44</v>
          </cell>
          <cell r="J44">
            <v>8</v>
          </cell>
          <cell r="L44">
            <v>25</v>
          </cell>
          <cell r="M44">
            <v>439</v>
          </cell>
        </row>
        <row r="45">
          <cell r="A45" t="str">
            <v>GENOVA</v>
          </cell>
          <cell r="B45">
            <v>3</v>
          </cell>
          <cell r="C45">
            <v>4500</v>
          </cell>
          <cell r="D45">
            <v>0</v>
          </cell>
          <cell r="F45">
            <v>6</v>
          </cell>
          <cell r="G45">
            <v>19</v>
          </cell>
          <cell r="J45">
            <v>6</v>
          </cell>
          <cell r="L45">
            <v>108</v>
          </cell>
          <cell r="M45">
            <v>3600</v>
          </cell>
        </row>
        <row r="46">
          <cell r="A46" t="str">
            <v>IMPERIA</v>
          </cell>
          <cell r="B46">
            <v>0</v>
          </cell>
          <cell r="C46">
            <v>0</v>
          </cell>
          <cell r="D46">
            <v>0</v>
          </cell>
          <cell r="F46">
            <v>0</v>
          </cell>
          <cell r="G46">
            <v>0</v>
          </cell>
          <cell r="J46">
            <v>0</v>
          </cell>
          <cell r="L46">
            <v>5</v>
          </cell>
          <cell r="M46">
            <v>107</v>
          </cell>
        </row>
        <row r="47">
          <cell r="A47" t="str">
            <v>VENTIMIGLIA sezione di IMPERIA</v>
          </cell>
          <cell r="B47">
            <v>0</v>
          </cell>
          <cell r="C47">
            <v>0</v>
          </cell>
          <cell r="D47">
            <v>0</v>
          </cell>
          <cell r="F47">
            <v>0</v>
          </cell>
          <cell r="G47">
            <v>0</v>
          </cell>
          <cell r="J47">
            <v>0</v>
          </cell>
          <cell r="L47">
            <v>0</v>
          </cell>
          <cell r="M47">
            <v>0</v>
          </cell>
        </row>
        <row r="48">
          <cell r="A48" t="str">
            <v>SANREMO sezione di IMPERIA</v>
          </cell>
          <cell r="B48">
            <v>1</v>
          </cell>
          <cell r="C48">
            <v>25</v>
          </cell>
          <cell r="D48">
            <v>1</v>
          </cell>
          <cell r="F48">
            <v>0</v>
          </cell>
          <cell r="G48">
            <v>0</v>
          </cell>
          <cell r="J48">
            <v>0</v>
          </cell>
          <cell r="L48">
            <v>7</v>
          </cell>
          <cell r="M48">
            <v>18</v>
          </cell>
        </row>
        <row r="49">
          <cell r="A49" t="str">
            <v>LA SPEZIA</v>
          </cell>
          <cell r="B49">
            <v>6</v>
          </cell>
          <cell r="C49">
            <v>159</v>
          </cell>
          <cell r="D49">
            <v>0</v>
          </cell>
          <cell r="F49">
            <v>6</v>
          </cell>
          <cell r="G49">
            <v>0</v>
          </cell>
          <cell r="J49">
            <v>0</v>
          </cell>
          <cell r="L49">
            <v>0</v>
          </cell>
          <cell r="M49">
            <v>0</v>
          </cell>
        </row>
        <row r="50">
          <cell r="A50" t="str">
            <v>SAVONA</v>
          </cell>
          <cell r="B50">
            <v>2</v>
          </cell>
          <cell r="C50">
            <v>45</v>
          </cell>
          <cell r="D50">
            <v>0</v>
          </cell>
          <cell r="F50">
            <v>0</v>
          </cell>
          <cell r="G50">
            <v>0</v>
          </cell>
          <cell r="J50">
            <v>0</v>
          </cell>
          <cell r="L50">
            <v>5</v>
          </cell>
          <cell r="M50">
            <v>98</v>
          </cell>
        </row>
        <row r="51">
          <cell r="A51" t="str">
            <v>LIGURIA</v>
          </cell>
          <cell r="B51">
            <v>12</v>
          </cell>
          <cell r="C51">
            <v>4729</v>
          </cell>
          <cell r="D51">
            <v>1</v>
          </cell>
          <cell r="F51">
            <v>12</v>
          </cell>
          <cell r="G51">
            <v>19</v>
          </cell>
          <cell r="J51">
            <v>6</v>
          </cell>
          <cell r="L51">
            <v>125</v>
          </cell>
          <cell r="M51">
            <v>3823</v>
          </cell>
        </row>
        <row r="52">
          <cell r="A52" t="str">
            <v>BOLOGNA</v>
          </cell>
          <cell r="B52">
            <v>2</v>
          </cell>
          <cell r="C52">
            <v>480</v>
          </cell>
          <cell r="D52">
            <v>2</v>
          </cell>
          <cell r="F52">
            <v>1</v>
          </cell>
          <cell r="G52">
            <v>0</v>
          </cell>
          <cell r="J52">
            <v>6</v>
          </cell>
          <cell r="L52">
            <v>31</v>
          </cell>
          <cell r="M52">
            <v>753</v>
          </cell>
        </row>
        <row r="53">
          <cell r="A53" t="str">
            <v>IMOLA sezione di BOLOGNA</v>
          </cell>
          <cell r="B53">
            <v>0</v>
          </cell>
          <cell r="C53">
            <v>0</v>
          </cell>
          <cell r="D53">
            <v>0</v>
          </cell>
          <cell r="F53">
            <v>0</v>
          </cell>
          <cell r="G53">
            <v>0</v>
          </cell>
          <cell r="J53">
            <v>0</v>
          </cell>
          <cell r="L53">
            <v>1</v>
          </cell>
          <cell r="M53">
            <v>18</v>
          </cell>
        </row>
        <row r="54">
          <cell r="A54" t="str">
            <v>FERRARA</v>
          </cell>
          <cell r="B54">
            <v>4</v>
          </cell>
          <cell r="C54">
            <v>227</v>
          </cell>
          <cell r="D54">
            <v>0</v>
          </cell>
          <cell r="F54">
            <v>5</v>
          </cell>
          <cell r="G54">
            <v>82</v>
          </cell>
          <cell r="J54">
            <v>1</v>
          </cell>
          <cell r="L54">
            <v>0</v>
          </cell>
          <cell r="M54">
            <v>0</v>
          </cell>
        </row>
        <row r="55">
          <cell r="A55" t="str">
            <v>FORLI'</v>
          </cell>
          <cell r="B55">
            <v>7</v>
          </cell>
          <cell r="C55">
            <v>194</v>
          </cell>
          <cell r="D55">
            <v>0</v>
          </cell>
          <cell r="F55">
            <v>3</v>
          </cell>
          <cell r="G55">
            <v>8</v>
          </cell>
          <cell r="J55">
            <v>1</v>
          </cell>
          <cell r="L55">
            <v>20</v>
          </cell>
          <cell r="M55">
            <v>506</v>
          </cell>
        </row>
        <row r="56">
          <cell r="A56" t="str">
            <v>CESENA sezione di FORLI'</v>
          </cell>
          <cell r="B56">
            <v>3</v>
          </cell>
          <cell r="C56">
            <v>104</v>
          </cell>
          <cell r="D56">
            <v>0</v>
          </cell>
          <cell r="F56">
            <v>0</v>
          </cell>
          <cell r="G56">
            <v>0</v>
          </cell>
          <cell r="J56">
            <v>0</v>
          </cell>
          <cell r="L56">
            <v>5</v>
          </cell>
          <cell r="M56">
            <v>103</v>
          </cell>
        </row>
        <row r="57">
          <cell r="A57" t="str">
            <v>MODENA</v>
          </cell>
          <cell r="B57">
            <v>5</v>
          </cell>
          <cell r="C57">
            <v>1218</v>
          </cell>
          <cell r="D57">
            <v>1</v>
          </cell>
          <cell r="F57">
            <v>4</v>
          </cell>
          <cell r="G57">
            <v>11</v>
          </cell>
          <cell r="J57">
            <v>2</v>
          </cell>
          <cell r="L57">
            <v>31</v>
          </cell>
          <cell r="M57">
            <v>432</v>
          </cell>
        </row>
        <row r="58">
          <cell r="A58" t="str">
            <v>PARMA</v>
          </cell>
          <cell r="B58">
            <v>1</v>
          </cell>
          <cell r="C58">
            <v>125</v>
          </cell>
          <cell r="D58">
            <v>0</v>
          </cell>
          <cell r="F58">
            <v>2</v>
          </cell>
          <cell r="G58">
            <v>0</v>
          </cell>
          <cell r="J58">
            <v>0</v>
          </cell>
          <cell r="L58">
            <v>5</v>
          </cell>
          <cell r="M58">
            <v>117</v>
          </cell>
        </row>
        <row r="59">
          <cell r="A59" t="str">
            <v>PIACENZA</v>
          </cell>
          <cell r="B59">
            <v>2</v>
          </cell>
          <cell r="C59">
            <v>110</v>
          </cell>
          <cell r="D59">
            <v>0</v>
          </cell>
          <cell r="F59">
            <v>0</v>
          </cell>
          <cell r="G59">
            <v>0</v>
          </cell>
          <cell r="J59">
            <v>4</v>
          </cell>
          <cell r="L59">
            <v>84</v>
          </cell>
          <cell r="M59">
            <v>1978</v>
          </cell>
        </row>
        <row r="60">
          <cell r="A60" t="str">
            <v>RAVENNA</v>
          </cell>
          <cell r="B60">
            <v>2</v>
          </cell>
          <cell r="C60">
            <v>90</v>
          </cell>
          <cell r="D60">
            <v>0</v>
          </cell>
          <cell r="F60">
            <v>0</v>
          </cell>
          <cell r="G60">
            <v>0</v>
          </cell>
          <cell r="J60">
            <v>1</v>
          </cell>
          <cell r="L60">
            <v>25</v>
          </cell>
          <cell r="M60">
            <v>528</v>
          </cell>
        </row>
        <row r="61">
          <cell r="A61" t="str">
            <v>FAENZA sezione di RAVENNA</v>
          </cell>
          <cell r="B61">
            <v>0</v>
          </cell>
          <cell r="C61">
            <v>0</v>
          </cell>
          <cell r="D61">
            <v>0</v>
          </cell>
          <cell r="F61">
            <v>0</v>
          </cell>
          <cell r="G61">
            <v>0</v>
          </cell>
          <cell r="J61">
            <v>0</v>
          </cell>
          <cell r="L61">
            <v>3</v>
          </cell>
          <cell r="M61">
            <v>65</v>
          </cell>
        </row>
        <row r="62">
          <cell r="A62" t="str">
            <v>REGGIO NELL'EMILIA</v>
          </cell>
          <cell r="B62">
            <v>1</v>
          </cell>
          <cell r="C62">
            <v>55</v>
          </cell>
          <cell r="D62">
            <v>1</v>
          </cell>
          <cell r="F62">
            <v>1</v>
          </cell>
          <cell r="G62">
            <v>0</v>
          </cell>
          <cell r="J62">
            <v>0</v>
          </cell>
          <cell r="L62">
            <v>0</v>
          </cell>
          <cell r="M62">
            <v>0</v>
          </cell>
        </row>
        <row r="63">
          <cell r="A63" t="str">
            <v>RIMINI</v>
          </cell>
          <cell r="B63">
            <v>0</v>
          </cell>
          <cell r="C63">
            <v>0</v>
          </cell>
          <cell r="D63">
            <v>0</v>
          </cell>
          <cell r="F63">
            <v>0</v>
          </cell>
          <cell r="G63">
            <v>0</v>
          </cell>
          <cell r="J63">
            <v>0</v>
          </cell>
          <cell r="L63">
            <v>11</v>
          </cell>
          <cell r="M63">
            <v>206</v>
          </cell>
        </row>
        <row r="64">
          <cell r="A64" t="str">
            <v>Emilia-Romagna</v>
          </cell>
          <cell r="B64">
            <v>27</v>
          </cell>
          <cell r="C64">
            <v>2603</v>
          </cell>
          <cell r="D64">
            <v>4</v>
          </cell>
          <cell r="F64">
            <v>16</v>
          </cell>
          <cell r="G64">
            <v>101</v>
          </cell>
          <cell r="J64">
            <v>15</v>
          </cell>
          <cell r="L64">
            <v>216</v>
          </cell>
          <cell r="M64">
            <v>4706</v>
          </cell>
        </row>
        <row r="65">
          <cell r="A65" t="str">
            <v>NORD</v>
          </cell>
          <cell r="B65">
            <v>122</v>
          </cell>
          <cell r="C65">
            <v>17236</v>
          </cell>
          <cell r="D65">
            <v>12</v>
          </cell>
          <cell r="F65">
            <v>65</v>
          </cell>
          <cell r="G65">
            <v>390</v>
          </cell>
          <cell r="J65">
            <v>58</v>
          </cell>
          <cell r="L65">
            <v>682</v>
          </cell>
          <cell r="M65">
            <v>14735</v>
          </cell>
        </row>
        <row r="66">
          <cell r="A66" t="str">
            <v>AREZZO</v>
          </cell>
          <cell r="B66">
            <v>0</v>
          </cell>
          <cell r="C66">
            <v>0</v>
          </cell>
          <cell r="D66">
            <v>0</v>
          </cell>
          <cell r="F66">
            <v>0</v>
          </cell>
          <cell r="G66">
            <v>0</v>
          </cell>
          <cell r="J66">
            <v>0</v>
          </cell>
          <cell r="L66">
            <v>1</v>
          </cell>
          <cell r="M66">
            <v>25</v>
          </cell>
        </row>
        <row r="67">
          <cell r="A67" t="str">
            <v>FIRENZE</v>
          </cell>
          <cell r="B67">
            <v>2</v>
          </cell>
          <cell r="C67">
            <v>387</v>
          </cell>
          <cell r="D67">
            <v>0</v>
          </cell>
          <cell r="F67">
            <v>10</v>
          </cell>
          <cell r="G67">
            <v>24</v>
          </cell>
          <cell r="J67">
            <v>1</v>
          </cell>
          <cell r="L67">
            <v>21</v>
          </cell>
          <cell r="M67">
            <v>250</v>
          </cell>
        </row>
        <row r="68">
          <cell r="A68" t="str">
            <v>GROSSETO</v>
          </cell>
          <cell r="B68">
            <v>2</v>
          </cell>
          <cell r="C68">
            <v>90</v>
          </cell>
          <cell r="D68">
            <v>0</v>
          </cell>
          <cell r="F68">
            <v>0</v>
          </cell>
          <cell r="G68">
            <v>0</v>
          </cell>
          <cell r="J68">
            <v>1</v>
          </cell>
          <cell r="L68">
            <v>0</v>
          </cell>
          <cell r="M68">
            <v>0</v>
          </cell>
        </row>
        <row r="69">
          <cell r="A69" t="str">
            <v>LIVORNO</v>
          </cell>
          <cell r="B69">
            <v>3</v>
          </cell>
          <cell r="C69">
            <v>208</v>
          </cell>
          <cell r="D69">
            <v>0</v>
          </cell>
          <cell r="F69">
            <v>0</v>
          </cell>
          <cell r="G69">
            <v>0</v>
          </cell>
          <cell r="J69">
            <v>0</v>
          </cell>
          <cell r="L69">
            <v>0</v>
          </cell>
          <cell r="M69">
            <v>0</v>
          </cell>
        </row>
        <row r="70">
          <cell r="A70" t="str">
            <v>LUCCA</v>
          </cell>
          <cell r="B70">
            <v>2</v>
          </cell>
          <cell r="C70">
            <v>100</v>
          </cell>
          <cell r="D70">
            <v>0</v>
          </cell>
          <cell r="F70">
            <v>0</v>
          </cell>
          <cell r="G70">
            <v>0</v>
          </cell>
          <cell r="J70">
            <v>1</v>
          </cell>
          <cell r="L70">
            <v>13</v>
          </cell>
          <cell r="M70">
            <v>91</v>
          </cell>
        </row>
        <row r="71">
          <cell r="A71" t="str">
            <v>MASSA CARRARA</v>
          </cell>
          <cell r="B71">
            <v>4</v>
          </cell>
          <cell r="C71">
            <v>0</v>
          </cell>
          <cell r="D71">
            <v>0</v>
          </cell>
          <cell r="F71">
            <v>2</v>
          </cell>
          <cell r="G71">
            <v>2</v>
          </cell>
          <cell r="J71">
            <v>0</v>
          </cell>
          <cell r="L71">
            <v>1</v>
          </cell>
          <cell r="M71">
            <v>20</v>
          </cell>
        </row>
        <row r="72">
          <cell r="A72" t="str">
            <v>PONTREMOLI sezione di MASSA CARRARA</v>
          </cell>
          <cell r="B72">
            <v>5</v>
          </cell>
          <cell r="C72">
            <v>40</v>
          </cell>
          <cell r="D72">
            <v>0</v>
          </cell>
          <cell r="F72">
            <v>0</v>
          </cell>
          <cell r="G72">
            <v>0</v>
          </cell>
          <cell r="J72">
            <v>0</v>
          </cell>
          <cell r="L72">
            <v>3</v>
          </cell>
          <cell r="M72">
            <v>36</v>
          </cell>
        </row>
        <row r="73">
          <cell r="A73" t="str">
            <v>PISA</v>
          </cell>
          <cell r="B73">
            <v>1</v>
          </cell>
          <cell r="C73">
            <v>0</v>
          </cell>
          <cell r="D73">
            <v>0</v>
          </cell>
          <cell r="F73">
            <v>0</v>
          </cell>
          <cell r="G73">
            <v>0</v>
          </cell>
          <cell r="J73">
            <v>0</v>
          </cell>
          <cell r="L73">
            <v>3</v>
          </cell>
          <cell r="M73">
            <v>60</v>
          </cell>
        </row>
        <row r="74">
          <cell r="A74" t="str">
            <v>PISTOIA</v>
          </cell>
          <cell r="B74">
            <v>0</v>
          </cell>
          <cell r="C74">
            <v>0</v>
          </cell>
          <cell r="D74">
            <v>0</v>
          </cell>
          <cell r="F74">
            <v>0</v>
          </cell>
          <cell r="G74">
            <v>0</v>
          </cell>
          <cell r="J74">
            <v>0</v>
          </cell>
          <cell r="L74">
            <v>12</v>
          </cell>
          <cell r="M74">
            <v>300</v>
          </cell>
        </row>
        <row r="75">
          <cell r="A75" t="str">
            <v>PESCIA sezione di PISTOIA</v>
          </cell>
          <cell r="B75">
            <v>4</v>
          </cell>
          <cell r="C75">
            <v>57</v>
          </cell>
          <cell r="D75">
            <v>0</v>
          </cell>
          <cell r="F75">
            <v>0</v>
          </cell>
          <cell r="G75">
            <v>0</v>
          </cell>
          <cell r="J75">
            <v>1</v>
          </cell>
          <cell r="L75">
            <v>1</v>
          </cell>
          <cell r="M75">
            <v>3</v>
          </cell>
        </row>
        <row r="76">
          <cell r="A76" t="str">
            <v>PRATO</v>
          </cell>
          <cell r="B76">
            <v>2</v>
          </cell>
          <cell r="C76">
            <v>380</v>
          </cell>
          <cell r="D76">
            <v>0</v>
          </cell>
          <cell r="F76">
            <v>3</v>
          </cell>
          <cell r="G76">
            <v>17</v>
          </cell>
          <cell r="J76">
            <v>1</v>
          </cell>
          <cell r="L76">
            <v>59</v>
          </cell>
          <cell r="M76">
            <v>1304</v>
          </cell>
        </row>
        <row r="77">
          <cell r="A77" t="str">
            <v>SIENA</v>
          </cell>
          <cell r="B77">
            <v>5</v>
          </cell>
          <cell r="C77">
            <v>5178</v>
          </cell>
          <cell r="D77">
            <v>4</v>
          </cell>
          <cell r="F77">
            <v>5</v>
          </cell>
          <cell r="G77">
            <v>13</v>
          </cell>
          <cell r="J77">
            <v>15</v>
          </cell>
          <cell r="L77">
            <v>61</v>
          </cell>
          <cell r="M77">
            <v>1334</v>
          </cell>
        </row>
        <row r="78">
          <cell r="A78" t="str">
            <v>TOSCANA</v>
          </cell>
          <cell r="B78">
            <v>30</v>
          </cell>
          <cell r="C78">
            <v>6440</v>
          </cell>
          <cell r="D78">
            <v>4</v>
          </cell>
          <cell r="F78">
            <v>20</v>
          </cell>
          <cell r="G78">
            <v>56</v>
          </cell>
          <cell r="J78">
            <v>20</v>
          </cell>
          <cell r="L78">
            <v>175</v>
          </cell>
          <cell r="M78">
            <v>3423</v>
          </cell>
        </row>
        <row r="79">
          <cell r="A79" t="str">
            <v>PERUGIA</v>
          </cell>
          <cell r="B79">
            <v>1</v>
          </cell>
          <cell r="C79">
            <v>0</v>
          </cell>
          <cell r="D79">
            <v>0</v>
          </cell>
          <cell r="F79">
            <v>0</v>
          </cell>
          <cell r="G79">
            <v>0</v>
          </cell>
          <cell r="J79">
            <v>0</v>
          </cell>
          <cell r="L79">
            <v>6</v>
          </cell>
          <cell r="M79">
            <v>0</v>
          </cell>
        </row>
        <row r="80">
          <cell r="A80" t="str">
            <v>FOLIGNO sezione di PERUGIA</v>
          </cell>
          <cell r="B80">
            <v>3</v>
          </cell>
          <cell r="C80">
            <v>492</v>
          </cell>
          <cell r="D80">
            <v>2</v>
          </cell>
          <cell r="F80">
            <v>0</v>
          </cell>
          <cell r="G80">
            <v>0</v>
          </cell>
          <cell r="J80">
            <v>24</v>
          </cell>
          <cell r="L80">
            <v>60</v>
          </cell>
          <cell r="M80">
            <v>92</v>
          </cell>
        </row>
        <row r="81">
          <cell r="A81" t="str">
            <v>GUBBIO sezione di PERUGIA</v>
          </cell>
          <cell r="B81">
            <v>0</v>
          </cell>
          <cell r="C81">
            <v>0</v>
          </cell>
          <cell r="D81">
            <v>0</v>
          </cell>
          <cell r="F81">
            <v>0</v>
          </cell>
          <cell r="G81">
            <v>0</v>
          </cell>
          <cell r="J81">
            <v>0</v>
          </cell>
          <cell r="L81">
            <v>0</v>
          </cell>
          <cell r="M81">
            <v>0</v>
          </cell>
        </row>
        <row r="82">
          <cell r="A82" t="str">
            <v>SPOLETO sezione di PERUGIA</v>
          </cell>
          <cell r="B82">
            <v>3</v>
          </cell>
          <cell r="C82">
            <v>492</v>
          </cell>
          <cell r="D82">
            <v>2</v>
          </cell>
          <cell r="F82">
            <v>0</v>
          </cell>
          <cell r="G82">
            <v>0</v>
          </cell>
          <cell r="J82">
            <v>24</v>
          </cell>
          <cell r="L82">
            <v>60</v>
          </cell>
          <cell r="M82">
            <v>92</v>
          </cell>
        </row>
        <row r="83">
          <cell r="A83" t="str">
            <v>ASSISI sezione di PERUGIA</v>
          </cell>
          <cell r="B83">
            <v>5</v>
          </cell>
          <cell r="C83">
            <v>477</v>
          </cell>
          <cell r="D83">
            <v>0</v>
          </cell>
          <cell r="F83">
            <v>0</v>
          </cell>
          <cell r="G83">
            <v>0</v>
          </cell>
          <cell r="J83">
            <v>4</v>
          </cell>
          <cell r="L83">
            <v>27</v>
          </cell>
          <cell r="M83">
            <v>544</v>
          </cell>
        </row>
        <row r="84">
          <cell r="A84" t="str">
            <v>TERNI</v>
          </cell>
          <cell r="B84">
            <v>3</v>
          </cell>
          <cell r="C84">
            <v>370</v>
          </cell>
          <cell r="D84">
            <v>1</v>
          </cell>
          <cell r="F84">
            <v>0</v>
          </cell>
          <cell r="G84">
            <v>0</v>
          </cell>
          <cell r="J84">
            <v>17</v>
          </cell>
          <cell r="L84">
            <v>2</v>
          </cell>
          <cell r="M84">
            <v>54</v>
          </cell>
        </row>
        <row r="85">
          <cell r="A85" t="str">
            <v>ORVIETO sezione di TERNI</v>
          </cell>
          <cell r="B85">
            <v>0</v>
          </cell>
          <cell r="C85">
            <v>0</v>
          </cell>
          <cell r="D85">
            <v>0</v>
          </cell>
          <cell r="F85">
            <v>0</v>
          </cell>
          <cell r="G85">
            <v>0</v>
          </cell>
          <cell r="J85">
            <v>0</v>
          </cell>
          <cell r="L85">
            <v>23</v>
          </cell>
          <cell r="M85">
            <v>417</v>
          </cell>
        </row>
        <row r="86">
          <cell r="A86" t="str">
            <v>UMBRIA</v>
          </cell>
          <cell r="B86">
            <v>15</v>
          </cell>
          <cell r="C86">
            <v>1831</v>
          </cell>
          <cell r="D86">
            <v>5</v>
          </cell>
          <cell r="F86">
            <v>0</v>
          </cell>
          <cell r="G86">
            <v>0</v>
          </cell>
          <cell r="J86">
            <v>69</v>
          </cell>
          <cell r="L86">
            <v>178</v>
          </cell>
          <cell r="M86">
            <v>1199</v>
          </cell>
        </row>
        <row r="87">
          <cell r="A87" t="str">
            <v>ANCONA</v>
          </cell>
          <cell r="B87">
            <v>0</v>
          </cell>
          <cell r="C87">
            <v>0</v>
          </cell>
          <cell r="D87">
            <v>0</v>
          </cell>
          <cell r="F87">
            <v>0</v>
          </cell>
          <cell r="G87">
            <v>0</v>
          </cell>
          <cell r="J87">
            <v>0</v>
          </cell>
          <cell r="L87">
            <v>26</v>
          </cell>
          <cell r="M87">
            <v>405</v>
          </cell>
        </row>
        <row r="88">
          <cell r="A88" t="str">
            <v>ASCOLI PICENO</v>
          </cell>
          <cell r="B88">
            <v>3</v>
          </cell>
          <cell r="C88">
            <v>240</v>
          </cell>
          <cell r="D88">
            <v>1</v>
          </cell>
          <cell r="F88">
            <v>2</v>
          </cell>
          <cell r="G88">
            <v>7</v>
          </cell>
          <cell r="J88">
            <v>3</v>
          </cell>
          <cell r="L88">
            <v>4</v>
          </cell>
          <cell r="M88">
            <v>105</v>
          </cell>
        </row>
        <row r="89">
          <cell r="A89" t="str">
            <v>FERMO</v>
          </cell>
          <cell r="B89">
            <v>2</v>
          </cell>
          <cell r="C89">
            <v>45</v>
          </cell>
          <cell r="D89">
            <v>0</v>
          </cell>
          <cell r="F89">
            <v>0</v>
          </cell>
          <cell r="G89">
            <v>0</v>
          </cell>
          <cell r="J89">
            <v>0</v>
          </cell>
          <cell r="L89">
            <v>7</v>
          </cell>
          <cell r="M89">
            <v>120</v>
          </cell>
        </row>
        <row r="90">
          <cell r="A90" t="str">
            <v>MACERATA</v>
          </cell>
          <cell r="B90">
            <v>2</v>
          </cell>
          <cell r="C90">
            <v>65</v>
          </cell>
          <cell r="D90">
            <v>0</v>
          </cell>
          <cell r="F90">
            <v>3</v>
          </cell>
          <cell r="G90">
            <v>4</v>
          </cell>
          <cell r="J90">
            <v>3</v>
          </cell>
          <cell r="L90">
            <v>12</v>
          </cell>
          <cell r="M90">
            <v>294</v>
          </cell>
        </row>
        <row r="91">
          <cell r="A91" t="str">
            <v>CAMERINO sezione di MACERATA</v>
          </cell>
          <cell r="B91">
            <v>4</v>
          </cell>
          <cell r="C91">
            <v>419</v>
          </cell>
          <cell r="D91">
            <v>0</v>
          </cell>
          <cell r="F91">
            <v>1</v>
          </cell>
          <cell r="G91">
            <v>3</v>
          </cell>
          <cell r="J91">
            <v>0</v>
          </cell>
          <cell r="L91">
            <v>20</v>
          </cell>
          <cell r="M91">
            <v>907</v>
          </cell>
        </row>
        <row r="92">
          <cell r="A92" t="str">
            <v>PESARO E URBINO</v>
          </cell>
          <cell r="B92">
            <v>3</v>
          </cell>
          <cell r="C92">
            <v>172</v>
          </cell>
          <cell r="D92">
            <v>1</v>
          </cell>
          <cell r="F92">
            <v>1</v>
          </cell>
          <cell r="G92">
            <v>3</v>
          </cell>
          <cell r="J92">
            <v>0</v>
          </cell>
          <cell r="L92">
            <v>6</v>
          </cell>
          <cell r="M92">
            <v>106</v>
          </cell>
        </row>
        <row r="93">
          <cell r="A93" t="str">
            <v>FANO sezione di PESARO E URBINO</v>
          </cell>
          <cell r="B93">
            <v>3</v>
          </cell>
          <cell r="C93">
            <v>43</v>
          </cell>
          <cell r="D93">
            <v>0</v>
          </cell>
          <cell r="F93">
            <v>1</v>
          </cell>
          <cell r="G93">
            <v>1</v>
          </cell>
          <cell r="J93">
            <v>0</v>
          </cell>
          <cell r="L93">
            <v>0</v>
          </cell>
          <cell r="M93">
            <v>0</v>
          </cell>
        </row>
        <row r="94">
          <cell r="A94" t="str">
            <v>URBINO sezione di PESARO E URBINO</v>
          </cell>
          <cell r="B94">
            <v>3</v>
          </cell>
          <cell r="C94">
            <v>140</v>
          </cell>
          <cell r="D94">
            <v>0</v>
          </cell>
          <cell r="F94">
            <v>3</v>
          </cell>
          <cell r="G94">
            <v>3</v>
          </cell>
          <cell r="J94">
            <v>0</v>
          </cell>
          <cell r="L94">
            <v>21</v>
          </cell>
          <cell r="M94">
            <v>363</v>
          </cell>
        </row>
        <row r="95">
          <cell r="A95" t="str">
            <v>MARCHE</v>
          </cell>
          <cell r="B95">
            <v>20</v>
          </cell>
          <cell r="C95">
            <v>1124</v>
          </cell>
          <cell r="D95">
            <v>2</v>
          </cell>
          <cell r="F95">
            <v>11</v>
          </cell>
          <cell r="G95">
            <v>21</v>
          </cell>
          <cell r="J95">
            <v>6</v>
          </cell>
          <cell r="L95">
            <v>96</v>
          </cell>
          <cell r="M95">
            <v>2300</v>
          </cell>
        </row>
        <row r="96">
          <cell r="A96" t="str">
            <v>FROSINONE</v>
          </cell>
          <cell r="B96">
            <v>2</v>
          </cell>
          <cell r="C96">
            <v>174</v>
          </cell>
          <cell r="D96">
            <v>2</v>
          </cell>
          <cell r="F96">
            <v>0</v>
          </cell>
          <cell r="G96">
            <v>0</v>
          </cell>
          <cell r="J96">
            <v>0</v>
          </cell>
          <cell r="L96">
            <v>1</v>
          </cell>
          <cell r="M96">
            <v>16</v>
          </cell>
        </row>
        <row r="97">
          <cell r="A97" t="str">
            <v>GUARCINO sezione di FROSINONE</v>
          </cell>
          <cell r="B97">
            <v>0</v>
          </cell>
          <cell r="C97">
            <v>0</v>
          </cell>
          <cell r="D97">
            <v>0</v>
          </cell>
          <cell r="F97">
            <v>0</v>
          </cell>
          <cell r="G97">
            <v>0</v>
          </cell>
          <cell r="J97">
            <v>0</v>
          </cell>
          <cell r="L97">
            <v>0</v>
          </cell>
          <cell r="M97">
            <v>0</v>
          </cell>
        </row>
        <row r="98">
          <cell r="A98" t="str">
            <v>LATINA</v>
          </cell>
          <cell r="B98">
            <v>1</v>
          </cell>
          <cell r="C98">
            <v>63</v>
          </cell>
          <cell r="D98">
            <v>0</v>
          </cell>
          <cell r="F98">
            <v>0</v>
          </cell>
          <cell r="G98">
            <v>0</v>
          </cell>
          <cell r="J98">
            <v>0</v>
          </cell>
          <cell r="L98">
            <v>20</v>
          </cell>
          <cell r="M98">
            <v>147</v>
          </cell>
        </row>
        <row r="99">
          <cell r="A99" t="str">
            <v>RIETI</v>
          </cell>
          <cell r="B99">
            <v>3</v>
          </cell>
          <cell r="C99">
            <v>1940</v>
          </cell>
          <cell r="D99">
            <v>1</v>
          </cell>
          <cell r="F99">
            <v>1</v>
          </cell>
          <cell r="G99">
            <v>1</v>
          </cell>
          <cell r="J99">
            <v>3</v>
          </cell>
          <cell r="L99">
            <v>4</v>
          </cell>
          <cell r="M99">
            <v>97</v>
          </cell>
        </row>
        <row r="100">
          <cell r="A100" t="str">
            <v>ROMA</v>
          </cell>
          <cell r="B100">
            <v>3</v>
          </cell>
          <cell r="C100">
            <v>560</v>
          </cell>
          <cell r="D100">
            <v>0</v>
          </cell>
          <cell r="F100">
            <v>5</v>
          </cell>
          <cell r="G100">
            <v>16</v>
          </cell>
          <cell r="J100">
            <v>2</v>
          </cell>
          <cell r="L100">
            <v>19</v>
          </cell>
          <cell r="M100">
            <v>0</v>
          </cell>
        </row>
        <row r="101">
          <cell r="A101" t="str">
            <v>ROMA (Centrale)</v>
          </cell>
          <cell r="B101">
            <v>4</v>
          </cell>
          <cell r="C101">
            <v>700</v>
          </cell>
          <cell r="D101">
            <v>2</v>
          </cell>
          <cell r="F101">
            <v>10</v>
          </cell>
          <cell r="G101">
            <v>185</v>
          </cell>
          <cell r="J101">
            <v>1</v>
          </cell>
          <cell r="L101">
            <v>10</v>
          </cell>
          <cell r="M101">
            <v>200</v>
          </cell>
        </row>
        <row r="102">
          <cell r="A102" t="str">
            <v>VITERBO</v>
          </cell>
          <cell r="B102">
            <v>1</v>
          </cell>
          <cell r="C102">
            <v>30</v>
          </cell>
          <cell r="D102">
            <v>1</v>
          </cell>
          <cell r="F102">
            <v>0</v>
          </cell>
          <cell r="G102">
            <v>0</v>
          </cell>
          <cell r="J102">
            <v>0</v>
          </cell>
          <cell r="L102">
            <v>0</v>
          </cell>
          <cell r="M102">
            <v>0</v>
          </cell>
        </row>
        <row r="103">
          <cell r="A103" t="str">
            <v>LAZIO</v>
          </cell>
          <cell r="B103">
            <v>14</v>
          </cell>
          <cell r="C103">
            <v>3467</v>
          </cell>
          <cell r="D103">
            <v>6</v>
          </cell>
          <cell r="F103">
            <v>16</v>
          </cell>
          <cell r="G103">
            <v>202</v>
          </cell>
          <cell r="J103">
            <v>6</v>
          </cell>
          <cell r="L103">
            <v>54</v>
          </cell>
          <cell r="M103">
            <v>460</v>
          </cell>
        </row>
        <row r="104">
          <cell r="A104" t="str">
            <v>CENTRO</v>
          </cell>
          <cell r="B104">
            <v>79</v>
          </cell>
          <cell r="C104">
            <v>12862</v>
          </cell>
          <cell r="D104">
            <v>17</v>
          </cell>
          <cell r="F104">
            <v>47</v>
          </cell>
          <cell r="G104">
            <v>279</v>
          </cell>
          <cell r="J104">
            <v>101</v>
          </cell>
          <cell r="L104">
            <v>503</v>
          </cell>
          <cell r="M104">
            <v>7382</v>
          </cell>
        </row>
        <row r="105">
          <cell r="A105" t="str">
            <v>CHIETI</v>
          </cell>
          <cell r="B105">
            <v>1</v>
          </cell>
          <cell r="C105">
            <v>334</v>
          </cell>
          <cell r="D105">
            <v>1</v>
          </cell>
          <cell r="F105">
            <v>0</v>
          </cell>
          <cell r="G105">
            <v>0</v>
          </cell>
          <cell r="J105">
            <v>0</v>
          </cell>
          <cell r="L105">
            <v>9</v>
          </cell>
          <cell r="M105">
            <v>205</v>
          </cell>
        </row>
        <row r="106">
          <cell r="A106" t="str">
            <v>LANCIANO sezione di CHIETI</v>
          </cell>
          <cell r="B106">
            <v>0</v>
          </cell>
          <cell r="C106">
            <v>0</v>
          </cell>
          <cell r="D106">
            <v>0</v>
          </cell>
          <cell r="F106">
            <v>0</v>
          </cell>
          <cell r="G106">
            <v>0</v>
          </cell>
          <cell r="J106">
            <v>0</v>
          </cell>
          <cell r="L106">
            <v>1</v>
          </cell>
          <cell r="M106">
            <v>86</v>
          </cell>
        </row>
        <row r="107">
          <cell r="A107" t="str">
            <v>L'AQUILA</v>
          </cell>
          <cell r="B107">
            <v>5</v>
          </cell>
          <cell r="C107">
            <v>612</v>
          </cell>
          <cell r="D107">
            <v>0</v>
          </cell>
          <cell r="F107">
            <v>1</v>
          </cell>
          <cell r="G107">
            <v>1</v>
          </cell>
          <cell r="J107">
            <v>2</v>
          </cell>
          <cell r="L107">
            <v>6</v>
          </cell>
          <cell r="M107">
            <v>157</v>
          </cell>
        </row>
        <row r="108">
          <cell r="A108" t="str">
            <v>SULMONA sezione di L'AQUILA</v>
          </cell>
          <cell r="B108">
            <v>2</v>
          </cell>
          <cell r="C108">
            <v>219</v>
          </cell>
          <cell r="D108">
            <v>0</v>
          </cell>
          <cell r="F108">
            <v>0</v>
          </cell>
          <cell r="G108">
            <v>0</v>
          </cell>
          <cell r="J108">
            <v>1</v>
          </cell>
          <cell r="L108">
            <v>3</v>
          </cell>
          <cell r="M108">
            <v>42</v>
          </cell>
        </row>
        <row r="109">
          <cell r="A109" t="str">
            <v>AVEZZANO sezione di L'AQUILA</v>
          </cell>
          <cell r="B109">
            <v>6</v>
          </cell>
          <cell r="C109">
            <v>1426</v>
          </cell>
          <cell r="D109">
            <v>0</v>
          </cell>
          <cell r="F109">
            <v>0</v>
          </cell>
          <cell r="G109">
            <v>0</v>
          </cell>
          <cell r="J109">
            <v>0</v>
          </cell>
          <cell r="L109">
            <v>36</v>
          </cell>
          <cell r="M109">
            <v>234</v>
          </cell>
        </row>
        <row r="110">
          <cell r="A110" t="str">
            <v>PESCARA</v>
          </cell>
          <cell r="B110">
            <v>2</v>
          </cell>
          <cell r="C110">
            <v>380</v>
          </cell>
          <cell r="D110">
            <v>0</v>
          </cell>
          <cell r="F110">
            <v>0</v>
          </cell>
          <cell r="G110">
            <v>0</v>
          </cell>
          <cell r="J110">
            <v>2</v>
          </cell>
          <cell r="L110">
            <v>5</v>
          </cell>
          <cell r="M110">
            <v>200</v>
          </cell>
        </row>
        <row r="111">
          <cell r="A111" t="str">
            <v>TERAMO</v>
          </cell>
          <cell r="B111">
            <v>1</v>
          </cell>
          <cell r="C111">
            <v>30</v>
          </cell>
          <cell r="D111">
            <v>0</v>
          </cell>
          <cell r="F111">
            <v>1</v>
          </cell>
          <cell r="G111">
            <v>1</v>
          </cell>
          <cell r="J111">
            <v>10</v>
          </cell>
          <cell r="L111">
            <v>0</v>
          </cell>
          <cell r="M111">
            <v>0</v>
          </cell>
        </row>
        <row r="112">
          <cell r="A112" t="str">
            <v>ABRUZZO</v>
          </cell>
          <cell r="B112">
            <v>17</v>
          </cell>
          <cell r="C112">
            <v>3001</v>
          </cell>
          <cell r="D112">
            <v>1</v>
          </cell>
          <cell r="F112">
            <v>2</v>
          </cell>
          <cell r="G112">
            <v>2</v>
          </cell>
          <cell r="J112">
            <v>15</v>
          </cell>
          <cell r="L112">
            <v>60</v>
          </cell>
          <cell r="M112">
            <v>924</v>
          </cell>
        </row>
        <row r="113">
          <cell r="A113" t="str">
            <v>CAMPOBASSO</v>
          </cell>
          <cell r="B113">
            <v>1</v>
          </cell>
          <cell r="C113">
            <v>214</v>
          </cell>
          <cell r="D113">
            <v>0</v>
          </cell>
          <cell r="F113">
            <v>3</v>
          </cell>
          <cell r="G113">
            <v>0</v>
          </cell>
          <cell r="J113">
            <v>2</v>
          </cell>
          <cell r="L113">
            <v>9</v>
          </cell>
          <cell r="M113">
            <v>109</v>
          </cell>
        </row>
        <row r="114">
          <cell r="A114" t="str">
            <v>ISERNIA</v>
          </cell>
          <cell r="B114">
            <v>0</v>
          </cell>
          <cell r="C114">
            <v>0</v>
          </cell>
          <cell r="D114">
            <v>0</v>
          </cell>
          <cell r="F114">
            <v>0</v>
          </cell>
          <cell r="G114">
            <v>0</v>
          </cell>
          <cell r="J114">
            <v>0</v>
          </cell>
          <cell r="L114">
            <v>4</v>
          </cell>
          <cell r="M114">
            <v>150</v>
          </cell>
        </row>
        <row r="115">
          <cell r="A115" t="str">
            <v>MOLISE</v>
          </cell>
          <cell r="B115">
            <v>1</v>
          </cell>
          <cell r="C115">
            <v>214</v>
          </cell>
          <cell r="D115">
            <v>0</v>
          </cell>
          <cell r="F115">
            <v>3</v>
          </cell>
          <cell r="G115">
            <v>0</v>
          </cell>
          <cell r="J115">
            <v>2</v>
          </cell>
          <cell r="L115">
            <v>13</v>
          </cell>
          <cell r="M115">
            <v>259</v>
          </cell>
        </row>
        <row r="116">
          <cell r="A116" t="str">
            <v>AVELLINO</v>
          </cell>
          <cell r="B116">
            <v>7</v>
          </cell>
          <cell r="C116">
            <v>240</v>
          </cell>
          <cell r="D116">
            <v>0</v>
          </cell>
          <cell r="F116">
            <v>2</v>
          </cell>
          <cell r="G116">
            <v>7</v>
          </cell>
          <cell r="J116">
            <v>0</v>
          </cell>
          <cell r="L116">
            <v>15</v>
          </cell>
          <cell r="M116">
            <v>424</v>
          </cell>
        </row>
        <row r="117">
          <cell r="A117" t="str">
            <v>BENEVENTO</v>
          </cell>
          <cell r="B117">
            <v>4</v>
          </cell>
          <cell r="C117">
            <v>200</v>
          </cell>
          <cell r="D117">
            <v>0</v>
          </cell>
          <cell r="F117">
            <v>1</v>
          </cell>
          <cell r="G117">
            <v>11</v>
          </cell>
          <cell r="J117">
            <v>1</v>
          </cell>
          <cell r="L117">
            <v>0</v>
          </cell>
          <cell r="M117">
            <v>0</v>
          </cell>
        </row>
        <row r="118">
          <cell r="A118" t="str">
            <v>CASERTA</v>
          </cell>
          <cell r="B118">
            <v>6</v>
          </cell>
          <cell r="C118">
            <v>0</v>
          </cell>
          <cell r="D118">
            <v>0</v>
          </cell>
          <cell r="F118">
            <v>0</v>
          </cell>
          <cell r="G118">
            <v>0</v>
          </cell>
          <cell r="J118">
            <v>2</v>
          </cell>
          <cell r="L118">
            <v>0</v>
          </cell>
          <cell r="M118">
            <v>0</v>
          </cell>
        </row>
        <row r="119">
          <cell r="A119" t="str">
            <v>NAPOLI</v>
          </cell>
          <cell r="B119">
            <v>1</v>
          </cell>
          <cell r="C119">
            <v>1000</v>
          </cell>
          <cell r="D119">
            <v>0</v>
          </cell>
          <cell r="F119">
            <v>4</v>
          </cell>
          <cell r="G119">
            <v>15</v>
          </cell>
          <cell r="J119">
            <v>0</v>
          </cell>
          <cell r="L119">
            <v>10</v>
          </cell>
          <cell r="M119">
            <v>250</v>
          </cell>
        </row>
        <row r="120">
          <cell r="A120" t="str">
            <v>SALERNO</v>
          </cell>
          <cell r="B120">
            <v>5</v>
          </cell>
          <cell r="C120">
            <v>2057</v>
          </cell>
          <cell r="D120">
            <v>0</v>
          </cell>
          <cell r="F120">
            <v>0</v>
          </cell>
          <cell r="G120">
            <v>0</v>
          </cell>
          <cell r="J120">
            <v>2</v>
          </cell>
          <cell r="L120">
            <v>34</v>
          </cell>
          <cell r="M120">
            <v>587</v>
          </cell>
        </row>
        <row r="121">
          <cell r="A121" t="str">
            <v>CAMPANIA</v>
          </cell>
          <cell r="B121">
            <v>23</v>
          </cell>
          <cell r="C121">
            <v>3497</v>
          </cell>
          <cell r="D121">
            <v>0</v>
          </cell>
          <cell r="F121">
            <v>7</v>
          </cell>
          <cell r="G121">
            <v>33</v>
          </cell>
          <cell r="J121">
            <v>5</v>
          </cell>
          <cell r="L121">
            <v>59</v>
          </cell>
          <cell r="M121">
            <v>1261</v>
          </cell>
        </row>
        <row r="122">
          <cell r="A122" t="str">
            <v>BARI</v>
          </cell>
          <cell r="B122">
            <v>9</v>
          </cell>
          <cell r="C122">
            <v>2187</v>
          </cell>
          <cell r="D122">
            <v>0</v>
          </cell>
          <cell r="F122">
            <v>4</v>
          </cell>
          <cell r="G122">
            <v>26</v>
          </cell>
          <cell r="J122">
            <v>4</v>
          </cell>
          <cell r="L122">
            <v>14</v>
          </cell>
          <cell r="M122">
            <v>500</v>
          </cell>
        </row>
        <row r="123">
          <cell r="A123" t="str">
            <v>BARLETTA sezione di BARI</v>
          </cell>
          <cell r="B123">
            <v>6</v>
          </cell>
          <cell r="C123">
            <v>3512</v>
          </cell>
          <cell r="D123">
            <v>2</v>
          </cell>
          <cell r="F123">
            <v>2</v>
          </cell>
          <cell r="G123">
            <v>51</v>
          </cell>
          <cell r="J123">
            <v>0</v>
          </cell>
          <cell r="L123">
            <v>28</v>
          </cell>
          <cell r="M123">
            <v>412</v>
          </cell>
        </row>
        <row r="124">
          <cell r="A124" t="str">
            <v>TRANI sezione di BARI</v>
          </cell>
          <cell r="B124">
            <v>3</v>
          </cell>
          <cell r="C124">
            <v>481</v>
          </cell>
          <cell r="D124">
            <v>0</v>
          </cell>
          <cell r="F124">
            <v>1</v>
          </cell>
          <cell r="G124">
            <v>1</v>
          </cell>
          <cell r="J124">
            <v>0</v>
          </cell>
          <cell r="L124">
            <v>2</v>
          </cell>
          <cell r="M124">
            <v>56</v>
          </cell>
        </row>
        <row r="125">
          <cell r="A125" t="str">
            <v>BRINDISI</v>
          </cell>
          <cell r="B125">
            <v>6</v>
          </cell>
          <cell r="C125">
            <v>1485</v>
          </cell>
          <cell r="D125">
            <v>0</v>
          </cell>
          <cell r="F125">
            <v>1</v>
          </cell>
          <cell r="G125">
            <v>10</v>
          </cell>
          <cell r="J125">
            <v>3</v>
          </cell>
          <cell r="L125">
            <v>12</v>
          </cell>
          <cell r="M125">
            <v>360</v>
          </cell>
        </row>
        <row r="126">
          <cell r="A126" t="str">
            <v>FOGGIA</v>
          </cell>
          <cell r="B126">
            <v>3</v>
          </cell>
          <cell r="C126">
            <v>250</v>
          </cell>
          <cell r="D126">
            <v>0</v>
          </cell>
          <cell r="F126">
            <v>0</v>
          </cell>
          <cell r="G126">
            <v>0</v>
          </cell>
          <cell r="J126">
            <v>3</v>
          </cell>
          <cell r="L126">
            <v>12</v>
          </cell>
          <cell r="M126">
            <v>357</v>
          </cell>
        </row>
        <row r="127">
          <cell r="A127" t="str">
            <v>LUCERA sezione di FOGGIA</v>
          </cell>
          <cell r="B127">
            <v>0</v>
          </cell>
          <cell r="C127">
            <v>0</v>
          </cell>
          <cell r="D127">
            <v>0</v>
          </cell>
          <cell r="F127">
            <v>0</v>
          </cell>
          <cell r="G127">
            <v>0</v>
          </cell>
          <cell r="J127">
            <v>0</v>
          </cell>
          <cell r="L127">
            <v>0</v>
          </cell>
          <cell r="M127">
            <v>0</v>
          </cell>
        </row>
        <row r="128">
          <cell r="A128" t="str">
            <v>LECCE</v>
          </cell>
          <cell r="B128">
            <v>3</v>
          </cell>
          <cell r="C128">
            <v>228</v>
          </cell>
          <cell r="D128">
            <v>0</v>
          </cell>
          <cell r="F128">
            <v>4</v>
          </cell>
          <cell r="G128">
            <v>9</v>
          </cell>
          <cell r="J128">
            <v>0</v>
          </cell>
          <cell r="L128">
            <v>22</v>
          </cell>
          <cell r="M128">
            <v>459</v>
          </cell>
        </row>
        <row r="129">
          <cell r="A129" t="str">
            <v>TARANTO</v>
          </cell>
          <cell r="B129">
            <v>2</v>
          </cell>
          <cell r="C129">
            <v>791</v>
          </cell>
          <cell r="D129">
            <v>0</v>
          </cell>
          <cell r="F129">
            <v>1</v>
          </cell>
          <cell r="G129">
            <v>2</v>
          </cell>
          <cell r="J129">
            <v>0</v>
          </cell>
          <cell r="L129">
            <v>18</v>
          </cell>
          <cell r="M129">
            <v>545</v>
          </cell>
        </row>
        <row r="130">
          <cell r="A130" t="str">
            <v>PUGLIA</v>
          </cell>
          <cell r="B130">
            <v>32</v>
          </cell>
          <cell r="C130">
            <v>8934</v>
          </cell>
          <cell r="D130">
            <v>2</v>
          </cell>
          <cell r="F130">
            <v>13</v>
          </cell>
          <cell r="G130">
            <v>99</v>
          </cell>
          <cell r="J130">
            <v>10</v>
          </cell>
          <cell r="L130">
            <v>108</v>
          </cell>
          <cell r="M130">
            <v>2689</v>
          </cell>
        </row>
        <row r="131">
          <cell r="A131" t="str">
            <v>MATERA</v>
          </cell>
          <cell r="B131">
            <v>2</v>
          </cell>
          <cell r="C131">
            <v>1500</v>
          </cell>
          <cell r="D131">
            <v>0</v>
          </cell>
          <cell r="F131">
            <v>0</v>
          </cell>
          <cell r="G131">
            <v>0</v>
          </cell>
          <cell r="J131">
            <v>0</v>
          </cell>
          <cell r="L131">
            <v>0</v>
          </cell>
          <cell r="M131">
            <v>0</v>
          </cell>
        </row>
        <row r="132">
          <cell r="A132" t="str">
            <v>POTENZA</v>
          </cell>
          <cell r="B132">
            <v>2</v>
          </cell>
          <cell r="C132">
            <v>38</v>
          </cell>
          <cell r="D132">
            <v>0</v>
          </cell>
          <cell r="F132">
            <v>1</v>
          </cell>
          <cell r="G132">
            <v>2</v>
          </cell>
          <cell r="J132">
            <v>0</v>
          </cell>
          <cell r="L132">
            <v>0</v>
          </cell>
          <cell r="M132">
            <v>0</v>
          </cell>
        </row>
        <row r="133">
          <cell r="A133" t="str">
            <v>BASILICATA</v>
          </cell>
          <cell r="B133">
            <v>4</v>
          </cell>
          <cell r="C133">
            <v>1538</v>
          </cell>
          <cell r="D133">
            <v>0</v>
          </cell>
          <cell r="F133">
            <v>1</v>
          </cell>
          <cell r="G133">
            <v>2</v>
          </cell>
          <cell r="J133">
            <v>0</v>
          </cell>
          <cell r="L133">
            <v>0</v>
          </cell>
          <cell r="M133">
            <v>0</v>
          </cell>
        </row>
        <row r="134">
          <cell r="A134" t="str">
            <v>CATANZARO</v>
          </cell>
          <cell r="B134">
            <v>2</v>
          </cell>
          <cell r="C134">
            <v>212</v>
          </cell>
          <cell r="D134">
            <v>0</v>
          </cell>
          <cell r="F134">
            <v>0</v>
          </cell>
          <cell r="G134">
            <v>0</v>
          </cell>
          <cell r="J134">
            <v>0</v>
          </cell>
          <cell r="L134">
            <v>1</v>
          </cell>
          <cell r="M134">
            <v>15</v>
          </cell>
        </row>
        <row r="135">
          <cell r="A135" t="str">
            <v>LAMEZIA TERME sezione di CATANZARO</v>
          </cell>
          <cell r="B135">
            <v>2</v>
          </cell>
          <cell r="C135">
            <v>70</v>
          </cell>
          <cell r="D135">
            <v>0</v>
          </cell>
          <cell r="F135">
            <v>0</v>
          </cell>
          <cell r="G135">
            <v>0</v>
          </cell>
          <cell r="J135">
            <v>0</v>
          </cell>
          <cell r="L135">
            <v>2</v>
          </cell>
          <cell r="M135">
            <v>35</v>
          </cell>
        </row>
        <row r="136">
          <cell r="A136" t="str">
            <v>COSENZA</v>
          </cell>
          <cell r="B136">
            <v>8</v>
          </cell>
          <cell r="C136">
            <v>895</v>
          </cell>
          <cell r="D136">
            <v>2</v>
          </cell>
          <cell r="F136">
            <v>2</v>
          </cell>
          <cell r="G136">
            <v>40</v>
          </cell>
          <cell r="J136">
            <v>5</v>
          </cell>
          <cell r="L136">
            <v>27</v>
          </cell>
          <cell r="M136">
            <v>394</v>
          </cell>
        </row>
        <row r="137">
          <cell r="A137" t="str">
            <v>CASTROVILLARI sezione di COSENZA</v>
          </cell>
          <cell r="B137">
            <v>2</v>
          </cell>
          <cell r="C137">
            <v>86</v>
          </cell>
          <cell r="D137">
            <v>0</v>
          </cell>
          <cell r="F137">
            <v>0</v>
          </cell>
          <cell r="G137">
            <v>0</v>
          </cell>
          <cell r="J137">
            <v>0</v>
          </cell>
          <cell r="L137">
            <v>0</v>
          </cell>
          <cell r="M137">
            <v>0</v>
          </cell>
        </row>
        <row r="138">
          <cell r="A138" t="str">
            <v>REGGIO CALABRIA</v>
          </cell>
          <cell r="B138">
            <v>7</v>
          </cell>
          <cell r="C138">
            <v>950</v>
          </cell>
          <cell r="D138">
            <v>0</v>
          </cell>
          <cell r="F138">
            <v>1</v>
          </cell>
          <cell r="G138">
            <v>1</v>
          </cell>
          <cell r="J138">
            <v>7</v>
          </cell>
          <cell r="L138">
            <v>28</v>
          </cell>
          <cell r="M138">
            <v>791</v>
          </cell>
        </row>
        <row r="139">
          <cell r="A139" t="str">
            <v>PALMI sezione di REGGIO CALABRIA</v>
          </cell>
          <cell r="B139">
            <v>3</v>
          </cell>
          <cell r="C139">
            <v>3033</v>
          </cell>
          <cell r="D139">
            <v>0</v>
          </cell>
          <cell r="F139">
            <v>1</v>
          </cell>
          <cell r="G139">
            <v>0</v>
          </cell>
          <cell r="J139">
            <v>0</v>
          </cell>
          <cell r="L139">
            <v>8</v>
          </cell>
          <cell r="M139">
            <v>352</v>
          </cell>
        </row>
        <row r="140">
          <cell r="A140" t="str">
            <v>LOCRI sezione di REGGIO CALABRIA</v>
          </cell>
          <cell r="B140">
            <v>2</v>
          </cell>
          <cell r="C140">
            <v>311</v>
          </cell>
          <cell r="D140">
            <v>0</v>
          </cell>
          <cell r="F140">
            <v>0</v>
          </cell>
          <cell r="G140">
            <v>0</v>
          </cell>
          <cell r="J140">
            <v>1</v>
          </cell>
          <cell r="L140">
            <v>16</v>
          </cell>
          <cell r="M140">
            <v>267</v>
          </cell>
        </row>
        <row r="141">
          <cell r="A141" t="str">
            <v>VIBO VALENTIA</v>
          </cell>
          <cell r="B141">
            <v>5</v>
          </cell>
          <cell r="C141">
            <v>400</v>
          </cell>
          <cell r="D141">
            <v>0</v>
          </cell>
          <cell r="F141">
            <v>0</v>
          </cell>
          <cell r="G141">
            <v>0</v>
          </cell>
          <cell r="J141">
            <v>2</v>
          </cell>
          <cell r="L141">
            <v>5</v>
          </cell>
          <cell r="M141">
            <v>98</v>
          </cell>
        </row>
        <row r="142">
          <cell r="A142" t="str">
            <v>CALABRIA</v>
          </cell>
          <cell r="B142">
            <v>31</v>
          </cell>
          <cell r="C142">
            <v>5957</v>
          </cell>
          <cell r="D142">
            <v>2</v>
          </cell>
          <cell r="F142">
            <v>4</v>
          </cell>
          <cell r="G142">
            <v>41</v>
          </cell>
          <cell r="J142">
            <v>15</v>
          </cell>
          <cell r="L142">
            <v>87</v>
          </cell>
          <cell r="M142">
            <v>1952</v>
          </cell>
        </row>
        <row r="143">
          <cell r="A143" t="str">
            <v>AGRIGENTO</v>
          </cell>
          <cell r="B143">
            <v>4</v>
          </cell>
          <cell r="C143">
            <v>167</v>
          </cell>
          <cell r="D143">
            <v>0</v>
          </cell>
          <cell r="F143">
            <v>2</v>
          </cell>
          <cell r="G143">
            <v>6</v>
          </cell>
          <cell r="J143">
            <v>1</v>
          </cell>
          <cell r="L143">
            <v>2</v>
          </cell>
          <cell r="M143">
            <v>26</v>
          </cell>
        </row>
        <row r="144">
          <cell r="A144" t="str">
            <v>SCIACCA sezione di AGRIGENTO</v>
          </cell>
          <cell r="B144">
            <v>2</v>
          </cell>
          <cell r="C144">
            <v>131</v>
          </cell>
          <cell r="D144">
            <v>0</v>
          </cell>
          <cell r="F144">
            <v>0</v>
          </cell>
          <cell r="G144">
            <v>0</v>
          </cell>
          <cell r="J144">
            <v>0</v>
          </cell>
          <cell r="L144">
            <v>3</v>
          </cell>
          <cell r="M144">
            <v>50</v>
          </cell>
        </row>
        <row r="145">
          <cell r="A145" t="str">
            <v>CALTANISSETTA</v>
          </cell>
          <cell r="B145">
            <v>2</v>
          </cell>
          <cell r="C145">
            <v>31</v>
          </cell>
          <cell r="D145">
            <v>0</v>
          </cell>
          <cell r="F145">
            <v>0</v>
          </cell>
          <cell r="G145">
            <v>0</v>
          </cell>
          <cell r="J145">
            <v>0</v>
          </cell>
          <cell r="L145">
            <v>0</v>
          </cell>
          <cell r="M145">
            <v>0</v>
          </cell>
        </row>
        <row r="146">
          <cell r="A146" t="str">
            <v>CATANIA</v>
          </cell>
          <cell r="B146">
            <v>8</v>
          </cell>
          <cell r="C146">
            <v>1574</v>
          </cell>
          <cell r="D146">
            <v>0</v>
          </cell>
          <cell r="F146">
            <v>1</v>
          </cell>
          <cell r="G146">
            <v>2</v>
          </cell>
          <cell r="J146">
            <v>1</v>
          </cell>
          <cell r="L146">
            <v>1</v>
          </cell>
          <cell r="M146">
            <v>6</v>
          </cell>
        </row>
        <row r="147">
          <cell r="A147" t="str">
            <v>CALTAGIRONE sezione di CATANIA</v>
          </cell>
          <cell r="B147">
            <v>1</v>
          </cell>
          <cell r="C147">
            <v>180</v>
          </cell>
          <cell r="D147">
            <v>0</v>
          </cell>
          <cell r="F147">
            <v>0</v>
          </cell>
          <cell r="G147">
            <v>0</v>
          </cell>
          <cell r="J147">
            <v>0</v>
          </cell>
          <cell r="L147">
            <v>1</v>
          </cell>
          <cell r="M147">
            <v>33</v>
          </cell>
        </row>
        <row r="148">
          <cell r="A148" t="str">
            <v>ENNA</v>
          </cell>
          <cell r="B148">
            <v>3</v>
          </cell>
          <cell r="C148">
            <v>223</v>
          </cell>
          <cell r="D148">
            <v>0</v>
          </cell>
          <cell r="F148">
            <v>0</v>
          </cell>
          <cell r="G148">
            <v>0</v>
          </cell>
          <cell r="J148">
            <v>0</v>
          </cell>
          <cell r="L148">
            <v>0</v>
          </cell>
          <cell r="M148">
            <v>0</v>
          </cell>
        </row>
        <row r="149">
          <cell r="A149" t="str">
            <v>MESSINA</v>
          </cell>
          <cell r="B149">
            <v>2</v>
          </cell>
          <cell r="C149">
            <v>303</v>
          </cell>
          <cell r="D149">
            <v>0</v>
          </cell>
          <cell r="F149">
            <v>0</v>
          </cell>
          <cell r="G149">
            <v>0</v>
          </cell>
          <cell r="J149">
            <v>1</v>
          </cell>
          <cell r="L149">
            <v>4</v>
          </cell>
          <cell r="M149">
            <v>60</v>
          </cell>
        </row>
        <row r="150">
          <cell r="A150" t="str">
            <v>PALERMO</v>
          </cell>
          <cell r="B150">
            <v>1</v>
          </cell>
          <cell r="C150">
            <v>0</v>
          </cell>
          <cell r="D150">
            <v>0</v>
          </cell>
          <cell r="F150">
            <v>2</v>
          </cell>
          <cell r="G150">
            <v>4</v>
          </cell>
          <cell r="J150">
            <v>1</v>
          </cell>
          <cell r="L150">
            <v>12</v>
          </cell>
          <cell r="M150">
            <v>185</v>
          </cell>
        </row>
        <row r="151">
          <cell r="A151" t="str">
            <v>TERMINI IMERESE sezione di PALERMO</v>
          </cell>
          <cell r="B151">
            <v>0</v>
          </cell>
          <cell r="C151">
            <v>0</v>
          </cell>
          <cell r="D151">
            <v>0</v>
          </cell>
          <cell r="F151">
            <v>0</v>
          </cell>
          <cell r="G151">
            <v>0</v>
          </cell>
          <cell r="J151">
            <v>0</v>
          </cell>
          <cell r="L151">
            <v>0</v>
          </cell>
          <cell r="M151">
            <v>0</v>
          </cell>
        </row>
        <row r="152">
          <cell r="A152" t="str">
            <v>RAGUSA</v>
          </cell>
          <cell r="B152">
            <v>2</v>
          </cell>
          <cell r="C152">
            <v>229</v>
          </cell>
          <cell r="D152">
            <v>1</v>
          </cell>
          <cell r="F152">
            <v>0</v>
          </cell>
          <cell r="G152">
            <v>0</v>
          </cell>
          <cell r="J152">
            <v>0</v>
          </cell>
          <cell r="L152">
            <v>29</v>
          </cell>
          <cell r="M152">
            <v>549</v>
          </cell>
        </row>
        <row r="153">
          <cell r="A153" t="str">
            <v>MODICA sezione di RAGUSA</v>
          </cell>
          <cell r="B153">
            <v>1</v>
          </cell>
          <cell r="C153">
            <v>32</v>
          </cell>
          <cell r="D153">
            <v>0</v>
          </cell>
          <cell r="F153">
            <v>0</v>
          </cell>
          <cell r="G153">
            <v>0</v>
          </cell>
          <cell r="J153">
            <v>0</v>
          </cell>
          <cell r="L153">
            <v>0</v>
          </cell>
          <cell r="M153">
            <v>0</v>
          </cell>
        </row>
        <row r="154">
          <cell r="A154" t="str">
            <v>SIRACUSA</v>
          </cell>
          <cell r="B154">
            <v>2</v>
          </cell>
          <cell r="C154">
            <v>388</v>
          </cell>
          <cell r="D154">
            <v>0</v>
          </cell>
          <cell r="F154">
            <v>0</v>
          </cell>
          <cell r="G154">
            <v>0</v>
          </cell>
          <cell r="J154">
            <v>0</v>
          </cell>
          <cell r="L154">
            <v>13</v>
          </cell>
          <cell r="M154">
            <v>372</v>
          </cell>
        </row>
        <row r="155">
          <cell r="A155" t="str">
            <v>NOTO sezione di SIRACUSA</v>
          </cell>
          <cell r="B155">
            <v>2</v>
          </cell>
          <cell r="C155">
            <v>1502</v>
          </cell>
          <cell r="D155">
            <v>0</v>
          </cell>
          <cell r="F155">
            <v>0</v>
          </cell>
          <cell r="G155">
            <v>0</v>
          </cell>
          <cell r="J155">
            <v>0</v>
          </cell>
          <cell r="L155">
            <v>10</v>
          </cell>
          <cell r="M155">
            <v>230</v>
          </cell>
        </row>
        <row r="156">
          <cell r="A156" t="str">
            <v>TRAPANI</v>
          </cell>
          <cell r="B156">
            <v>0</v>
          </cell>
          <cell r="C156">
            <v>0</v>
          </cell>
          <cell r="D156">
            <v>0</v>
          </cell>
          <cell r="F156">
            <v>0</v>
          </cell>
          <cell r="G156">
            <v>0</v>
          </cell>
          <cell r="J156">
            <v>0</v>
          </cell>
          <cell r="L156">
            <v>1</v>
          </cell>
          <cell r="M156">
            <v>35</v>
          </cell>
        </row>
        <row r="157">
          <cell r="A157" t="str">
            <v>SICILIA</v>
          </cell>
          <cell r="B157">
            <v>30</v>
          </cell>
          <cell r="C157">
            <v>4760</v>
          </cell>
          <cell r="D157">
            <v>1</v>
          </cell>
          <cell r="F157">
            <v>5</v>
          </cell>
          <cell r="G157">
            <v>12</v>
          </cell>
          <cell r="J157">
            <v>4</v>
          </cell>
          <cell r="L157">
            <v>76</v>
          </cell>
          <cell r="M157">
            <v>1546</v>
          </cell>
        </row>
        <row r="158">
          <cell r="A158" t="str">
            <v>CAGLIARI</v>
          </cell>
          <cell r="B158">
            <v>2</v>
          </cell>
          <cell r="C158">
            <v>622</v>
          </cell>
          <cell r="D158">
            <v>0</v>
          </cell>
          <cell r="F158">
            <v>0</v>
          </cell>
          <cell r="G158">
            <v>0</v>
          </cell>
          <cell r="J158">
            <v>0</v>
          </cell>
          <cell r="L158">
            <v>11</v>
          </cell>
          <cell r="M158">
            <v>328</v>
          </cell>
        </row>
        <row r="159">
          <cell r="A159" t="str">
            <v>NUORO</v>
          </cell>
          <cell r="B159">
            <v>0</v>
          </cell>
          <cell r="C159">
            <v>0</v>
          </cell>
          <cell r="D159">
            <v>0</v>
          </cell>
          <cell r="F159">
            <v>0</v>
          </cell>
          <cell r="G159">
            <v>0</v>
          </cell>
          <cell r="J159">
            <v>0</v>
          </cell>
          <cell r="L159">
            <v>3</v>
          </cell>
          <cell r="M159">
            <v>49</v>
          </cell>
        </row>
        <row r="160">
          <cell r="A160" t="str">
            <v>ORISTANO</v>
          </cell>
          <cell r="B160">
            <v>1</v>
          </cell>
          <cell r="C160">
            <v>173</v>
          </cell>
          <cell r="D160">
            <v>0</v>
          </cell>
          <cell r="F160">
            <v>0</v>
          </cell>
          <cell r="G160">
            <v>0</v>
          </cell>
          <cell r="J160">
            <v>2</v>
          </cell>
          <cell r="L160">
            <v>2</v>
          </cell>
          <cell r="M160">
            <v>34</v>
          </cell>
        </row>
        <row r="161">
          <cell r="A161" t="str">
            <v>SASSARI</v>
          </cell>
          <cell r="B161">
            <v>2</v>
          </cell>
          <cell r="C161">
            <v>98</v>
          </cell>
          <cell r="D161">
            <v>0</v>
          </cell>
          <cell r="F161">
            <v>0</v>
          </cell>
          <cell r="G161">
            <v>0</v>
          </cell>
          <cell r="J161">
            <v>0</v>
          </cell>
          <cell r="L161">
            <v>7</v>
          </cell>
          <cell r="M161">
            <v>96</v>
          </cell>
        </row>
        <row r="162">
          <cell r="A162" t="str">
            <v>SARDEGNA</v>
          </cell>
          <cell r="B162">
            <v>5</v>
          </cell>
          <cell r="C162">
            <v>893</v>
          </cell>
          <cell r="D162">
            <v>0</v>
          </cell>
          <cell r="F162">
            <v>0</v>
          </cell>
          <cell r="G162">
            <v>0</v>
          </cell>
          <cell r="J162">
            <v>2</v>
          </cell>
          <cell r="L162">
            <v>23</v>
          </cell>
          <cell r="M162">
            <v>507</v>
          </cell>
        </row>
        <row r="163">
          <cell r="A163" t="str">
            <v>MEZZOGIORNO</v>
          </cell>
          <cell r="B163">
            <v>143</v>
          </cell>
          <cell r="C163">
            <v>28794</v>
          </cell>
          <cell r="D163">
            <v>6</v>
          </cell>
          <cell r="F163">
            <v>35</v>
          </cell>
          <cell r="G163">
            <v>189</v>
          </cell>
          <cell r="J163">
            <v>53</v>
          </cell>
          <cell r="L163">
            <v>426</v>
          </cell>
          <cell r="M163">
            <v>9138</v>
          </cell>
        </row>
        <row r="164">
          <cell r="A164" t="str">
            <v>ITALIA</v>
          </cell>
          <cell r="B164">
            <v>344</v>
          </cell>
          <cell r="C164">
            <v>58892</v>
          </cell>
          <cell r="D164">
            <v>35</v>
          </cell>
          <cell r="F164">
            <v>147</v>
          </cell>
          <cell r="G164">
            <v>858</v>
          </cell>
          <cell r="J164">
            <v>212</v>
          </cell>
          <cell r="L164">
            <v>1611</v>
          </cell>
          <cell r="M164">
            <v>31255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C18"/>
  <sheetViews>
    <sheetView showGridLines="0" tabSelected="1" zoomScaleNormal="100" workbookViewId="0"/>
  </sheetViews>
  <sheetFormatPr defaultRowHeight="12" x14ac:dyDescent="0.2"/>
  <cols>
    <col min="1" max="1" width="11.6640625" style="126" customWidth="1"/>
    <col min="2" max="2" width="2.83203125" style="126" customWidth="1"/>
    <col min="3" max="3" width="132.83203125" style="126" customWidth="1"/>
    <col min="4" max="16384" width="9.33203125" style="126"/>
  </cols>
  <sheetData>
    <row r="1" spans="1:3" ht="12.75" x14ac:dyDescent="0.2">
      <c r="A1" s="174" t="s">
        <v>241</v>
      </c>
      <c r="B1" s="174"/>
    </row>
    <row r="3" spans="1:3" ht="12" customHeight="1" x14ac:dyDescent="0.2">
      <c r="A3" s="173" t="s">
        <v>274</v>
      </c>
      <c r="B3" s="209" t="s">
        <v>129</v>
      </c>
      <c r="C3" s="173" t="s">
        <v>263</v>
      </c>
    </row>
    <row r="4" spans="1:3" ht="12.75" customHeight="1" x14ac:dyDescent="0.2">
      <c r="A4" s="173" t="s">
        <v>275</v>
      </c>
      <c r="B4" s="209" t="s">
        <v>129</v>
      </c>
      <c r="C4" s="173" t="s">
        <v>264</v>
      </c>
    </row>
    <row r="5" spans="1:3" x14ac:dyDescent="0.2">
      <c r="A5" s="173" t="s">
        <v>276</v>
      </c>
      <c r="B5" s="209" t="s">
        <v>129</v>
      </c>
      <c r="C5" s="173" t="s">
        <v>265</v>
      </c>
    </row>
    <row r="6" spans="1:3" x14ac:dyDescent="0.2">
      <c r="A6" s="173" t="s">
        <v>277</v>
      </c>
      <c r="B6" s="209" t="s">
        <v>129</v>
      </c>
      <c r="C6" s="173" t="s">
        <v>266</v>
      </c>
    </row>
    <row r="7" spans="1:3" x14ac:dyDescent="0.2">
      <c r="A7" s="173" t="s">
        <v>278</v>
      </c>
      <c r="B7" s="209" t="s">
        <v>129</v>
      </c>
      <c r="C7" s="173" t="s">
        <v>267</v>
      </c>
    </row>
    <row r="8" spans="1:3" x14ac:dyDescent="0.2">
      <c r="A8" s="173" t="s">
        <v>279</v>
      </c>
      <c r="B8" s="209" t="s">
        <v>129</v>
      </c>
      <c r="C8" s="173" t="s">
        <v>268</v>
      </c>
    </row>
    <row r="9" spans="1:3" x14ac:dyDescent="0.2">
      <c r="A9" s="173" t="s">
        <v>280</v>
      </c>
      <c r="B9" s="209" t="s">
        <v>129</v>
      </c>
      <c r="C9" s="173" t="s">
        <v>269</v>
      </c>
    </row>
    <row r="10" spans="1:3" x14ac:dyDescent="0.2">
      <c r="A10" s="173" t="s">
        <v>281</v>
      </c>
      <c r="B10" s="209" t="s">
        <v>129</v>
      </c>
      <c r="C10" s="173" t="s">
        <v>270</v>
      </c>
    </row>
    <row r="11" spans="1:3" ht="12.75" customHeight="1" x14ac:dyDescent="0.2">
      <c r="A11" s="173" t="s">
        <v>282</v>
      </c>
      <c r="B11" s="209" t="s">
        <v>129</v>
      </c>
      <c r="C11" s="173" t="s">
        <v>271</v>
      </c>
    </row>
    <row r="18" spans="3:3" x14ac:dyDescent="0.2">
      <c r="C18" s="126" t="s">
        <v>248</v>
      </c>
    </row>
  </sheetData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K37"/>
  <sheetViews>
    <sheetView showGridLines="0" zoomScaleNormal="100" zoomScaleSheetLayoutView="100" workbookViewId="0">
      <selection sqref="A1:K1"/>
    </sheetView>
  </sheetViews>
  <sheetFormatPr defaultRowHeight="9" x14ac:dyDescent="0.15"/>
  <cols>
    <col min="1" max="1" width="22.6640625" style="24" customWidth="1"/>
    <col min="2" max="3" width="9.83203125" style="24" customWidth="1"/>
    <col min="4" max="4" width="1" style="7" customWidth="1"/>
    <col min="5" max="5" width="9.83203125" style="24" customWidth="1"/>
    <col min="6" max="6" width="14.5" style="24" customWidth="1"/>
    <col min="7" max="7" width="1" style="24" customWidth="1"/>
    <col min="8" max="8" width="9.83203125" style="24" customWidth="1"/>
    <col min="9" max="9" width="1" style="24" customWidth="1"/>
    <col min="10" max="10" width="10.6640625" style="24" customWidth="1"/>
    <col min="11" max="11" width="9.83203125" style="24" customWidth="1"/>
    <col min="12" max="16384" width="9.33203125" style="24"/>
  </cols>
  <sheetData>
    <row r="1" spans="1:11" ht="12" customHeight="1" x14ac:dyDescent="0.15">
      <c r="A1" s="225" t="s">
        <v>259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</row>
    <row r="2" spans="1:11" ht="9" customHeight="1" x14ac:dyDescent="0.2">
      <c r="A2" s="25"/>
      <c r="B2" s="26"/>
      <c r="C2" s="26"/>
      <c r="D2" s="27"/>
    </row>
    <row r="3" spans="1:11" s="3" customFormat="1" ht="12.75" customHeight="1" x14ac:dyDescent="0.2">
      <c r="A3" s="220" t="s">
        <v>0</v>
      </c>
      <c r="B3" s="222" t="s">
        <v>190</v>
      </c>
      <c r="C3" s="222"/>
      <c r="D3" s="28"/>
      <c r="E3" s="222" t="s">
        <v>191</v>
      </c>
      <c r="F3" s="222"/>
      <c r="G3" s="29"/>
      <c r="H3" s="223" t="s">
        <v>187</v>
      </c>
      <c r="I3" s="28"/>
      <c r="J3" s="222" t="s">
        <v>183</v>
      </c>
      <c r="K3" s="222"/>
    </row>
    <row r="4" spans="1:11" s="5" customFormat="1" ht="18" x14ac:dyDescent="0.15">
      <c r="A4" s="221"/>
      <c r="B4" s="122" t="s">
        <v>184</v>
      </c>
      <c r="C4" s="122" t="s">
        <v>185</v>
      </c>
      <c r="D4" s="30"/>
      <c r="E4" s="122" t="s">
        <v>184</v>
      </c>
      <c r="F4" s="122" t="s">
        <v>186</v>
      </c>
      <c r="G4" s="30"/>
      <c r="H4" s="224"/>
      <c r="I4" s="30"/>
      <c r="J4" s="122" t="s">
        <v>188</v>
      </c>
      <c r="K4" s="122" t="s">
        <v>189</v>
      </c>
    </row>
    <row r="5" spans="1:11" s="6" customFormat="1" ht="6" customHeight="1" x14ac:dyDescent="0.15">
      <c r="B5" s="7"/>
      <c r="C5" s="7"/>
      <c r="D5" s="7"/>
      <c r="E5" s="7"/>
      <c r="F5" s="7"/>
      <c r="G5" s="7"/>
      <c r="H5" s="8"/>
    </row>
    <row r="6" spans="1:11" x14ac:dyDescent="0.15">
      <c r="A6" s="92" t="s">
        <v>17</v>
      </c>
      <c r="B6" s="133">
        <f>VLOOKUP(A6,'[9]Tavola 5'!$A$8:$M$164,2,FALSE)</f>
        <v>15</v>
      </c>
      <c r="C6" s="133">
        <f>VLOOKUP(A6,'[9]Tavola 5'!$A$8:$M$164,3,FALSE)</f>
        <v>3066</v>
      </c>
      <c r="D6" s="120"/>
      <c r="E6" s="133">
        <f>VLOOKUP(A6,'[9]Tavola 5'!$A$8:$M$164,6,FALSE)</f>
        <v>5</v>
      </c>
      <c r="F6" s="133">
        <f>VLOOKUP(A6,'[9]Tavola 5'!$A$8:$M$164,7,FALSE)</f>
        <v>59</v>
      </c>
      <c r="G6" s="120"/>
      <c r="H6" s="133">
        <f>VLOOKUP(A6,'[9]Tavola 5'!$A$8:$M$164,10,FALSE)</f>
        <v>22</v>
      </c>
      <c r="I6" s="135"/>
      <c r="J6" s="133">
        <f>VLOOKUP(A6,'[9]Tavola 5'!$A$8:$M$164,12,FALSE)</f>
        <v>116</v>
      </c>
      <c r="K6" s="133">
        <f>VLOOKUP(A6,'[9]Tavola 5'!$A$8:$M$164,13,FALSE)</f>
        <v>2698</v>
      </c>
    </row>
    <row r="7" spans="1:11" x14ac:dyDescent="0.15">
      <c r="A7" s="115" t="s">
        <v>154</v>
      </c>
      <c r="B7" s="133">
        <v>0</v>
      </c>
      <c r="C7" s="133">
        <v>0</v>
      </c>
      <c r="D7" s="133"/>
      <c r="E7" s="133">
        <v>0</v>
      </c>
      <c r="F7" s="133">
        <v>0</v>
      </c>
      <c r="G7" s="133"/>
      <c r="H7" s="133">
        <v>0</v>
      </c>
      <c r="I7" s="133"/>
      <c r="J7" s="133">
        <v>0</v>
      </c>
      <c r="K7" s="133">
        <v>0</v>
      </c>
    </row>
    <row r="8" spans="1:11" x14ac:dyDescent="0.15">
      <c r="A8" s="92" t="s">
        <v>5</v>
      </c>
      <c r="B8" s="133">
        <f>VLOOKUP(A8,'[9]Tavola 5'!$A$8:$M$164,2,FALSE)</f>
        <v>12</v>
      </c>
      <c r="C8" s="133">
        <f>VLOOKUP(A8,'[9]Tavola 5'!$A$8:$M$164,3,FALSE)</f>
        <v>4729</v>
      </c>
      <c r="D8" s="120"/>
      <c r="E8" s="133">
        <f>VLOOKUP(A8,'[9]Tavola 5'!$A$8:$M$164,6,FALSE)</f>
        <v>12</v>
      </c>
      <c r="F8" s="133">
        <f>VLOOKUP(A8,'[9]Tavola 5'!$A$8:$M$164,7,FALSE)</f>
        <v>19</v>
      </c>
      <c r="G8" s="120"/>
      <c r="H8" s="133">
        <f>VLOOKUP(A8,'[9]Tavola 5'!$A$8:$M$164,10,FALSE)</f>
        <v>6</v>
      </c>
      <c r="I8" s="135"/>
      <c r="J8" s="133">
        <f>VLOOKUP(A8,'[9]Tavola 5'!$A$8:$M$164,12,FALSE)</f>
        <v>125</v>
      </c>
      <c r="K8" s="133">
        <f>VLOOKUP(A8,'[9]Tavola 5'!$A$8:$M$164,13,FALSE)</f>
        <v>3823</v>
      </c>
    </row>
    <row r="9" spans="1:11" x14ac:dyDescent="0.15">
      <c r="A9" s="92" t="s">
        <v>3</v>
      </c>
      <c r="B9" s="133">
        <f>VLOOKUP(A9,'[9]Tavola 5'!$A$8:$M$164,2,FALSE)</f>
        <v>23</v>
      </c>
      <c r="C9" s="133">
        <f>VLOOKUP(A9,'[9]Tavola 5'!$A$8:$M$164,3,FALSE)</f>
        <v>1117</v>
      </c>
      <c r="D9" s="120"/>
      <c r="E9" s="133">
        <f>VLOOKUP(A9,'[9]Tavola 5'!$A$8:$M$164,6,FALSE)</f>
        <v>13</v>
      </c>
      <c r="F9" s="133">
        <f>VLOOKUP(A9,'[9]Tavola 5'!$A$8:$M$164,7,FALSE)</f>
        <v>105</v>
      </c>
      <c r="G9" s="120"/>
      <c r="H9" s="133">
        <f>VLOOKUP(A9,'[9]Tavola 5'!$A$8:$M$164,10,FALSE)</f>
        <v>5</v>
      </c>
      <c r="I9" s="135"/>
      <c r="J9" s="133">
        <f>VLOOKUP(A9,'[9]Tavola 5'!$A$8:$M$164,12,FALSE)</f>
        <v>53</v>
      </c>
      <c r="K9" s="133">
        <f>VLOOKUP(A9,'[9]Tavola 5'!$A$8:$M$164,13,FALSE)</f>
        <v>1083</v>
      </c>
    </row>
    <row r="10" spans="1:11" x14ac:dyDescent="0.15">
      <c r="A10" s="92" t="s">
        <v>195</v>
      </c>
      <c r="B10" s="133">
        <f>VLOOKUP(A10,'[9]Tavola 5'!$A$8:$M$164,2,FALSE)</f>
        <v>1</v>
      </c>
      <c r="C10" s="133">
        <f>VLOOKUP(A10,'[9]Tavola 5'!$A$8:$M$164,3,FALSE)</f>
        <v>5</v>
      </c>
      <c r="D10" s="120"/>
      <c r="E10" s="133">
        <f>VLOOKUP(A10,'[9]Tavola 5'!$A$8:$M$164,6,FALSE)</f>
        <v>5</v>
      </c>
      <c r="F10" s="133">
        <f>VLOOKUP(A10,'[9]Tavola 5'!$A$8:$M$164,7,FALSE)</f>
        <v>21</v>
      </c>
      <c r="G10" s="120"/>
      <c r="H10" s="133">
        <f>VLOOKUP(A10,'[9]Tavola 5'!$A$8:$M$164,10,FALSE)</f>
        <v>0</v>
      </c>
      <c r="I10" s="135"/>
      <c r="J10" s="133">
        <f>VLOOKUP(A10,'[9]Tavola 5'!$A$8:$M$164,12,FALSE)</f>
        <v>10</v>
      </c>
      <c r="K10" s="133">
        <f>VLOOKUP(A10,'[9]Tavola 5'!$A$8:$M$164,13,FALSE)</f>
        <v>105</v>
      </c>
    </row>
    <row r="11" spans="1:11" x14ac:dyDescent="0.15">
      <c r="A11" s="82" t="s">
        <v>153</v>
      </c>
      <c r="B11" s="133">
        <f>VLOOKUP(A11,'[9]Tavola 5'!$A$8:$M$164,2,FALSE)</f>
        <v>0</v>
      </c>
      <c r="C11" s="133">
        <f>VLOOKUP(A11,'[9]Tavola 5'!$A$8:$M$164,3,FALSE)</f>
        <v>0</v>
      </c>
      <c r="D11" s="121"/>
      <c r="E11" s="133">
        <f>VLOOKUP(A11,'[9]Tavola 5'!$A$8:$M$164,6,FALSE)</f>
        <v>1</v>
      </c>
      <c r="F11" s="133">
        <f>VLOOKUP(A11,'[9]Tavola 5'!$A$8:$M$164,7,FALSE)</f>
        <v>1</v>
      </c>
      <c r="G11" s="121"/>
      <c r="H11" s="133">
        <f>VLOOKUP(A11,'[9]Tavola 5'!$A$8:$M$164,10,FALSE)</f>
        <v>0</v>
      </c>
      <c r="I11" s="135"/>
      <c r="J11" s="133">
        <f>VLOOKUP(A11,'[9]Tavola 5'!$A$8:$M$164,12,FALSE)</f>
        <v>7</v>
      </c>
      <c r="K11" s="133">
        <f>VLOOKUP(A11,'[9]Tavola 5'!$A$8:$M$164,13,FALSE)</f>
        <v>82</v>
      </c>
    </row>
    <row r="12" spans="1:11" x14ac:dyDescent="0.15">
      <c r="A12" s="82" t="s">
        <v>38</v>
      </c>
      <c r="B12" s="133">
        <f>VLOOKUP(A12,'[9]Tavola 5'!$A$8:$M$164,2,FALSE)</f>
        <v>1</v>
      </c>
      <c r="C12" s="133">
        <f>VLOOKUP(A12,'[9]Tavola 5'!$A$8:$M$164,3,FALSE)</f>
        <v>5</v>
      </c>
      <c r="D12" s="121"/>
      <c r="E12" s="133">
        <f>VLOOKUP(A12,'[9]Tavola 5'!$A$8:$M$164,6,FALSE)</f>
        <v>4</v>
      </c>
      <c r="F12" s="133">
        <f>VLOOKUP(A12,'[9]Tavola 5'!$A$8:$M$164,7,FALSE)</f>
        <v>20</v>
      </c>
      <c r="G12" s="121"/>
      <c r="H12" s="133">
        <f>VLOOKUP(A12,'[9]Tavola 5'!$A$8:$M$164,10,FALSE)</f>
        <v>0</v>
      </c>
      <c r="I12" s="135"/>
      <c r="J12" s="133">
        <f>VLOOKUP(A12,'[9]Tavola 5'!$A$8:$M$164,12,FALSE)</f>
        <v>3</v>
      </c>
      <c r="K12" s="133">
        <f>VLOOKUP(A12,'[9]Tavola 5'!$A$8:$M$164,13,FALSE)</f>
        <v>23</v>
      </c>
    </row>
    <row r="13" spans="1:11" x14ac:dyDescent="0.15">
      <c r="A13" s="92" t="s">
        <v>4</v>
      </c>
      <c r="B13" s="133">
        <f>VLOOKUP(A13,'[9]Tavola 5'!$A$8:$M$164,2,FALSE)</f>
        <v>38</v>
      </c>
      <c r="C13" s="133">
        <f>VLOOKUP(A13,'[9]Tavola 5'!$A$8:$M$164,3,FALSE)</f>
        <v>5242</v>
      </c>
      <c r="D13" s="120"/>
      <c r="E13" s="133">
        <f>VLOOKUP(A13,'[9]Tavola 5'!$A$8:$M$164,6,FALSE)</f>
        <v>10</v>
      </c>
      <c r="F13" s="133">
        <f>VLOOKUP(A13,'[9]Tavola 5'!$A$8:$M$164,7,FALSE)</f>
        <v>41</v>
      </c>
      <c r="G13" s="120"/>
      <c r="H13" s="133">
        <f>VLOOKUP(A13,'[9]Tavola 5'!$A$8:$M$164,10,FALSE)</f>
        <v>2</v>
      </c>
      <c r="I13" s="135"/>
      <c r="J13" s="133">
        <f>VLOOKUP(A13,'[9]Tavola 5'!$A$8:$M$164,12,FALSE)</f>
        <v>137</v>
      </c>
      <c r="K13" s="133">
        <f>VLOOKUP(A13,'[9]Tavola 5'!$A$8:$M$164,13,FALSE)</f>
        <v>1881</v>
      </c>
    </row>
    <row r="14" spans="1:11" x14ac:dyDescent="0.15">
      <c r="A14" s="92" t="s">
        <v>50</v>
      </c>
      <c r="B14" s="133">
        <f>VLOOKUP(A14,'[9]Tavola 5'!$A$8:$M$164,2,FALSE)</f>
        <v>6</v>
      </c>
      <c r="C14" s="133">
        <f>VLOOKUP(A14,'[9]Tavola 5'!$A$8:$M$164,3,FALSE)</f>
        <v>474</v>
      </c>
      <c r="D14" s="120"/>
      <c r="E14" s="133">
        <f>VLOOKUP(A14,'[9]Tavola 5'!$A$8:$M$164,6,FALSE)</f>
        <v>4</v>
      </c>
      <c r="F14" s="133">
        <f>VLOOKUP(A14,'[9]Tavola 5'!$A$8:$M$164,7,FALSE)</f>
        <v>44</v>
      </c>
      <c r="G14" s="120"/>
      <c r="H14" s="133">
        <f>VLOOKUP(A14,'[9]Tavola 5'!$A$8:$M$164,10,FALSE)</f>
        <v>8</v>
      </c>
      <c r="I14" s="135"/>
      <c r="J14" s="133">
        <f>VLOOKUP(A14,'[9]Tavola 5'!$A$8:$M$164,12,FALSE)</f>
        <v>25</v>
      </c>
      <c r="K14" s="133">
        <f>VLOOKUP(A14,'[9]Tavola 5'!$A$8:$M$164,13,FALSE)</f>
        <v>439</v>
      </c>
    </row>
    <row r="15" spans="1:11" x14ac:dyDescent="0.15">
      <c r="A15" s="92" t="s">
        <v>240</v>
      </c>
      <c r="B15" s="133">
        <f>VLOOKUP(A15,'[9]Tavola 5'!$A$8:$M$164,2,FALSE)</f>
        <v>27</v>
      </c>
      <c r="C15" s="133">
        <f>VLOOKUP(A15,'[9]Tavola 5'!$A$8:$M$164,3,FALSE)</f>
        <v>2603</v>
      </c>
      <c r="D15" s="120"/>
      <c r="E15" s="133">
        <f>VLOOKUP(A15,'[9]Tavola 5'!$A$8:$M$164,6,FALSE)</f>
        <v>16</v>
      </c>
      <c r="F15" s="133">
        <f>VLOOKUP(A15,'[9]Tavola 5'!$A$8:$M$164,7,FALSE)</f>
        <v>101</v>
      </c>
      <c r="G15" s="120"/>
      <c r="H15" s="133">
        <f>VLOOKUP(A15,'[9]Tavola 5'!$A$8:$M$164,10,FALSE)</f>
        <v>15</v>
      </c>
      <c r="I15" s="135"/>
      <c r="J15" s="133">
        <f>VLOOKUP(A15,'[9]Tavola 5'!$A$8:$M$164,12,FALSE)</f>
        <v>216</v>
      </c>
      <c r="K15" s="133">
        <f>VLOOKUP(A15,'[9]Tavola 5'!$A$8:$M$164,13,FALSE)</f>
        <v>4706</v>
      </c>
    </row>
    <row r="16" spans="1:11" x14ac:dyDescent="0.15">
      <c r="A16" s="92" t="s">
        <v>6</v>
      </c>
      <c r="B16" s="133">
        <f>VLOOKUP(A16,'[9]Tavola 5'!$A$8:$M$164,2,FALSE)</f>
        <v>30</v>
      </c>
      <c r="C16" s="133">
        <f>VLOOKUP(A16,'[9]Tavola 5'!$A$8:$M$164,3,FALSE)</f>
        <v>6440</v>
      </c>
      <c r="D16" s="120"/>
      <c r="E16" s="133">
        <f>VLOOKUP(A16,'[9]Tavola 5'!$A$8:$M$164,6,FALSE)</f>
        <v>20</v>
      </c>
      <c r="F16" s="133">
        <f>VLOOKUP(A16,'[9]Tavola 5'!$A$8:$M$164,7,FALSE)</f>
        <v>56</v>
      </c>
      <c r="G16" s="120"/>
      <c r="H16" s="133">
        <f>VLOOKUP(A16,'[9]Tavola 5'!$A$8:$M$164,10,FALSE)</f>
        <v>20</v>
      </c>
      <c r="I16" s="135"/>
      <c r="J16" s="133">
        <f>VLOOKUP(A16,'[9]Tavola 5'!$A$8:$M$164,12,FALSE)</f>
        <v>175</v>
      </c>
      <c r="K16" s="133">
        <f>VLOOKUP(A16,'[9]Tavola 5'!$A$8:$M$164,13,FALSE)</f>
        <v>3423</v>
      </c>
    </row>
    <row r="17" spans="1:11" x14ac:dyDescent="0.15">
      <c r="A17" s="92" t="s">
        <v>7</v>
      </c>
      <c r="B17" s="133">
        <f>VLOOKUP(A17,'[9]Tavola 5'!$A$8:$M$164,2,FALSE)</f>
        <v>15</v>
      </c>
      <c r="C17" s="133">
        <f>VLOOKUP(A17,'[9]Tavola 5'!$A$8:$M$164,3,FALSE)</f>
        <v>1831</v>
      </c>
      <c r="D17" s="120"/>
      <c r="E17" s="133">
        <f>VLOOKUP(A17,'[9]Tavola 5'!$A$8:$M$164,6,FALSE)</f>
        <v>0</v>
      </c>
      <c r="F17" s="133">
        <f>VLOOKUP(A17,'[9]Tavola 5'!$A$8:$M$164,7,FALSE)</f>
        <v>0</v>
      </c>
      <c r="G17" s="120"/>
      <c r="H17" s="133">
        <f>VLOOKUP(A17,'[9]Tavola 5'!$A$8:$M$164,10,FALSE)</f>
        <v>69</v>
      </c>
      <c r="I17" s="135"/>
      <c r="J17" s="133">
        <f>VLOOKUP(A17,'[9]Tavola 5'!$A$8:$M$164,12,FALSE)</f>
        <v>178</v>
      </c>
      <c r="K17" s="133">
        <f>VLOOKUP(A17,'[9]Tavola 5'!$A$8:$M$164,13,FALSE)</f>
        <v>1199</v>
      </c>
    </row>
    <row r="18" spans="1:11" x14ac:dyDescent="0.15">
      <c r="A18" s="92" t="s">
        <v>8</v>
      </c>
      <c r="B18" s="133">
        <f>VLOOKUP(A18,'[9]Tavola 5'!$A$8:$M$164,2,FALSE)</f>
        <v>20</v>
      </c>
      <c r="C18" s="133">
        <f>VLOOKUP(A18,'[9]Tavola 5'!$A$8:$M$164,3,FALSE)</f>
        <v>1124</v>
      </c>
      <c r="D18" s="120"/>
      <c r="E18" s="133">
        <f>VLOOKUP(A18,'[9]Tavola 5'!$A$8:$M$164,6,FALSE)</f>
        <v>11</v>
      </c>
      <c r="F18" s="133">
        <f>VLOOKUP(A18,'[9]Tavola 5'!$A$8:$M$164,7,FALSE)</f>
        <v>21</v>
      </c>
      <c r="G18" s="120"/>
      <c r="H18" s="133">
        <f>VLOOKUP(A18,'[9]Tavola 5'!$A$8:$M$164,10,FALSE)</f>
        <v>6</v>
      </c>
      <c r="I18" s="135"/>
      <c r="J18" s="133">
        <f>VLOOKUP(A18,'[9]Tavola 5'!$A$8:$M$164,12,FALSE)</f>
        <v>96</v>
      </c>
      <c r="K18" s="133">
        <f>VLOOKUP(A18,'[9]Tavola 5'!$A$8:$M$164,13,FALSE)</f>
        <v>2300</v>
      </c>
    </row>
    <row r="19" spans="1:11" x14ac:dyDescent="0.15">
      <c r="A19" s="92" t="s">
        <v>18</v>
      </c>
      <c r="B19" s="133">
        <f>VLOOKUP(A19,'[9]Tavola 5'!$A$8:$M$164,2,FALSE)</f>
        <v>14</v>
      </c>
      <c r="C19" s="133">
        <f>VLOOKUP(A19,'[9]Tavola 5'!$A$8:$M$164,3,FALSE)</f>
        <v>3467</v>
      </c>
      <c r="D19" s="120"/>
      <c r="E19" s="133">
        <f>VLOOKUP(A19,'[9]Tavola 5'!$A$8:$M$164,6,FALSE)</f>
        <v>16</v>
      </c>
      <c r="F19" s="133">
        <f>VLOOKUP(A19,'[9]Tavola 5'!$A$8:$M$164,7,FALSE)</f>
        <v>202</v>
      </c>
      <c r="G19" s="120"/>
      <c r="H19" s="133">
        <f>VLOOKUP(A19,'[9]Tavola 5'!$A$8:$M$164,10,FALSE)</f>
        <v>6</v>
      </c>
      <c r="I19" s="135"/>
      <c r="J19" s="133">
        <f>VLOOKUP(A19,'[9]Tavola 5'!$A$8:$M$164,12,FALSE)</f>
        <v>54</v>
      </c>
      <c r="K19" s="133">
        <f>VLOOKUP(A19,'[9]Tavola 5'!$A$8:$M$164,13,FALSE)</f>
        <v>460</v>
      </c>
    </row>
    <row r="20" spans="1:11" x14ac:dyDescent="0.15">
      <c r="A20" s="92" t="s">
        <v>9</v>
      </c>
      <c r="B20" s="133">
        <f>VLOOKUP(A20,'[9]Tavola 5'!$A$8:$M$164,2,FALSE)</f>
        <v>17</v>
      </c>
      <c r="C20" s="133">
        <f>VLOOKUP(A20,'[9]Tavola 5'!$A$8:$M$164,3,FALSE)</f>
        <v>3001</v>
      </c>
      <c r="D20" s="120"/>
      <c r="E20" s="133">
        <f>VLOOKUP(A20,'[9]Tavola 5'!$A$8:$M$164,6,FALSE)</f>
        <v>2</v>
      </c>
      <c r="F20" s="133">
        <f>VLOOKUP(A20,'[9]Tavola 5'!$A$8:$M$164,7,FALSE)</f>
        <v>2</v>
      </c>
      <c r="G20" s="120"/>
      <c r="H20" s="133">
        <f>VLOOKUP(A20,'[9]Tavola 5'!$A$8:$M$164,10,FALSE)</f>
        <v>15</v>
      </c>
      <c r="I20" s="135"/>
      <c r="J20" s="133">
        <f>VLOOKUP(A20,'[9]Tavola 5'!$A$8:$M$164,12,FALSE)</f>
        <v>60</v>
      </c>
      <c r="K20" s="133">
        <f>VLOOKUP(A20,'[9]Tavola 5'!$A$8:$M$164,13,FALSE)</f>
        <v>924</v>
      </c>
    </row>
    <row r="21" spans="1:11" x14ac:dyDescent="0.15">
      <c r="A21" s="92" t="s">
        <v>10</v>
      </c>
      <c r="B21" s="133">
        <f>VLOOKUP(A21,'[9]Tavola 5'!$A$8:$M$164,2,FALSE)</f>
        <v>1</v>
      </c>
      <c r="C21" s="133">
        <f>VLOOKUP(A21,'[9]Tavola 5'!$A$8:$M$164,3,FALSE)</f>
        <v>214</v>
      </c>
      <c r="D21" s="120"/>
      <c r="E21" s="133">
        <f>VLOOKUP(A21,'[9]Tavola 5'!$A$8:$M$164,6,FALSE)</f>
        <v>3</v>
      </c>
      <c r="F21" s="133">
        <f>VLOOKUP(A21,'[9]Tavola 5'!$A$8:$M$164,7,FALSE)</f>
        <v>0</v>
      </c>
      <c r="G21" s="120"/>
      <c r="H21" s="133">
        <f>VLOOKUP(A21,'[9]Tavola 5'!$A$8:$M$164,10,FALSE)</f>
        <v>2</v>
      </c>
      <c r="I21" s="135"/>
      <c r="J21" s="133">
        <f>VLOOKUP(A21,'[9]Tavola 5'!$A$8:$M$164,12,FALSE)</f>
        <v>13</v>
      </c>
      <c r="K21" s="133">
        <f>VLOOKUP(A21,'[9]Tavola 5'!$A$8:$M$164,13,FALSE)</f>
        <v>259</v>
      </c>
    </row>
    <row r="22" spans="1:11" x14ac:dyDescent="0.15">
      <c r="A22" s="92" t="s">
        <v>11</v>
      </c>
      <c r="B22" s="133">
        <f>VLOOKUP(A22,'[9]Tavola 5'!$A$8:$M$164,2,FALSE)</f>
        <v>23</v>
      </c>
      <c r="C22" s="133">
        <f>VLOOKUP(A22,'[9]Tavola 5'!$A$8:$M$164,3,FALSE)</f>
        <v>3497</v>
      </c>
      <c r="D22" s="120"/>
      <c r="E22" s="133">
        <f>VLOOKUP(A22,'[9]Tavola 5'!$A$8:$M$164,6,FALSE)</f>
        <v>7</v>
      </c>
      <c r="F22" s="133">
        <f>VLOOKUP(A22,'[9]Tavola 5'!$A$8:$M$164,7,FALSE)</f>
        <v>33</v>
      </c>
      <c r="G22" s="120"/>
      <c r="H22" s="133">
        <f>VLOOKUP(A22,'[9]Tavola 5'!$A$8:$M$164,10,FALSE)</f>
        <v>5</v>
      </c>
      <c r="I22" s="135"/>
      <c r="J22" s="133">
        <f>VLOOKUP(A22,'[9]Tavola 5'!$A$8:$M$164,12,FALSE)</f>
        <v>59</v>
      </c>
      <c r="K22" s="133">
        <f>VLOOKUP(A22,'[9]Tavola 5'!$A$8:$M$164,13,FALSE)</f>
        <v>1261</v>
      </c>
    </row>
    <row r="23" spans="1:11" x14ac:dyDescent="0.15">
      <c r="A23" s="92" t="s">
        <v>12</v>
      </c>
      <c r="B23" s="133">
        <f>VLOOKUP(A23,'[9]Tavola 5'!$A$8:$M$164,2,FALSE)</f>
        <v>32</v>
      </c>
      <c r="C23" s="133">
        <f>VLOOKUP(A23,'[9]Tavola 5'!$A$8:$M$164,3,FALSE)</f>
        <v>8934</v>
      </c>
      <c r="D23" s="120"/>
      <c r="E23" s="133">
        <f>VLOOKUP(A23,'[9]Tavola 5'!$A$8:$M$164,6,FALSE)</f>
        <v>13</v>
      </c>
      <c r="F23" s="133">
        <f>VLOOKUP(A23,'[9]Tavola 5'!$A$8:$M$164,7,FALSE)</f>
        <v>99</v>
      </c>
      <c r="G23" s="120"/>
      <c r="H23" s="133">
        <f>VLOOKUP(A23,'[9]Tavola 5'!$A$8:$M$164,10,FALSE)</f>
        <v>10</v>
      </c>
      <c r="I23" s="135"/>
      <c r="J23" s="133">
        <f>VLOOKUP(A23,'[9]Tavola 5'!$A$8:$M$164,12,FALSE)</f>
        <v>108</v>
      </c>
      <c r="K23" s="133">
        <f>VLOOKUP(A23,'[9]Tavola 5'!$A$8:$M$164,13,FALSE)</f>
        <v>2689</v>
      </c>
    </row>
    <row r="24" spans="1:11" x14ac:dyDescent="0.15">
      <c r="A24" s="92" t="s">
        <v>19</v>
      </c>
      <c r="B24" s="133">
        <f>VLOOKUP(A24,'[9]Tavola 5'!$A$8:$M$164,2,FALSE)</f>
        <v>4</v>
      </c>
      <c r="C24" s="133">
        <f>VLOOKUP(A24,'[9]Tavola 5'!$A$8:$M$164,3,FALSE)</f>
        <v>1538</v>
      </c>
      <c r="D24" s="120"/>
      <c r="E24" s="133">
        <f>VLOOKUP(A24,'[9]Tavola 5'!$A$8:$M$164,6,FALSE)</f>
        <v>1</v>
      </c>
      <c r="F24" s="133">
        <f>VLOOKUP(A24,'[9]Tavola 5'!$A$8:$M$164,7,FALSE)</f>
        <v>2</v>
      </c>
      <c r="G24" s="120"/>
      <c r="H24" s="133">
        <f>VLOOKUP(A24,'[9]Tavola 5'!$A$8:$M$164,10,FALSE)</f>
        <v>0</v>
      </c>
      <c r="I24" s="135"/>
      <c r="J24" s="133">
        <f>VLOOKUP(A24,'[9]Tavola 5'!$A$8:$M$164,12,FALSE)</f>
        <v>0</v>
      </c>
      <c r="K24" s="133">
        <f>VLOOKUP(A24,'[9]Tavola 5'!$A$8:$M$164,13,FALSE)</f>
        <v>0</v>
      </c>
    </row>
    <row r="25" spans="1:11" x14ac:dyDescent="0.15">
      <c r="A25" s="92" t="s">
        <v>14</v>
      </c>
      <c r="B25" s="133">
        <f>VLOOKUP(A25,'[9]Tavola 5'!$A$8:$M$164,2,FALSE)</f>
        <v>31</v>
      </c>
      <c r="C25" s="133">
        <f>VLOOKUP(A25,'[9]Tavola 5'!$A$8:$M$164,3,FALSE)</f>
        <v>5957</v>
      </c>
      <c r="D25" s="120"/>
      <c r="E25" s="133">
        <f>VLOOKUP(A25,'[9]Tavola 5'!$A$8:$M$164,6,FALSE)</f>
        <v>4</v>
      </c>
      <c r="F25" s="133">
        <f>VLOOKUP(A25,'[9]Tavola 5'!$A$8:$M$164,7,FALSE)</f>
        <v>41</v>
      </c>
      <c r="G25" s="120"/>
      <c r="H25" s="133">
        <f>VLOOKUP(A25,'[9]Tavola 5'!$A$8:$M$164,10,FALSE)</f>
        <v>15</v>
      </c>
      <c r="I25" s="135"/>
      <c r="J25" s="133">
        <f>VLOOKUP(A25,'[9]Tavola 5'!$A$8:$M$164,12,FALSE)</f>
        <v>87</v>
      </c>
      <c r="K25" s="133">
        <f>VLOOKUP(A25,'[9]Tavola 5'!$A$8:$M$164,13,FALSE)</f>
        <v>1952</v>
      </c>
    </row>
    <row r="26" spans="1:11" x14ac:dyDescent="0.15">
      <c r="A26" s="92" t="s">
        <v>20</v>
      </c>
      <c r="B26" s="133">
        <f>VLOOKUP(A26,'[9]Tavola 5'!$A$8:$M$164,2,FALSE)</f>
        <v>30</v>
      </c>
      <c r="C26" s="133">
        <f>VLOOKUP(A26,'[9]Tavola 5'!$A$8:$M$164,3,FALSE)</f>
        <v>4760</v>
      </c>
      <c r="D26" s="120"/>
      <c r="E26" s="133">
        <f>VLOOKUP(A26,'[9]Tavola 5'!$A$8:$M$164,6,FALSE)</f>
        <v>5</v>
      </c>
      <c r="F26" s="133">
        <f>VLOOKUP(A26,'[9]Tavola 5'!$A$8:$M$164,7,FALSE)</f>
        <v>12</v>
      </c>
      <c r="G26" s="120"/>
      <c r="H26" s="133">
        <f>VLOOKUP(A26,'[9]Tavola 5'!$A$8:$M$164,10,FALSE)</f>
        <v>4</v>
      </c>
      <c r="I26" s="135"/>
      <c r="J26" s="133">
        <f>VLOOKUP(A26,'[9]Tavola 5'!$A$8:$M$164,12,FALSE)</f>
        <v>76</v>
      </c>
      <c r="K26" s="133">
        <f>VLOOKUP(A26,'[9]Tavola 5'!$A$8:$M$164,13,FALSE)</f>
        <v>1546</v>
      </c>
    </row>
    <row r="27" spans="1:11" x14ac:dyDescent="0.15">
      <c r="A27" s="92" t="s">
        <v>15</v>
      </c>
      <c r="B27" s="133">
        <f>VLOOKUP(A27,'[9]Tavola 5'!$A$8:$M$164,2,FALSE)</f>
        <v>5</v>
      </c>
      <c r="C27" s="133">
        <f>VLOOKUP(A27,'[9]Tavola 5'!$A$8:$M$164,3,FALSE)</f>
        <v>893</v>
      </c>
      <c r="D27" s="120"/>
      <c r="E27" s="133">
        <f>VLOOKUP(A27,'[9]Tavola 5'!$A$8:$M$164,6,FALSE)</f>
        <v>0</v>
      </c>
      <c r="F27" s="133">
        <f>VLOOKUP(A27,'[9]Tavola 5'!$A$8:$M$164,7,FALSE)</f>
        <v>0</v>
      </c>
      <c r="G27" s="120"/>
      <c r="H27" s="133">
        <f>VLOOKUP(A27,'[9]Tavola 5'!$A$8:$M$164,10,FALSE)</f>
        <v>2</v>
      </c>
      <c r="I27" s="135"/>
      <c r="J27" s="133">
        <f>VLOOKUP(A27,'[9]Tavola 5'!$A$8:$M$164,12,FALSE)</f>
        <v>23</v>
      </c>
      <c r="K27" s="133">
        <f>VLOOKUP(A27,'[9]Tavola 5'!$A$8:$M$164,13,FALSE)</f>
        <v>507</v>
      </c>
    </row>
    <row r="28" spans="1:11" x14ac:dyDescent="0.15">
      <c r="A28" s="92"/>
      <c r="B28" s="133"/>
      <c r="C28" s="133"/>
      <c r="D28" s="120"/>
      <c r="E28" s="133"/>
      <c r="F28" s="133"/>
      <c r="G28" s="120"/>
      <c r="H28" s="133"/>
      <c r="I28" s="135"/>
      <c r="J28" s="133"/>
      <c r="K28" s="133"/>
    </row>
    <row r="29" spans="1:11" s="37" customFormat="1" x14ac:dyDescent="0.15">
      <c r="A29" s="14" t="s">
        <v>136</v>
      </c>
      <c r="B29" s="134">
        <f>VLOOKUP(A29,'[9]Tavola 5'!$A$8:$M$164,2,FALSE)</f>
        <v>122</v>
      </c>
      <c r="C29" s="134">
        <f>VLOOKUP(A29,'[9]Tavola 5'!$A$8:$M$164,3,FALSE)</f>
        <v>17236</v>
      </c>
      <c r="D29" s="134"/>
      <c r="E29" s="134">
        <f>VLOOKUP(A29,'[9]Tavola 5'!$A$8:$M$164,6,FALSE)</f>
        <v>65</v>
      </c>
      <c r="F29" s="134">
        <f>VLOOKUP(A29,'[9]Tavola 5'!$A$8:$M$164,7,FALSE)</f>
        <v>390</v>
      </c>
      <c r="G29" s="134"/>
      <c r="H29" s="134">
        <f>VLOOKUP(A29,'[9]Tavola 5'!$A$8:$M$164,10,FALSE)</f>
        <v>58</v>
      </c>
      <c r="I29" s="134"/>
      <c r="J29" s="134">
        <f>VLOOKUP(A29,'[9]Tavola 5'!$A$8:$M$164,12,FALSE)</f>
        <v>682</v>
      </c>
      <c r="K29" s="134">
        <f>VLOOKUP(A29,'[9]Tavola 5'!$A$8:$M$164,13,FALSE)</f>
        <v>14735</v>
      </c>
    </row>
    <row r="30" spans="1:11" s="37" customFormat="1" x14ac:dyDescent="0.15">
      <c r="A30" s="14" t="s">
        <v>139</v>
      </c>
      <c r="B30" s="134">
        <f>VLOOKUP(A30,'[9]Tavola 5'!$A$8:$M$164,2,FALSE)</f>
        <v>79</v>
      </c>
      <c r="C30" s="134">
        <f>VLOOKUP(A30,'[9]Tavola 5'!$A$8:$M$164,3,FALSE)</f>
        <v>12862</v>
      </c>
      <c r="D30" s="134"/>
      <c r="E30" s="134">
        <f>VLOOKUP(A30,'[9]Tavola 5'!$A$8:$M$164,6,FALSE)</f>
        <v>47</v>
      </c>
      <c r="F30" s="134">
        <f>VLOOKUP(A30,'[9]Tavola 5'!$A$8:$M$164,7,FALSE)</f>
        <v>279</v>
      </c>
      <c r="G30" s="134"/>
      <c r="H30" s="134">
        <f>VLOOKUP(A30,'[9]Tavola 5'!$A$8:$M$164,10,FALSE)</f>
        <v>101</v>
      </c>
      <c r="I30" s="134"/>
      <c r="J30" s="134">
        <f>VLOOKUP(A30,'[9]Tavola 5'!$A$8:$M$164,12,FALSE)</f>
        <v>503</v>
      </c>
      <c r="K30" s="134">
        <f>VLOOKUP(A30,'[9]Tavola 5'!$A$8:$M$164,13,FALSE)</f>
        <v>7382</v>
      </c>
    </row>
    <row r="31" spans="1:11" s="37" customFormat="1" x14ac:dyDescent="0.15">
      <c r="A31" s="14" t="s">
        <v>140</v>
      </c>
      <c r="B31" s="134">
        <f>VLOOKUP(A31,'[9]Tavola 5'!$A$8:$M$164,2,FALSE)</f>
        <v>143</v>
      </c>
      <c r="C31" s="134">
        <f>VLOOKUP(A31,'[9]Tavola 5'!$A$8:$M$164,3,FALSE)</f>
        <v>28794</v>
      </c>
      <c r="D31" s="134"/>
      <c r="E31" s="134">
        <f>VLOOKUP(A31,'[9]Tavola 5'!$A$8:$M$164,6,FALSE)</f>
        <v>35</v>
      </c>
      <c r="F31" s="134">
        <f>VLOOKUP(A31,'[9]Tavola 5'!$A$8:$M$164,7,FALSE)</f>
        <v>189</v>
      </c>
      <c r="G31" s="134"/>
      <c r="H31" s="134">
        <f>VLOOKUP(A31,'[9]Tavola 5'!$A$8:$M$164,10,FALSE)</f>
        <v>53</v>
      </c>
      <c r="I31" s="134"/>
      <c r="J31" s="134">
        <f>VLOOKUP(A31,'[9]Tavola 5'!$A$8:$M$164,12,FALSE)</f>
        <v>426</v>
      </c>
      <c r="K31" s="134">
        <f>VLOOKUP(A31,'[9]Tavola 5'!$A$8:$M$164,13,FALSE)</f>
        <v>9138</v>
      </c>
    </row>
    <row r="32" spans="1:11" x14ac:dyDescent="0.15">
      <c r="B32" s="133"/>
      <c r="C32" s="133"/>
      <c r="E32" s="133"/>
      <c r="F32" s="133"/>
      <c r="H32" s="133"/>
      <c r="J32" s="133"/>
      <c r="K32" s="133"/>
    </row>
    <row r="33" spans="1:11" x14ac:dyDescent="0.15">
      <c r="A33" s="14" t="s">
        <v>16</v>
      </c>
      <c r="B33" s="134">
        <f>VLOOKUP(A33,'[9]Tavola 5'!$A$8:$M$164,2,FALSE)</f>
        <v>344</v>
      </c>
      <c r="C33" s="134">
        <f>VLOOKUP(A33,'[9]Tavola 5'!$A$8:$M$164,3,FALSE)</f>
        <v>58892</v>
      </c>
      <c r="D33" s="134"/>
      <c r="E33" s="134">
        <f>VLOOKUP(A33,'[9]Tavola 5'!$A$8:$M$164,6,FALSE)</f>
        <v>147</v>
      </c>
      <c r="F33" s="134">
        <f>VLOOKUP(A33,'[9]Tavola 5'!$A$8:$M$164,7,FALSE)</f>
        <v>858</v>
      </c>
      <c r="G33" s="134"/>
      <c r="H33" s="134">
        <f>VLOOKUP(A33,'[9]Tavola 5'!$A$8:$M$164,10,FALSE)</f>
        <v>212</v>
      </c>
      <c r="I33" s="134"/>
      <c r="J33" s="134">
        <f>VLOOKUP(A33,'[9]Tavola 5'!$A$8:$M$164,12,FALSE)</f>
        <v>1611</v>
      </c>
      <c r="K33" s="134">
        <f>VLOOKUP(A33,'[9]Tavola 5'!$A$8:$M$164,13,FALSE)</f>
        <v>31255</v>
      </c>
    </row>
    <row r="34" spans="1:11" s="6" customFormat="1" ht="5.0999999999999996" customHeight="1" x14ac:dyDescent="0.1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</row>
    <row r="35" spans="1:11" s="15" customFormat="1" ht="6" customHeight="1" x14ac:dyDescent="0.2"/>
    <row r="36" spans="1:11" s="15" customFormat="1" ht="9" customHeight="1" x14ac:dyDescent="0.2">
      <c r="A36" s="12" t="s">
        <v>260</v>
      </c>
      <c r="B36" s="16"/>
      <c r="C36" s="16"/>
      <c r="D36" s="16"/>
      <c r="E36" s="16"/>
      <c r="F36" s="16"/>
      <c r="G36" s="16"/>
      <c r="H36" s="17"/>
    </row>
    <row r="37" spans="1:11" ht="34.5" customHeight="1" x14ac:dyDescent="0.15">
      <c r="A37" s="18"/>
    </row>
  </sheetData>
  <mergeCells count="6">
    <mergeCell ref="A3:A4"/>
    <mergeCell ref="J3:K3"/>
    <mergeCell ref="B3:C3"/>
    <mergeCell ref="E3:F3"/>
    <mergeCell ref="H3:H4"/>
    <mergeCell ref="A1:K1"/>
  </mergeCells>
  <phoneticPr fontId="0" type="noConversion"/>
  <printOptions horizontalCentered="1"/>
  <pageMargins left="1.1811023622047245" right="1.1811023622047245" top="1.1811023622047245" bottom="1.8110236220472442" header="0" footer="1.2598425196850394"/>
  <pageSetup paperSize="9" firstPageNumber="40" orientation="portrait" useFirstPageNumber="1" r:id="rId1"/>
  <headerFooter alignWithMargins="0">
    <oddFooter>&amp;C&amp;"Arial,Normale"&amp;10 &amp;11 51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J61"/>
  <sheetViews>
    <sheetView showGridLines="0" showWhiteSpace="0" zoomScaleNormal="100" workbookViewId="0"/>
  </sheetViews>
  <sheetFormatPr defaultRowHeight="11.25" x14ac:dyDescent="0.2"/>
  <cols>
    <col min="1" max="1" width="25.6640625" style="20" customWidth="1"/>
    <col min="2" max="2" width="10" style="22" customWidth="1"/>
    <col min="3" max="3" width="7.6640625" style="22" customWidth="1"/>
    <col min="4" max="4" width="11.1640625" style="22" customWidth="1"/>
    <col min="5" max="5" width="11.6640625" style="22" customWidth="1"/>
    <col min="6" max="6" width="12" style="22" customWidth="1"/>
    <col min="7" max="7" width="10.6640625" style="22" customWidth="1"/>
    <col min="8" max="9" width="9.5" style="22" customWidth="1"/>
    <col min="10" max="10" width="13.33203125" style="21" customWidth="1"/>
    <col min="11" max="16384" width="9.33203125" style="20"/>
  </cols>
  <sheetData>
    <row r="1" spans="1:10" s="3" customFormat="1" ht="10.5" customHeight="1" x14ac:dyDescent="0.2">
      <c r="A1" s="178" t="s">
        <v>146</v>
      </c>
      <c r="B1" s="1"/>
      <c r="C1" s="1"/>
      <c r="D1" s="1"/>
      <c r="E1" s="1"/>
      <c r="F1" s="1"/>
      <c r="G1" s="1"/>
      <c r="H1" s="1"/>
      <c r="I1" s="1"/>
      <c r="J1" s="2"/>
    </row>
    <row r="2" spans="1:10" s="3" customFormat="1" ht="10.5" customHeight="1" x14ac:dyDescent="0.2">
      <c r="A2" s="3" t="s">
        <v>134</v>
      </c>
      <c r="B2" s="1"/>
      <c r="C2" s="1"/>
      <c r="D2" s="1"/>
      <c r="E2" s="1"/>
      <c r="F2" s="1"/>
      <c r="G2" s="1"/>
      <c r="H2" s="1"/>
      <c r="I2" s="1"/>
      <c r="J2" s="2"/>
    </row>
    <row r="3" spans="1:10" s="3" customFormat="1" ht="12.75" customHeight="1" x14ac:dyDescent="0.2">
      <c r="B3" s="1"/>
      <c r="C3" s="1"/>
      <c r="D3" s="1"/>
      <c r="E3" s="1"/>
      <c r="F3" s="1"/>
      <c r="G3" s="1"/>
      <c r="H3" s="1"/>
      <c r="I3" s="1"/>
      <c r="J3" s="2"/>
    </row>
    <row r="4" spans="1:10" s="5" customFormat="1" ht="32.25" customHeight="1" x14ac:dyDescent="0.15">
      <c r="A4" s="4" t="s">
        <v>258</v>
      </c>
      <c r="B4" s="124" t="s">
        <v>150</v>
      </c>
      <c r="C4" s="124" t="s">
        <v>147</v>
      </c>
      <c r="D4" s="124" t="s">
        <v>155</v>
      </c>
      <c r="E4" s="124" t="s">
        <v>156</v>
      </c>
      <c r="F4" s="124" t="s">
        <v>1</v>
      </c>
      <c r="G4" s="124" t="s">
        <v>251</v>
      </c>
      <c r="H4" s="124" t="s">
        <v>151</v>
      </c>
      <c r="I4" s="124" t="s">
        <v>148</v>
      </c>
      <c r="J4" s="125" t="s">
        <v>152</v>
      </c>
    </row>
    <row r="5" spans="1:10" s="6" customFormat="1" ht="6" customHeight="1" x14ac:dyDescent="0.15">
      <c r="B5" s="7"/>
      <c r="C5" s="7"/>
      <c r="D5" s="146"/>
      <c r="E5" s="7"/>
      <c r="F5" s="7"/>
      <c r="G5" s="7"/>
      <c r="H5" s="7"/>
      <c r="I5" s="7"/>
      <c r="J5" s="8"/>
    </row>
    <row r="6" spans="1:10" s="10" customFormat="1" ht="9" customHeight="1" x14ac:dyDescent="0.15">
      <c r="A6" s="142">
        <v>2008</v>
      </c>
      <c r="B6" s="132">
        <v>100</v>
      </c>
      <c r="C6" s="132">
        <v>34</v>
      </c>
      <c r="D6" s="147">
        <v>548419</v>
      </c>
      <c r="E6" s="132">
        <v>1705071</v>
      </c>
      <c r="F6" s="132">
        <v>13792838</v>
      </c>
      <c r="G6" s="132">
        <v>3113</v>
      </c>
      <c r="H6" s="132">
        <v>295532</v>
      </c>
      <c r="I6" s="132">
        <v>143285</v>
      </c>
      <c r="J6" s="132">
        <v>41659150.5</v>
      </c>
    </row>
    <row r="7" spans="1:10" s="10" customFormat="1" ht="9" customHeight="1" x14ac:dyDescent="0.15">
      <c r="A7" s="142">
        <v>2009</v>
      </c>
      <c r="B7" s="132">
        <v>101</v>
      </c>
      <c r="C7" s="132">
        <v>34</v>
      </c>
      <c r="D7" s="147">
        <v>541651</v>
      </c>
      <c r="E7" s="132">
        <v>1599857</v>
      </c>
      <c r="F7" s="132">
        <v>13197617</v>
      </c>
      <c r="G7" s="132">
        <v>2926</v>
      </c>
      <c r="H7" s="132">
        <v>304007</v>
      </c>
      <c r="I7" s="132">
        <v>129165</v>
      </c>
      <c r="J7" s="132">
        <v>32590929.300000001</v>
      </c>
    </row>
    <row r="8" spans="1:10" s="10" customFormat="1" ht="9" customHeight="1" x14ac:dyDescent="0.15">
      <c r="A8" s="142">
        <v>2010</v>
      </c>
      <c r="B8" s="132">
        <v>101</v>
      </c>
      <c r="C8" s="132">
        <v>34</v>
      </c>
      <c r="D8" s="147">
        <v>566635</v>
      </c>
      <c r="E8" s="132">
        <v>1610210</v>
      </c>
      <c r="F8" s="132">
        <v>13300273</v>
      </c>
      <c r="G8" s="132">
        <v>2801</v>
      </c>
      <c r="H8" s="132">
        <v>308239</v>
      </c>
      <c r="I8" s="132">
        <v>123234</v>
      </c>
      <c r="J8" s="132">
        <v>28869209.629999999</v>
      </c>
    </row>
    <row r="9" spans="1:10" s="10" customFormat="1" ht="9" customHeight="1" x14ac:dyDescent="0.15">
      <c r="A9" s="142" t="s">
        <v>257</v>
      </c>
      <c r="B9" s="131">
        <v>101</v>
      </c>
      <c r="C9" s="131">
        <v>34</v>
      </c>
      <c r="D9" s="147">
        <v>556171</v>
      </c>
      <c r="E9" s="132">
        <v>1603937</v>
      </c>
      <c r="F9" s="132">
        <v>13332990</v>
      </c>
      <c r="G9" s="132">
        <v>2754</v>
      </c>
      <c r="H9" s="132">
        <v>292686</v>
      </c>
      <c r="I9" s="132">
        <v>140684</v>
      </c>
      <c r="J9" s="132">
        <v>20445651.390000001</v>
      </c>
    </row>
    <row r="10" spans="1:10" s="10" customFormat="1" ht="9" customHeight="1" x14ac:dyDescent="0.15">
      <c r="A10" s="142">
        <v>2012</v>
      </c>
      <c r="B10" s="131">
        <v>101</v>
      </c>
      <c r="C10" s="131">
        <v>34</v>
      </c>
      <c r="D10" s="148">
        <v>562152</v>
      </c>
      <c r="E10" s="132">
        <v>1609499</v>
      </c>
      <c r="F10" s="132">
        <v>13475877</v>
      </c>
      <c r="G10" s="132">
        <v>2724</v>
      </c>
      <c r="H10" s="132">
        <v>281996</v>
      </c>
      <c r="I10" s="132">
        <v>121590</v>
      </c>
      <c r="J10" s="132">
        <v>17639468.91</v>
      </c>
    </row>
    <row r="11" spans="1:10" s="10" customFormat="1" ht="9" customHeight="1" x14ac:dyDescent="0.15">
      <c r="A11" s="130" t="s">
        <v>247</v>
      </c>
      <c r="B11" s="131">
        <v>101</v>
      </c>
      <c r="C11" s="131">
        <v>33</v>
      </c>
      <c r="D11" s="148">
        <v>564330</v>
      </c>
      <c r="E11" s="132">
        <v>1563160</v>
      </c>
      <c r="F11" s="132">
        <v>13805410</v>
      </c>
      <c r="G11" s="132">
        <v>2635</v>
      </c>
      <c r="H11" s="132">
        <v>284830</v>
      </c>
      <c r="I11" s="132">
        <v>125586</v>
      </c>
      <c r="J11" s="132">
        <v>13828527.310000001</v>
      </c>
    </row>
    <row r="12" spans="1:10" s="10" customFormat="1" ht="9" customHeight="1" x14ac:dyDescent="0.15">
      <c r="A12" s="142">
        <v>2014</v>
      </c>
      <c r="B12" s="144">
        <v>101</v>
      </c>
      <c r="C12" s="144">
        <v>33</v>
      </c>
      <c r="D12" s="148">
        <v>571508</v>
      </c>
      <c r="E12" s="145">
        <v>1593234</v>
      </c>
      <c r="F12" s="145">
        <v>13883559</v>
      </c>
      <c r="G12" s="145">
        <v>2653</v>
      </c>
      <c r="H12" s="145">
        <v>278146</v>
      </c>
      <c r="I12" s="145">
        <v>105081</v>
      </c>
      <c r="J12" s="145">
        <v>12710324.369999999</v>
      </c>
    </row>
    <row r="13" spans="1:10" s="10" customFormat="1" ht="9" customHeight="1" x14ac:dyDescent="0.15">
      <c r="A13" s="142">
        <v>2015</v>
      </c>
      <c r="B13" s="144">
        <v>101</v>
      </c>
      <c r="C13" s="144">
        <v>33</v>
      </c>
      <c r="D13" s="149">
        <v>574382</v>
      </c>
      <c r="E13" s="145">
        <v>1560004</v>
      </c>
      <c r="F13" s="9">
        <v>14249566</v>
      </c>
      <c r="G13" s="145">
        <v>2506</v>
      </c>
      <c r="H13" s="145">
        <v>274509</v>
      </c>
      <c r="I13" s="145">
        <v>111724</v>
      </c>
      <c r="J13" s="145">
        <v>10883361.66</v>
      </c>
    </row>
    <row r="14" spans="1:10" s="10" customFormat="1" ht="9" customHeight="1" x14ac:dyDescent="0.15">
      <c r="A14" s="153">
        <v>2016</v>
      </c>
      <c r="B14" s="154">
        <v>101</v>
      </c>
      <c r="C14" s="154">
        <v>33</v>
      </c>
      <c r="D14" s="149">
        <v>570752</v>
      </c>
      <c r="E14" s="155">
        <v>1544929</v>
      </c>
      <c r="F14" s="148">
        <v>14296945</v>
      </c>
      <c r="G14" s="155">
        <v>2508</v>
      </c>
      <c r="H14" s="155">
        <v>259102</v>
      </c>
      <c r="I14" s="155">
        <v>128247</v>
      </c>
      <c r="J14" s="155">
        <v>12128506.85</v>
      </c>
    </row>
    <row r="15" spans="1:10" s="10" customFormat="1" ht="9" customHeight="1" x14ac:dyDescent="0.15">
      <c r="A15" s="153">
        <v>2017</v>
      </c>
      <c r="B15" s="154">
        <v>101</v>
      </c>
      <c r="C15" s="154">
        <v>33</v>
      </c>
      <c r="D15" s="149">
        <v>570586</v>
      </c>
      <c r="E15" s="155">
        <v>1577085</v>
      </c>
      <c r="F15" s="148">
        <v>14520936</v>
      </c>
      <c r="G15" s="155">
        <v>2305</v>
      </c>
      <c r="H15" s="148">
        <v>262501</v>
      </c>
      <c r="I15" s="155">
        <v>143573</v>
      </c>
      <c r="J15" s="155">
        <v>12161522.300000001</v>
      </c>
    </row>
    <row r="16" spans="1:10" s="92" customFormat="1" ht="9" x14ac:dyDescent="0.15">
      <c r="A16" s="153">
        <v>2018</v>
      </c>
      <c r="B16" s="154">
        <v>101</v>
      </c>
      <c r="C16" s="154">
        <v>33</v>
      </c>
      <c r="D16" s="149">
        <v>584669</v>
      </c>
      <c r="E16" s="155">
        <v>1554677</v>
      </c>
      <c r="F16" s="148">
        <v>14790652</v>
      </c>
      <c r="G16" s="155">
        <v>2216</v>
      </c>
      <c r="H16" s="148">
        <v>255681</v>
      </c>
      <c r="I16" s="155">
        <v>138769</v>
      </c>
      <c r="J16" s="155">
        <v>11776683.99</v>
      </c>
    </row>
    <row r="17" spans="1:10" s="92" customFormat="1" ht="9" x14ac:dyDescent="0.15">
      <c r="A17" s="153">
        <v>2019</v>
      </c>
      <c r="B17" s="154">
        <v>101</v>
      </c>
      <c r="C17" s="154">
        <v>33</v>
      </c>
      <c r="D17" s="149"/>
      <c r="E17" s="155">
        <v>1546593</v>
      </c>
      <c r="F17" s="148">
        <v>14821386</v>
      </c>
      <c r="G17" s="155">
        <v>2101</v>
      </c>
      <c r="H17" s="148">
        <v>257312</v>
      </c>
      <c r="I17" s="155">
        <v>151448</v>
      </c>
      <c r="J17" s="155">
        <v>14417643</v>
      </c>
    </row>
    <row r="18" spans="1:10" s="92" customFormat="1" ht="9" x14ac:dyDescent="0.15">
      <c r="A18" s="153"/>
      <c r="B18" s="154"/>
      <c r="C18" s="154"/>
      <c r="E18" s="155"/>
      <c r="F18" s="148"/>
      <c r="G18" s="155"/>
      <c r="H18" s="148"/>
      <c r="I18" s="155"/>
      <c r="J18" s="155"/>
    </row>
    <row r="19" spans="1:10" s="6" customFormat="1" ht="9" customHeight="1" x14ac:dyDescent="0.15">
      <c r="A19" s="212" t="s">
        <v>273</v>
      </c>
      <c r="B19" s="212"/>
      <c r="C19" s="212"/>
      <c r="D19" s="212"/>
      <c r="E19" s="212"/>
      <c r="F19" s="212"/>
      <c r="G19" s="212"/>
      <c r="H19" s="212"/>
      <c r="I19" s="212"/>
      <c r="J19" s="212"/>
    </row>
    <row r="20" spans="1:10" s="6" customFormat="1" ht="6" customHeight="1" x14ac:dyDescent="0.15">
      <c r="A20" s="152"/>
      <c r="B20" s="156"/>
      <c r="C20" s="156"/>
      <c r="D20" s="146"/>
      <c r="E20" s="146"/>
      <c r="F20" s="146"/>
      <c r="G20" s="146"/>
      <c r="H20" s="146"/>
      <c r="I20" s="146"/>
      <c r="J20" s="157"/>
    </row>
    <row r="21" spans="1:10" s="6" customFormat="1" ht="9" customHeight="1" x14ac:dyDescent="0.15">
      <c r="A21" s="152" t="s">
        <v>17</v>
      </c>
      <c r="B21" s="155">
        <v>8</v>
      </c>
      <c r="C21" s="155">
        <v>1</v>
      </c>
      <c r="D21" s="147">
        <f>VLOOKUP(A21,[8]Tavola1!$A$7:$H$163,2,FALSE)</f>
        <v>73183</v>
      </c>
      <c r="E21" s="132">
        <f>VLOOKUP(A21,[8]Tavola1!$A$7:$H$163,3,FALSE)</f>
        <v>155518</v>
      </c>
      <c r="F21" s="132">
        <f>VLOOKUP(A21,[8]Tavola1!$A$7:$H$163,4,FALSE)</f>
        <v>1202600</v>
      </c>
      <c r="G21" s="132">
        <f>VLOOKUP(A21,[8]Tavola1!$A$7:$H$163,5,FALSE)</f>
        <v>93</v>
      </c>
      <c r="H21" s="132">
        <f>VLOOKUP(A21,[8]Tavola1!$A$7:$H$163,6,FALSE)</f>
        <v>14331</v>
      </c>
      <c r="I21" s="132">
        <f>VLOOKUP(A21,[8]Tavola1!$A$7:$H$163,7,FALSE)</f>
        <v>17936</v>
      </c>
      <c r="J21" s="132">
        <f>VLOOKUP(A21,[8]Tavola1!$A$7:$H$163,8,FALSE)</f>
        <v>1353991.71</v>
      </c>
    </row>
    <row r="22" spans="1:10" s="6" customFormat="1" ht="9" customHeight="1" x14ac:dyDescent="0.15">
      <c r="A22" s="158" t="s">
        <v>154</v>
      </c>
      <c r="B22" s="155" t="s">
        <v>129</v>
      </c>
      <c r="C22" s="155"/>
      <c r="D22" s="132" t="s">
        <v>129</v>
      </c>
      <c r="E22" s="132" t="s">
        <v>129</v>
      </c>
      <c r="F22" s="132" t="s">
        <v>129</v>
      </c>
      <c r="G22" s="132" t="s">
        <v>129</v>
      </c>
      <c r="H22" s="132" t="s">
        <v>129</v>
      </c>
      <c r="I22" s="132" t="s">
        <v>129</v>
      </c>
      <c r="J22" s="132" t="s">
        <v>129</v>
      </c>
    </row>
    <row r="23" spans="1:10" s="6" customFormat="1" ht="9" customHeight="1" x14ac:dyDescent="0.15">
      <c r="A23" s="152" t="s">
        <v>5</v>
      </c>
      <c r="B23" s="155">
        <v>4</v>
      </c>
      <c r="C23" s="155">
        <v>2</v>
      </c>
      <c r="D23" s="147">
        <f>VLOOKUP(A23,[8]Tavola1!$A$7:$H$163,2,FALSE)</f>
        <v>12978</v>
      </c>
      <c r="E23" s="132">
        <f>VLOOKUP(A23,[8]Tavola1!$A$7:$H$163,3,FALSE)</f>
        <v>40736</v>
      </c>
      <c r="F23" s="132">
        <f>VLOOKUP(A23,[8]Tavola1!$A$7:$H$163,4,FALSE)</f>
        <v>427886</v>
      </c>
      <c r="G23" s="132">
        <f>VLOOKUP(A23,[8]Tavola1!$A$7:$H$163,5,FALSE)</f>
        <v>53</v>
      </c>
      <c r="H23" s="132">
        <f>VLOOKUP(A23,[8]Tavola1!$A$7:$H$163,6,FALSE)</f>
        <v>7599</v>
      </c>
      <c r="I23" s="132">
        <f>VLOOKUP(A23,[8]Tavola1!$A$7:$H$163,7,FALSE)</f>
        <v>2491</v>
      </c>
      <c r="J23" s="132">
        <f>VLOOKUP(A23,[8]Tavola1!$A$7:$H$163,8,FALSE)</f>
        <v>113830.2</v>
      </c>
    </row>
    <row r="24" spans="1:10" s="6" customFormat="1" ht="9" customHeight="1" x14ac:dyDescent="0.15">
      <c r="A24" s="152" t="s">
        <v>3</v>
      </c>
      <c r="B24" s="154">
        <v>9</v>
      </c>
      <c r="C24" s="155"/>
      <c r="D24" s="147">
        <f>VLOOKUP(A24,[8]Tavola1!$A$7:$H$163,2,FALSE)</f>
        <v>49935</v>
      </c>
      <c r="E24" s="132">
        <f>VLOOKUP(A24,[8]Tavola1!$A$7:$H$163,3,FALSE)</f>
        <v>141024</v>
      </c>
      <c r="F24" s="132">
        <f>VLOOKUP(A24,[8]Tavola1!$A$7:$H$163,4,FALSE)</f>
        <v>1437970</v>
      </c>
      <c r="G24" s="132">
        <f>VLOOKUP(A24,[8]Tavola1!$A$7:$H$163,5,FALSE)</f>
        <v>96</v>
      </c>
      <c r="H24" s="132">
        <f>VLOOKUP(A24,[8]Tavola1!$A$7:$H$163,6,FALSE)</f>
        <v>26376</v>
      </c>
      <c r="I24" s="132">
        <f>VLOOKUP(A24,[8]Tavola1!$A$7:$H$163,7,FALSE)</f>
        <v>17421</v>
      </c>
      <c r="J24" s="132">
        <f>VLOOKUP(A24,[8]Tavola1!$A$7:$H$163,8,FALSE)</f>
        <v>517819.86</v>
      </c>
    </row>
    <row r="25" spans="1:10" s="6" customFormat="1" ht="9" customHeight="1" x14ac:dyDescent="0.15">
      <c r="A25" s="152" t="s">
        <v>195</v>
      </c>
      <c r="B25" s="154">
        <v>2</v>
      </c>
      <c r="C25" s="155"/>
      <c r="D25" s="147">
        <f>VLOOKUP(A25,[8]Tavola1!$A$7:$H$163,2,FALSE)</f>
        <v>3773</v>
      </c>
      <c r="E25" s="132">
        <f>VLOOKUP(A25,[8]Tavola1!$A$7:$H$163,3,FALSE)</f>
        <v>14908</v>
      </c>
      <c r="F25" s="132">
        <f>VLOOKUP(A25,[8]Tavola1!$A$7:$H$163,4,FALSE)</f>
        <v>126225</v>
      </c>
      <c r="G25" s="132">
        <f>VLOOKUP(A25,[8]Tavola1!$A$7:$H$163,5,FALSE)</f>
        <v>11</v>
      </c>
      <c r="H25" s="132">
        <f>VLOOKUP(A25,[8]Tavola1!$A$7:$H$163,6,FALSE)</f>
        <v>1207</v>
      </c>
      <c r="I25" s="132">
        <f>VLOOKUP(A25,[8]Tavola1!$A$7:$H$163,7,FALSE)</f>
        <v>1467</v>
      </c>
      <c r="J25" s="132">
        <f>VLOOKUP(A25,[8]Tavola1!$A$7:$H$163,8,FALSE)</f>
        <v>106633.69</v>
      </c>
    </row>
    <row r="26" spans="1:10" s="13" customFormat="1" ht="9" customHeight="1" x14ac:dyDescent="0.15">
      <c r="A26" s="159" t="s">
        <v>153</v>
      </c>
      <c r="B26" s="154">
        <v>1</v>
      </c>
      <c r="C26" s="155"/>
      <c r="D26" s="147">
        <f>VLOOKUP(A26,[8]Tavola1!$A$7:$H$163,2,FALSE)</f>
        <v>1282</v>
      </c>
      <c r="E26" s="132">
        <f>VLOOKUP(A26,[8]Tavola1!$A$7:$H$163,3,FALSE)</f>
        <v>6487</v>
      </c>
      <c r="F26" s="132">
        <f>VLOOKUP(A26,[8]Tavola1!$A$7:$H$163,4,FALSE)</f>
        <v>30379</v>
      </c>
      <c r="G26" s="132">
        <f>VLOOKUP(A26,[8]Tavola1!$A$7:$H$163,5,FALSE)</f>
        <v>4</v>
      </c>
      <c r="H26" s="132">
        <f>VLOOKUP(A26,[8]Tavola1!$A$7:$H$163,6,FALSE)</f>
        <v>271</v>
      </c>
      <c r="I26" s="132">
        <f>VLOOKUP(A26,[8]Tavola1!$A$7:$H$163,7,FALSE)</f>
        <v>286</v>
      </c>
      <c r="J26" s="132">
        <f>VLOOKUP(A26,[8]Tavola1!$A$7:$H$163,8,FALSE)</f>
        <v>61535.21</v>
      </c>
    </row>
    <row r="27" spans="1:10" s="13" customFormat="1" ht="9" customHeight="1" x14ac:dyDescent="0.15">
      <c r="A27" s="159" t="s">
        <v>38</v>
      </c>
      <c r="B27" s="154">
        <v>1</v>
      </c>
      <c r="C27" s="155"/>
      <c r="D27" s="147">
        <f>VLOOKUP(A27,[8]Tavola1!$A$7:$H$163,2,FALSE)</f>
        <v>2491</v>
      </c>
      <c r="E27" s="132">
        <f>VLOOKUP(A27,[8]Tavola1!$A$7:$H$163,3,FALSE)</f>
        <v>8421</v>
      </c>
      <c r="F27" s="132">
        <f>VLOOKUP(A27,[8]Tavola1!$A$7:$H$163,4,FALSE)</f>
        <v>95846</v>
      </c>
      <c r="G27" s="132">
        <f>VLOOKUP(A27,[8]Tavola1!$A$7:$H$163,5,FALSE)</f>
        <v>7</v>
      </c>
      <c r="H27" s="132">
        <f>VLOOKUP(A27,[8]Tavola1!$A$7:$H$163,6,FALSE)</f>
        <v>936</v>
      </c>
      <c r="I27" s="132">
        <f>VLOOKUP(A27,[8]Tavola1!$A$7:$H$163,7,FALSE)</f>
        <v>1181</v>
      </c>
      <c r="J27" s="132">
        <f>VLOOKUP(A27,[8]Tavola1!$A$7:$H$163,8,FALSE)</f>
        <v>45098.48</v>
      </c>
    </row>
    <row r="28" spans="1:10" s="6" customFormat="1" ht="9" customHeight="1" x14ac:dyDescent="0.15">
      <c r="A28" s="152" t="s">
        <v>4</v>
      </c>
      <c r="B28" s="155">
        <v>7</v>
      </c>
      <c r="C28" s="155">
        <v>1</v>
      </c>
      <c r="D28" s="147">
        <f>VLOOKUP(A28,[8]Tavola1!$A$7:$H$163,2,FALSE)</f>
        <v>68692</v>
      </c>
      <c r="E28" s="132">
        <f>VLOOKUP(A28,[8]Tavola1!$A$7:$H$163,3,FALSE)</f>
        <v>173854</v>
      </c>
      <c r="F28" s="132">
        <f>VLOOKUP(A28,[8]Tavola1!$A$7:$H$163,4,FALSE)</f>
        <v>1163614</v>
      </c>
      <c r="G28" s="132">
        <f>VLOOKUP(A28,[8]Tavola1!$A$7:$H$163,5,FALSE)</f>
        <v>119</v>
      </c>
      <c r="H28" s="132">
        <f>VLOOKUP(A28,[8]Tavola1!$A$7:$H$163,6,FALSE)</f>
        <v>27804</v>
      </c>
      <c r="I28" s="132">
        <f>VLOOKUP(A28,[8]Tavola1!$A$7:$H$163,7,FALSE)</f>
        <v>16430</v>
      </c>
      <c r="J28" s="132">
        <f>VLOOKUP(A28,[8]Tavola1!$A$7:$H$163,8,FALSE)</f>
        <v>1656534.01</v>
      </c>
    </row>
    <row r="29" spans="1:10" s="6" customFormat="1" ht="9" customHeight="1" x14ac:dyDescent="0.15">
      <c r="A29" s="152" t="s">
        <v>50</v>
      </c>
      <c r="B29" s="155">
        <v>4</v>
      </c>
      <c r="C29" s="155"/>
      <c r="D29" s="147">
        <f>VLOOKUP(A29,[8]Tavola1!$A$7:$H$163,2,FALSE)</f>
        <v>12049</v>
      </c>
      <c r="E29" s="132">
        <f>VLOOKUP(A29,[8]Tavola1!$A$7:$H$163,3,FALSE)</f>
        <v>43966</v>
      </c>
      <c r="F29" s="132">
        <f>VLOOKUP(A29,[8]Tavola1!$A$7:$H$163,4,FALSE)</f>
        <v>326082</v>
      </c>
      <c r="G29" s="132">
        <f>VLOOKUP(A29,[8]Tavola1!$A$7:$H$163,5,FALSE)</f>
        <v>58</v>
      </c>
      <c r="H29" s="132">
        <f>VLOOKUP(A29,[8]Tavola1!$A$7:$H$163,6,FALSE)</f>
        <v>5141</v>
      </c>
      <c r="I29" s="132">
        <f>VLOOKUP(A29,[8]Tavola1!$A$7:$H$163,7,FALSE)</f>
        <v>2908</v>
      </c>
      <c r="J29" s="132">
        <f>VLOOKUP(A29,[8]Tavola1!$A$7:$H$163,8,FALSE)</f>
        <v>316903.83</v>
      </c>
    </row>
    <row r="30" spans="1:10" s="6" customFormat="1" ht="9" customHeight="1" x14ac:dyDescent="0.15">
      <c r="A30" s="152" t="s">
        <v>240</v>
      </c>
      <c r="B30" s="155">
        <v>9</v>
      </c>
      <c r="C30" s="155">
        <v>3</v>
      </c>
      <c r="D30" s="147">
        <f>VLOOKUP(A30,[8]Tavola1!$A$7:$H$163,2,FALSE)</f>
        <v>53014</v>
      </c>
      <c r="E30" s="132">
        <f>VLOOKUP(A30,[8]Tavola1!$A$7:$H$163,3,FALSE)</f>
        <v>147560</v>
      </c>
      <c r="F30" s="132">
        <f>VLOOKUP(A30,[8]Tavola1!$A$7:$H$163,4,FALSE)</f>
        <v>1222414</v>
      </c>
      <c r="G30" s="132">
        <f>VLOOKUP(A30,[8]Tavola1!$A$7:$H$163,5,FALSE)</f>
        <v>193</v>
      </c>
      <c r="H30" s="132">
        <f>VLOOKUP(A30,[8]Tavola1!$A$7:$H$163,6,FALSE)</f>
        <v>23194</v>
      </c>
      <c r="I30" s="132">
        <f>VLOOKUP(A30,[8]Tavola1!$A$7:$H$163,7,FALSE)</f>
        <v>8311</v>
      </c>
      <c r="J30" s="132">
        <f>VLOOKUP(A30,[8]Tavola1!$A$7:$H$163,8,FALSE)</f>
        <v>903772.98</v>
      </c>
    </row>
    <row r="31" spans="1:10" s="6" customFormat="1" ht="9" customHeight="1" x14ac:dyDescent="0.15">
      <c r="A31" s="152" t="s">
        <v>6</v>
      </c>
      <c r="B31" s="154">
        <v>10</v>
      </c>
      <c r="C31" s="154">
        <v>2</v>
      </c>
      <c r="D31" s="147">
        <f>VLOOKUP(A31,[8]Tavola1!$A$7:$H$163,2,FALSE)</f>
        <v>61450</v>
      </c>
      <c r="E31" s="132">
        <f>VLOOKUP(A31,[8]Tavola1!$A$7:$H$163,3,FALSE)</f>
        <v>151047</v>
      </c>
      <c r="F31" s="132">
        <f>VLOOKUP(A31,[8]Tavola1!$A$7:$H$163,4,FALSE)</f>
        <v>1428380</v>
      </c>
      <c r="G31" s="132">
        <f>VLOOKUP(A31,[8]Tavola1!$A$7:$H$163,5,FALSE)</f>
        <v>191</v>
      </c>
      <c r="H31" s="132">
        <f>VLOOKUP(A31,[8]Tavola1!$A$7:$H$163,6,FALSE)</f>
        <v>29171</v>
      </c>
      <c r="I31" s="132">
        <f>VLOOKUP(A31,[8]Tavola1!$A$7:$H$163,7,FALSE)</f>
        <v>13737</v>
      </c>
      <c r="J31" s="132">
        <f>VLOOKUP(A31,[8]Tavola1!$A$7:$H$163,8,FALSE)</f>
        <v>1672115.48</v>
      </c>
    </row>
    <row r="32" spans="1:10" s="6" customFormat="1" ht="9" customHeight="1" x14ac:dyDescent="0.15">
      <c r="A32" s="152" t="s">
        <v>7</v>
      </c>
      <c r="B32" s="154">
        <v>2</v>
      </c>
      <c r="C32" s="154">
        <v>5</v>
      </c>
      <c r="D32" s="147">
        <f>VLOOKUP(A32,[8]Tavola1!$A$7:$H$163,2,FALSE)</f>
        <v>14390</v>
      </c>
      <c r="E32" s="132">
        <f>VLOOKUP(A32,[8]Tavola1!$A$7:$H$163,3,FALSE)</f>
        <v>18217</v>
      </c>
      <c r="F32" s="132">
        <f>VLOOKUP(A32,[8]Tavola1!$A$7:$H$163,4,FALSE)</f>
        <v>350468</v>
      </c>
      <c r="G32" s="132">
        <f>VLOOKUP(A32,[8]Tavola1!$A$7:$H$163,5,FALSE)</f>
        <v>78</v>
      </c>
      <c r="H32" s="132">
        <f>VLOOKUP(A32,[8]Tavola1!$A$7:$H$163,6,FALSE)</f>
        <v>7920</v>
      </c>
      <c r="I32" s="132">
        <f>VLOOKUP(A32,[8]Tavola1!$A$7:$H$163,7,FALSE)</f>
        <v>6569</v>
      </c>
      <c r="J32" s="132">
        <f>VLOOKUP(A32,[8]Tavola1!$A$7:$H$163,8,FALSE)</f>
        <v>401948.22</v>
      </c>
    </row>
    <row r="33" spans="1:10" s="6" customFormat="1" ht="9" customHeight="1" x14ac:dyDescent="0.15">
      <c r="A33" s="152" t="s">
        <v>8</v>
      </c>
      <c r="B33" s="154">
        <v>5</v>
      </c>
      <c r="C33" s="154">
        <v>3</v>
      </c>
      <c r="D33" s="147">
        <f>VLOOKUP(A33,[8]Tavola1!$A$7:$H$163,2,FALSE)</f>
        <v>21115</v>
      </c>
      <c r="E33" s="132">
        <f>VLOOKUP(A33,[8]Tavola1!$A$7:$H$163,3,FALSE)</f>
        <v>63163</v>
      </c>
      <c r="F33" s="132">
        <f>VLOOKUP(A33,[8]Tavola1!$A$7:$H$163,4,FALSE)</f>
        <v>581130</v>
      </c>
      <c r="G33" s="132">
        <f>VLOOKUP(A33,[8]Tavola1!$A$7:$H$163,5,FALSE)</f>
        <v>81</v>
      </c>
      <c r="H33" s="132">
        <f>VLOOKUP(A33,[8]Tavola1!$A$7:$H$163,6,FALSE)</f>
        <v>10043</v>
      </c>
      <c r="I33" s="132">
        <f>VLOOKUP(A33,[8]Tavola1!$A$7:$H$163,7,FALSE)</f>
        <v>4845</v>
      </c>
      <c r="J33" s="132">
        <f>VLOOKUP(A33,[8]Tavola1!$A$7:$H$163,8,FALSE)</f>
        <v>542231.05000000005</v>
      </c>
    </row>
    <row r="34" spans="1:10" s="6" customFormat="1" ht="9" customHeight="1" x14ac:dyDescent="0.15">
      <c r="A34" s="152" t="s">
        <v>18</v>
      </c>
      <c r="B34" s="154">
        <v>6</v>
      </c>
      <c r="C34" s="154">
        <v>1</v>
      </c>
      <c r="D34" s="147">
        <f>VLOOKUP(A34,[8]Tavola1!$A$7:$H$163,2,FALSE)</f>
        <v>55808</v>
      </c>
      <c r="E34" s="132">
        <f>VLOOKUP(A34,[8]Tavola1!$A$7:$H$163,3,FALSE)</f>
        <v>194934</v>
      </c>
      <c r="F34" s="132">
        <f>VLOOKUP(A34,[8]Tavola1!$A$7:$H$163,4,FALSE)</f>
        <v>2287948</v>
      </c>
      <c r="G34" s="132">
        <f>VLOOKUP(A34,[8]Tavola1!$A$7:$H$163,5,FALSE)</f>
        <v>254</v>
      </c>
      <c r="H34" s="132">
        <f>VLOOKUP(A34,[8]Tavola1!$A$7:$H$163,6,FALSE)</f>
        <v>24230</v>
      </c>
      <c r="I34" s="132">
        <f>VLOOKUP(A34,[8]Tavola1!$A$7:$H$163,7,FALSE)</f>
        <v>6302</v>
      </c>
      <c r="J34" s="132">
        <f>VLOOKUP(A34,[8]Tavola1!$A$7:$H$163,8,FALSE)</f>
        <v>893239.02</v>
      </c>
    </row>
    <row r="35" spans="1:10" s="6" customFormat="1" ht="9" customHeight="1" x14ac:dyDescent="0.15">
      <c r="A35" s="152" t="s">
        <v>9</v>
      </c>
      <c r="B35" s="155">
        <v>4</v>
      </c>
      <c r="C35" s="155">
        <v>3</v>
      </c>
      <c r="D35" s="147">
        <f>VLOOKUP(A35,[8]Tavola1!$A$7:$H$163,2,FALSE)</f>
        <v>18269</v>
      </c>
      <c r="E35" s="132">
        <f>VLOOKUP(A35,[8]Tavola1!$A$7:$H$163,3,FALSE)</f>
        <v>48934</v>
      </c>
      <c r="F35" s="132">
        <f>VLOOKUP(A35,[8]Tavola1!$A$7:$H$163,4,FALSE)</f>
        <v>551601</v>
      </c>
      <c r="G35" s="132">
        <f>VLOOKUP(A35,[8]Tavola1!$A$7:$H$163,5,FALSE)</f>
        <v>71</v>
      </c>
      <c r="H35" s="132">
        <f>VLOOKUP(A35,[8]Tavola1!$A$7:$H$163,6,FALSE)</f>
        <v>10610</v>
      </c>
      <c r="I35" s="132">
        <f>VLOOKUP(A35,[8]Tavola1!$A$7:$H$163,7,FALSE)</f>
        <v>7410</v>
      </c>
      <c r="J35" s="132">
        <f>VLOOKUP(A35,[8]Tavola1!$A$7:$H$163,8,FALSE)</f>
        <v>498592.56</v>
      </c>
    </row>
    <row r="36" spans="1:10" s="6" customFormat="1" ht="9" customHeight="1" x14ac:dyDescent="0.15">
      <c r="A36" s="152" t="s">
        <v>10</v>
      </c>
      <c r="B36" s="155">
        <v>2</v>
      </c>
      <c r="C36" s="155"/>
      <c r="D36" s="147">
        <f>VLOOKUP(A36,[8]Tavola1!$A$7:$H$163,2,FALSE)</f>
        <v>4375</v>
      </c>
      <c r="E36" s="132">
        <f>VLOOKUP(A36,[8]Tavola1!$A$7:$H$163,3,FALSE)</f>
        <v>11658</v>
      </c>
      <c r="F36" s="132">
        <f>VLOOKUP(A36,[8]Tavola1!$A$7:$H$163,4,FALSE)</f>
        <v>135796</v>
      </c>
      <c r="G36" s="132">
        <f>VLOOKUP(A36,[8]Tavola1!$A$7:$H$163,5,FALSE)</f>
        <v>48</v>
      </c>
      <c r="H36" s="132">
        <f>VLOOKUP(A36,[8]Tavola1!$A$7:$H$163,6,FALSE)</f>
        <v>1851</v>
      </c>
      <c r="I36" s="132">
        <f>VLOOKUP(A36,[8]Tavola1!$A$7:$H$163,7,FALSE)</f>
        <v>1236</v>
      </c>
      <c r="J36" s="132">
        <f>VLOOKUP(A36,[8]Tavola1!$A$7:$H$163,8,FALSE)</f>
        <v>75689.490000000005</v>
      </c>
    </row>
    <row r="37" spans="1:10" s="6" customFormat="1" ht="9" customHeight="1" x14ac:dyDescent="0.15">
      <c r="A37" s="152" t="s">
        <v>11</v>
      </c>
      <c r="B37" s="155">
        <v>5</v>
      </c>
      <c r="C37" s="155"/>
      <c r="D37" s="147">
        <f>VLOOKUP(A37,[8]Tavola1!$A$7:$H$163,2,FALSE)</f>
        <v>46285</v>
      </c>
      <c r="E37" s="132">
        <f>VLOOKUP(A37,[8]Tavola1!$A$7:$H$163,3,FALSE)</f>
        <v>84866</v>
      </c>
      <c r="F37" s="132">
        <f>VLOOKUP(A37,[8]Tavola1!$A$7:$H$163,4,FALSE)</f>
        <v>841426</v>
      </c>
      <c r="G37" s="132">
        <f>VLOOKUP(A37,[8]Tavola1!$A$7:$H$163,5,FALSE)</f>
        <v>124</v>
      </c>
      <c r="H37" s="132">
        <f>VLOOKUP(A37,[8]Tavola1!$A$7:$H$163,6,FALSE)</f>
        <v>27963</v>
      </c>
      <c r="I37" s="132">
        <f>VLOOKUP(A37,[8]Tavola1!$A$7:$H$163,7,FALSE)</f>
        <v>10450</v>
      </c>
      <c r="J37" s="132">
        <f>VLOOKUP(A37,[8]Tavola1!$A$7:$H$163,8,FALSE)</f>
        <v>716030.46</v>
      </c>
    </row>
    <row r="38" spans="1:10" s="6" customFormat="1" ht="9" customHeight="1" x14ac:dyDescent="0.15">
      <c r="A38" s="152" t="s">
        <v>12</v>
      </c>
      <c r="B38" s="154">
        <v>5</v>
      </c>
      <c r="C38" s="154">
        <v>3</v>
      </c>
      <c r="D38" s="147">
        <f>VLOOKUP(A38,[8]Tavola1!$A$7:$H$163,2,FALSE)</f>
        <v>23713</v>
      </c>
      <c r="E38" s="132">
        <f>VLOOKUP(A38,[8]Tavola1!$A$7:$H$163,3,FALSE)</f>
        <v>71586</v>
      </c>
      <c r="F38" s="132">
        <f>VLOOKUP(A38,[8]Tavola1!$A$7:$H$163,4,FALSE)</f>
        <v>766328</v>
      </c>
      <c r="G38" s="132">
        <f>VLOOKUP(A38,[8]Tavola1!$A$7:$H$163,5,FALSE)</f>
        <v>126</v>
      </c>
      <c r="H38" s="132">
        <f>VLOOKUP(A38,[8]Tavola1!$A$7:$H$163,6,FALSE)</f>
        <v>13255</v>
      </c>
      <c r="I38" s="132">
        <f>VLOOKUP(A38,[8]Tavola1!$A$7:$H$163,7,FALSE)</f>
        <v>13675</v>
      </c>
      <c r="J38" s="132">
        <f>VLOOKUP(A38,[8]Tavola1!$A$7:$H$163,8,FALSE)</f>
        <v>1009750</v>
      </c>
    </row>
    <row r="39" spans="1:10" s="6" customFormat="1" ht="9" customHeight="1" x14ac:dyDescent="0.15">
      <c r="A39" s="152" t="s">
        <v>19</v>
      </c>
      <c r="B39" s="154">
        <v>2</v>
      </c>
      <c r="C39" s="155"/>
      <c r="D39" s="147">
        <f>VLOOKUP(A39,[8]Tavola1!$A$7:$H$163,2,FALSE)</f>
        <v>4727</v>
      </c>
      <c r="E39" s="132">
        <f>VLOOKUP(A39,[8]Tavola1!$A$7:$H$163,3,FALSE)</f>
        <v>10024</v>
      </c>
      <c r="F39" s="132">
        <f>VLOOKUP(A39,[8]Tavola1!$A$7:$H$163,4,FALSE)</f>
        <v>206821</v>
      </c>
      <c r="G39" s="132">
        <f>VLOOKUP(A39,[8]Tavola1!$A$7:$H$163,5,FALSE)</f>
        <v>41</v>
      </c>
      <c r="H39" s="132">
        <f>VLOOKUP(A39,[8]Tavola1!$A$7:$H$163,6,FALSE)</f>
        <v>2680</v>
      </c>
      <c r="I39" s="132">
        <f>VLOOKUP(A39,[8]Tavola1!$A$7:$H$163,7,FALSE)</f>
        <v>1315</v>
      </c>
      <c r="J39" s="132">
        <f>VLOOKUP(A39,[8]Tavola1!$A$7:$H$163,8,FALSE)</f>
        <v>122201.93</v>
      </c>
    </row>
    <row r="40" spans="1:10" s="6" customFormat="1" ht="9" customHeight="1" x14ac:dyDescent="0.15">
      <c r="A40" s="152" t="s">
        <v>14</v>
      </c>
      <c r="B40" s="154">
        <v>4</v>
      </c>
      <c r="C40" s="154">
        <v>4</v>
      </c>
      <c r="D40" s="147">
        <f>VLOOKUP(A40,[8]Tavola1!$A$7:$H$163,2,FALSE)</f>
        <v>16364</v>
      </c>
      <c r="E40" s="132">
        <f>VLOOKUP(A40,[8]Tavola1!$A$7:$H$163,3,FALSE)</f>
        <v>37929</v>
      </c>
      <c r="F40" s="132">
        <f>VLOOKUP(A40,[8]Tavola1!$A$7:$H$163,4,FALSE)</f>
        <v>386454</v>
      </c>
      <c r="G40" s="132">
        <f>VLOOKUP(A40,[8]Tavola1!$A$7:$H$163,5,FALSE)</f>
        <v>200</v>
      </c>
      <c r="H40" s="132">
        <f>VLOOKUP(A40,[8]Tavola1!$A$7:$H$163,6,FALSE)</f>
        <v>7598</v>
      </c>
      <c r="I40" s="132">
        <f>VLOOKUP(A40,[8]Tavola1!$A$7:$H$163,7,FALSE)</f>
        <v>9386</v>
      </c>
      <c r="J40" s="132">
        <f>VLOOKUP(A40,[8]Tavola1!$A$7:$H$163,8,FALSE)</f>
        <v>305650.58</v>
      </c>
    </row>
    <row r="41" spans="1:10" s="6" customFormat="1" ht="9" customHeight="1" x14ac:dyDescent="0.15">
      <c r="A41" s="152" t="s">
        <v>20</v>
      </c>
      <c r="B41" s="154">
        <v>9</v>
      </c>
      <c r="C41" s="154">
        <v>5</v>
      </c>
      <c r="D41" s="147">
        <f>VLOOKUP(A41,[8]Tavola1!$A$7:$H$163,2,FALSE)</f>
        <v>34165</v>
      </c>
      <c r="E41" s="132">
        <f>VLOOKUP(A41,[8]Tavola1!$A$7:$H$163,3,FALSE)</f>
        <v>120963</v>
      </c>
      <c r="F41" s="132">
        <f>VLOOKUP(A41,[8]Tavola1!$A$7:$H$163,4,FALSE)</f>
        <v>1063968</v>
      </c>
      <c r="G41" s="132">
        <f>VLOOKUP(A41,[8]Tavola1!$A$7:$H$163,5,FALSE)</f>
        <v>207</v>
      </c>
      <c r="H41" s="132">
        <f>VLOOKUP(A41,[8]Tavola1!$A$7:$H$163,6,FALSE)</f>
        <v>11595</v>
      </c>
      <c r="I41" s="132">
        <f>VLOOKUP(A41,[8]Tavola1!$A$7:$H$163,7,FALSE)</f>
        <v>5716</v>
      </c>
      <c r="J41" s="132">
        <f>VLOOKUP(A41,[8]Tavola1!$A$7:$H$163,8,FALSE)</f>
        <v>2947358.91</v>
      </c>
    </row>
    <row r="42" spans="1:10" s="6" customFormat="1" ht="9" customHeight="1" x14ac:dyDescent="0.15">
      <c r="A42" s="152" t="s">
        <v>15</v>
      </c>
      <c r="B42" s="155">
        <v>4</v>
      </c>
      <c r="C42" s="155"/>
      <c r="D42" s="147">
        <f>VLOOKUP(A42,[8]Tavola1!$A$7:$H$163,2,FALSE)</f>
        <v>7781</v>
      </c>
      <c r="E42" s="132">
        <f>VLOOKUP(A42,[8]Tavola1!$A$7:$H$163,3,FALSE)</f>
        <v>15706</v>
      </c>
      <c r="F42" s="132">
        <f>VLOOKUP(A42,[8]Tavola1!$A$7:$H$163,4,FALSE)</f>
        <v>314275</v>
      </c>
      <c r="G42" s="132">
        <f>VLOOKUP(A42,[8]Tavola1!$A$7:$H$163,5,FALSE)</f>
        <v>57</v>
      </c>
      <c r="H42" s="132">
        <f>VLOOKUP(A42,[8]Tavola1!$A$7:$H$163,6,FALSE)</f>
        <v>4744</v>
      </c>
      <c r="I42" s="132">
        <f>VLOOKUP(A42,[8]Tavola1!$A$7:$H$163,7,FALSE)</f>
        <v>3843</v>
      </c>
      <c r="J42" s="132">
        <f>VLOOKUP(A42,[8]Tavola1!$A$7:$H$163,8,FALSE)</f>
        <v>263348.88</v>
      </c>
    </row>
    <row r="43" spans="1:10" s="6" customFormat="1" ht="9" customHeight="1" x14ac:dyDescent="0.15">
      <c r="A43" s="160"/>
      <c r="B43" s="155"/>
      <c r="C43" s="155"/>
      <c r="D43" s="147"/>
      <c r="E43" s="132"/>
      <c r="F43" s="132"/>
      <c r="G43" s="132"/>
      <c r="H43" s="132"/>
      <c r="I43" s="132"/>
      <c r="J43" s="132"/>
    </row>
    <row r="44" spans="1:10" s="10" customFormat="1" ht="9" customHeight="1" x14ac:dyDescent="0.15">
      <c r="A44" s="211" t="s">
        <v>136</v>
      </c>
      <c r="B44" s="208">
        <v>43</v>
      </c>
      <c r="C44" s="208">
        <v>7</v>
      </c>
      <c r="D44" s="210">
        <f>VLOOKUP(A44,[8]Tavola1!$A$7:$H$163,2,FALSE)</f>
        <v>273624</v>
      </c>
      <c r="E44" s="183">
        <f>VLOOKUP(A44,[8]Tavola1!$A$7:$H$163,3,FALSE)</f>
        <v>717566</v>
      </c>
      <c r="F44" s="183">
        <f>VLOOKUP(A44,[8]Tavola1!$A$7:$H$163,4,FALSE)</f>
        <v>5906791</v>
      </c>
      <c r="G44" s="183">
        <f>VLOOKUP(A44,[8]Tavola1!$A$7:$H$163,5,FALSE)</f>
        <v>623</v>
      </c>
      <c r="H44" s="183">
        <f>VLOOKUP(A44,[8]Tavola1!$A$7:$H$163,6,FALSE)</f>
        <v>105652</v>
      </c>
      <c r="I44" s="183">
        <f>VLOOKUP(A44,[8]Tavola1!$A$7:$H$163,7,FALSE)</f>
        <v>66964</v>
      </c>
      <c r="J44" s="183">
        <f>VLOOKUP(A44,[8]Tavola1!$A$7:$H$163,8,FALSE)</f>
        <v>4969486.28</v>
      </c>
    </row>
    <row r="45" spans="1:10" s="10" customFormat="1" ht="9" customHeight="1" x14ac:dyDescent="0.15">
      <c r="A45" s="14" t="s">
        <v>139</v>
      </c>
      <c r="B45" s="208">
        <v>23</v>
      </c>
      <c r="C45" s="208">
        <v>11</v>
      </c>
      <c r="D45" s="210">
        <f>VLOOKUP(A45,[8]Tavola1!$A$7:$H$163,2,FALSE)</f>
        <v>152763</v>
      </c>
      <c r="E45" s="183">
        <f>VLOOKUP(A45,[8]Tavola1!$A$7:$H$163,3,FALSE)</f>
        <v>427361</v>
      </c>
      <c r="F45" s="183">
        <f>VLOOKUP(A45,[8]Tavola1!$A$7:$H$163,4,FALSE)</f>
        <v>4647926</v>
      </c>
      <c r="G45" s="183">
        <f>VLOOKUP(A45,[8]Tavola1!$A$7:$H$163,5,FALSE)</f>
        <v>604</v>
      </c>
      <c r="H45" s="183">
        <f>VLOOKUP(A45,[8]Tavola1!$A$7:$H$163,6,FALSE)</f>
        <v>71364</v>
      </c>
      <c r="I45" s="183">
        <f>VLOOKUP(A45,[8]Tavola1!$A$7:$H$163,7,FALSE)</f>
        <v>31453</v>
      </c>
      <c r="J45" s="183">
        <f>VLOOKUP(A45,[8]Tavola1!$A$7:$H$163,8,FALSE)</f>
        <v>3509533.77</v>
      </c>
    </row>
    <row r="46" spans="1:10" s="10" customFormat="1" ht="9" customHeight="1" x14ac:dyDescent="0.15">
      <c r="A46" s="14" t="s">
        <v>140</v>
      </c>
      <c r="B46" s="208">
        <v>35</v>
      </c>
      <c r="C46" s="208">
        <v>15</v>
      </c>
      <c r="D46" s="210">
        <f>VLOOKUP(A46,[8]Tavola1!$A$7:$H$163,2,FALSE)</f>
        <v>155679</v>
      </c>
      <c r="E46" s="183">
        <f>VLOOKUP(A46,[8]Tavola1!$A$7:$H$163,3,FALSE)</f>
        <v>401666</v>
      </c>
      <c r="F46" s="183">
        <f>VLOOKUP(A46,[8]Tavola1!$A$7:$H$163,4,FALSE)</f>
        <v>4266669</v>
      </c>
      <c r="G46" s="183">
        <f>VLOOKUP(A46,[8]Tavola1!$A$7:$H$163,5,FALSE)</f>
        <v>874</v>
      </c>
      <c r="H46" s="183">
        <f>VLOOKUP(A46,[8]Tavola1!$A$7:$H$163,6,FALSE)</f>
        <v>80296</v>
      </c>
      <c r="I46" s="183">
        <f>VLOOKUP(A46,[8]Tavola1!$A$7:$H$163,7,FALSE)</f>
        <v>53031</v>
      </c>
      <c r="J46" s="183">
        <f>VLOOKUP(A46,[8]Tavola1!$A$7:$H$163,8,FALSE)</f>
        <v>5938622.8099999996</v>
      </c>
    </row>
    <row r="47" spans="1:10" s="10" customFormat="1" ht="9" customHeight="1" x14ac:dyDescent="0.15">
      <c r="A47" s="102"/>
      <c r="B47" s="155"/>
      <c r="C47" s="155"/>
      <c r="D47" s="147"/>
      <c r="E47" s="132"/>
      <c r="F47" s="132"/>
      <c r="G47" s="132"/>
      <c r="H47" s="132"/>
      <c r="I47" s="132"/>
      <c r="J47" s="132"/>
    </row>
    <row r="48" spans="1:10" s="10" customFormat="1" ht="9" customHeight="1" x14ac:dyDescent="0.15">
      <c r="A48" s="161" t="s">
        <v>16</v>
      </c>
      <c r="B48" s="208">
        <v>101</v>
      </c>
      <c r="C48" s="208">
        <v>33</v>
      </c>
      <c r="D48" s="210">
        <f>VLOOKUP(A48,[8]Tavola1!$A$7:$H$163,2,FALSE)</f>
        <v>582066</v>
      </c>
      <c r="E48" s="183">
        <f>VLOOKUP(A48,[8]Tavola1!$A$7:$H$163,3,FALSE)</f>
        <v>1546593</v>
      </c>
      <c r="F48" s="183">
        <f>VLOOKUP(A48,[8]Tavola1!$A$7:$H$163,4,FALSE)</f>
        <v>14821386</v>
      </c>
      <c r="G48" s="183">
        <f>VLOOKUP(A48,[8]Tavola1!$A$7:$H$163,5,FALSE)</f>
        <v>2101</v>
      </c>
      <c r="H48" s="183">
        <f>VLOOKUP(A48,[8]Tavola1!$A$7:$H$163,6,FALSE)</f>
        <v>257312</v>
      </c>
      <c r="I48" s="183">
        <f>VLOOKUP(A48,[8]Tavola1!$A$7:$H$163,7,FALSE)</f>
        <v>151448</v>
      </c>
      <c r="J48" s="183">
        <f>VLOOKUP(A48,[8]Tavola1!$A$7:$H$163,8,FALSE)</f>
        <v>14417642.859999999</v>
      </c>
    </row>
    <row r="49" spans="1:10" s="6" customFormat="1" ht="6" customHeight="1" x14ac:dyDescent="0.15">
      <c r="A49" s="179"/>
      <c r="B49" s="180"/>
      <c r="C49" s="180"/>
      <c r="D49" s="180"/>
      <c r="E49" s="180"/>
      <c r="F49" s="180"/>
      <c r="G49" s="180"/>
      <c r="H49" s="180"/>
      <c r="I49" s="180"/>
      <c r="J49" s="180"/>
    </row>
    <row r="50" spans="1:10" s="15" customFormat="1" ht="6" customHeight="1" x14ac:dyDescent="0.2">
      <c r="B50" s="16"/>
      <c r="C50" s="16"/>
      <c r="D50" s="16"/>
      <c r="E50" s="16"/>
      <c r="F50" s="16"/>
      <c r="G50" s="16"/>
      <c r="H50" s="16"/>
      <c r="I50" s="16"/>
      <c r="J50" s="17"/>
    </row>
    <row r="51" spans="1:10" s="15" customFormat="1" ht="9" customHeight="1" x14ac:dyDescent="0.2">
      <c r="A51" s="12" t="s">
        <v>260</v>
      </c>
      <c r="B51" s="16"/>
      <c r="C51" s="16"/>
      <c r="D51" s="16"/>
      <c r="E51" s="16"/>
      <c r="F51" s="16"/>
      <c r="G51" s="16"/>
      <c r="H51" s="16"/>
      <c r="I51" s="16"/>
      <c r="J51" s="17"/>
    </row>
    <row r="52" spans="1:10" s="15" customFormat="1" ht="9" customHeight="1" x14ac:dyDescent="0.2">
      <c r="A52" s="18" t="s">
        <v>149</v>
      </c>
      <c r="B52" s="16"/>
      <c r="C52" s="16"/>
      <c r="D52" s="16"/>
      <c r="E52" s="16"/>
      <c r="F52" s="16"/>
      <c r="G52" s="16"/>
      <c r="H52" s="16"/>
      <c r="I52" s="16"/>
      <c r="J52" s="17"/>
    </row>
    <row r="53" spans="1:10" s="15" customFormat="1" ht="9" customHeight="1" x14ac:dyDescent="0.2">
      <c r="A53" s="18"/>
      <c r="B53" s="16"/>
      <c r="C53" s="16"/>
      <c r="D53" s="16"/>
      <c r="E53" s="16"/>
      <c r="F53" s="16"/>
      <c r="G53" s="16"/>
      <c r="H53" s="16"/>
      <c r="I53" s="16"/>
      <c r="J53" s="17"/>
    </row>
    <row r="54" spans="1:10" s="15" customFormat="1" ht="9" customHeight="1" x14ac:dyDescent="0.2">
      <c r="A54" s="18"/>
      <c r="B54" s="16"/>
      <c r="C54" s="16"/>
      <c r="D54" s="16"/>
      <c r="E54" s="16"/>
      <c r="F54" s="16"/>
      <c r="G54" s="16"/>
      <c r="H54" s="16"/>
      <c r="I54" s="16"/>
      <c r="J54" s="17"/>
    </row>
    <row r="55" spans="1:10" s="15" customFormat="1" ht="8.25" customHeight="1" x14ac:dyDescent="0.2">
      <c r="A55" s="18"/>
      <c r="B55" s="16"/>
      <c r="C55" s="16"/>
      <c r="D55" s="16"/>
      <c r="E55" s="16"/>
      <c r="F55" s="16"/>
      <c r="G55" s="16"/>
      <c r="H55" s="16"/>
      <c r="I55" s="16"/>
      <c r="J55" s="17"/>
    </row>
    <row r="56" spans="1:10" s="18" customFormat="1" ht="9" customHeight="1" x14ac:dyDescent="0.2">
      <c r="A56" s="18" t="s">
        <v>204</v>
      </c>
      <c r="J56" s="19"/>
    </row>
    <row r="57" spans="1:10" ht="9" customHeight="1" x14ac:dyDescent="0.2">
      <c r="A57" s="18" t="s">
        <v>208</v>
      </c>
      <c r="B57" s="18"/>
      <c r="C57" s="18"/>
      <c r="D57" s="18"/>
      <c r="E57" s="18"/>
      <c r="F57" s="18"/>
      <c r="G57" s="18"/>
      <c r="H57" s="18"/>
      <c r="I57" s="18"/>
      <c r="J57" s="18"/>
    </row>
    <row r="58" spans="1:10" ht="10.5" customHeight="1" x14ac:dyDescent="0.2">
      <c r="B58" s="21"/>
    </row>
    <row r="59" spans="1:10" ht="18.75" customHeight="1" x14ac:dyDescent="0.2">
      <c r="A59" s="18" t="s">
        <v>249</v>
      </c>
    </row>
    <row r="60" spans="1:10" x14ac:dyDescent="0.2">
      <c r="B60" s="21"/>
      <c r="C60" s="21"/>
      <c r="D60" s="21"/>
      <c r="E60" s="21"/>
      <c r="F60" s="21"/>
      <c r="G60" s="21"/>
      <c r="H60" s="21"/>
      <c r="I60" s="21"/>
    </row>
    <row r="61" spans="1:10" x14ac:dyDescent="0.2">
      <c r="B61" s="21"/>
      <c r="C61" s="21"/>
      <c r="D61" s="21"/>
      <c r="E61" s="21"/>
      <c r="F61" s="21"/>
      <c r="G61" s="21"/>
      <c r="H61" s="21"/>
      <c r="I61" s="21"/>
    </row>
  </sheetData>
  <mergeCells count="1">
    <mergeCell ref="A19:J19"/>
  </mergeCells>
  <phoneticPr fontId="0" type="noConversion"/>
  <printOptions horizontalCentered="1"/>
  <pageMargins left="0.7" right="0.7" top="0.75" bottom="0.75" header="0.3" footer="0.3"/>
  <pageSetup paperSize="9" firstPageNumber="40" orientation="portrait" useFirstPageNumber="1" r:id="rId1"/>
  <headerFooter alignWithMargins="0">
    <oddFooter>&amp;C&amp;"Arial,Normale"&amp;10 &amp;11 &amp;10 39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42"/>
  <sheetViews>
    <sheetView showGridLines="0" zoomScaleNormal="100" workbookViewId="0"/>
  </sheetViews>
  <sheetFormatPr defaultRowHeight="11.25" x14ac:dyDescent="0.2"/>
  <cols>
    <col min="1" max="1" width="23.33203125" style="20" customWidth="1"/>
    <col min="2" max="4" width="8.83203125" style="22" customWidth="1"/>
    <col min="5" max="5" width="9.6640625" style="22" customWidth="1"/>
    <col min="6" max="9" width="8.83203125" style="22" customWidth="1"/>
    <col min="10" max="10" width="10" style="21" customWidth="1"/>
    <col min="11" max="12" width="9.33203125" style="20"/>
    <col min="13" max="13" width="21.83203125" style="20" customWidth="1"/>
    <col min="14" max="14" width="5.83203125" style="20" customWidth="1"/>
    <col min="15" max="15" width="5.6640625" style="20" customWidth="1"/>
    <col min="16" max="16" width="13.6640625" style="20" customWidth="1"/>
    <col min="17" max="16384" width="9.33203125" style="20"/>
  </cols>
  <sheetData>
    <row r="1" spans="1:16" s="3" customFormat="1" ht="12" customHeight="1" x14ac:dyDescent="0.2">
      <c r="A1" s="178" t="s">
        <v>157</v>
      </c>
      <c r="B1" s="1"/>
      <c r="C1" s="1"/>
      <c r="D1" s="1"/>
      <c r="E1" s="1"/>
      <c r="F1" s="1"/>
      <c r="G1" s="1"/>
      <c r="H1" s="1"/>
      <c r="I1" s="1"/>
      <c r="J1" s="2"/>
    </row>
    <row r="2" spans="1:16" s="3" customFormat="1" ht="12" customHeight="1" x14ac:dyDescent="0.2">
      <c r="A2" s="3" t="s">
        <v>134</v>
      </c>
      <c r="B2" s="1"/>
      <c r="C2" s="1"/>
      <c r="D2" s="1"/>
      <c r="E2" s="1"/>
      <c r="F2" s="1"/>
      <c r="G2" s="1"/>
      <c r="H2" s="1"/>
      <c r="I2" s="1"/>
      <c r="J2" s="2"/>
    </row>
    <row r="3" spans="1:16" s="3" customFormat="1" ht="9" customHeight="1" x14ac:dyDescent="0.2">
      <c r="B3" s="1"/>
      <c r="C3" s="1"/>
      <c r="D3" s="1"/>
      <c r="E3" s="1"/>
      <c r="F3" s="1"/>
      <c r="G3" s="1"/>
      <c r="H3" s="1"/>
      <c r="I3" s="1"/>
      <c r="J3" s="2"/>
    </row>
    <row r="4" spans="1:16" s="5" customFormat="1" ht="29.25" customHeight="1" x14ac:dyDescent="0.2">
      <c r="A4" s="4" t="s">
        <v>0</v>
      </c>
      <c r="B4" s="124" t="s">
        <v>150</v>
      </c>
      <c r="C4" s="124" t="s">
        <v>147</v>
      </c>
      <c r="D4" s="124" t="s">
        <v>196</v>
      </c>
      <c r="E4" s="124" t="s">
        <v>197</v>
      </c>
      <c r="F4" s="124" t="s">
        <v>1</v>
      </c>
      <c r="G4" s="124" t="s">
        <v>252</v>
      </c>
      <c r="H4" s="124" t="s">
        <v>151</v>
      </c>
      <c r="I4" s="124" t="s">
        <v>253</v>
      </c>
      <c r="J4" s="124" t="s">
        <v>198</v>
      </c>
      <c r="L4" s="3"/>
      <c r="M4" s="3"/>
    </row>
    <row r="5" spans="1:16" s="6" customFormat="1" ht="12" x14ac:dyDescent="0.2">
      <c r="A5" s="92"/>
      <c r="B5" s="112"/>
      <c r="C5" s="112"/>
      <c r="D5" s="112"/>
      <c r="E5" s="112"/>
      <c r="F5" s="112"/>
      <c r="G5" s="112"/>
      <c r="H5" s="112"/>
      <c r="I5" s="112"/>
      <c r="J5" s="113"/>
      <c r="L5" s="3"/>
      <c r="M5" s="3"/>
    </row>
    <row r="6" spans="1:16" s="6" customFormat="1" ht="9" customHeight="1" x14ac:dyDescent="0.2">
      <c r="A6" s="92" t="s">
        <v>17</v>
      </c>
      <c r="B6" s="201">
        <v>7.9207920792079207</v>
      </c>
      <c r="C6" s="201">
        <v>3.0303030303030303</v>
      </c>
      <c r="D6" s="119">
        <f>'Tav 2.1'!D21/'Tav 2.1'!$D$48*100</f>
        <v>12.572972824387612</v>
      </c>
      <c r="E6" s="119">
        <f>'Tav 2.1'!E21/'Tav 2.1'!$E$48*100</f>
        <v>10.055522041028247</v>
      </c>
      <c r="F6" s="119">
        <f>'Tav 2.1'!F21/'Tav 2.1'!$F$48*100</f>
        <v>8.1139510164568946</v>
      </c>
      <c r="G6" s="119">
        <f>'Tav 2.1'!G21/'Tav 2.1'!$G$48*100</f>
        <v>4.4264635887672537</v>
      </c>
      <c r="H6" s="119">
        <f>'Tav 2.1'!H21/'Tav 2.1'!$H$48*100</f>
        <v>5.5695031712473568</v>
      </c>
      <c r="I6" s="119">
        <f>'Tav 2.1'!I21/'Tav 2.1'!$I$48*100</f>
        <v>11.843008821509693</v>
      </c>
      <c r="J6" s="119">
        <f>'Tav 2.1'!J21/'Tav 2.1'!$J$48*100</f>
        <v>9.3912141058541945</v>
      </c>
      <c r="L6" s="3"/>
      <c r="M6" s="92"/>
      <c r="N6" s="92"/>
      <c r="O6" s="92"/>
      <c r="P6" s="92"/>
    </row>
    <row r="7" spans="1:16" s="6" customFormat="1" ht="9" customHeight="1" x14ac:dyDescent="0.2">
      <c r="A7" s="115" t="s">
        <v>154</v>
      </c>
      <c r="B7" s="155" t="s">
        <v>129</v>
      </c>
      <c r="C7" s="155" t="s">
        <v>129</v>
      </c>
      <c r="D7" s="132" t="s">
        <v>129</v>
      </c>
      <c r="E7" s="132" t="s">
        <v>129</v>
      </c>
      <c r="F7" s="132" t="s">
        <v>129</v>
      </c>
      <c r="G7" s="132" t="s">
        <v>129</v>
      </c>
      <c r="H7" s="132" t="s">
        <v>129</v>
      </c>
      <c r="I7" s="132" t="s">
        <v>129</v>
      </c>
      <c r="J7" s="132" t="s">
        <v>129</v>
      </c>
      <c r="K7" s="114"/>
      <c r="L7" s="3"/>
      <c r="M7" s="115"/>
      <c r="N7" s="119"/>
      <c r="O7" s="119"/>
      <c r="P7" s="119"/>
    </row>
    <row r="8" spans="1:16" s="6" customFormat="1" ht="9" customHeight="1" x14ac:dyDescent="0.2">
      <c r="A8" s="92" t="s">
        <v>5</v>
      </c>
      <c r="B8" s="201">
        <v>3.9603960396039604</v>
      </c>
      <c r="C8" s="201">
        <v>6.0606060606060606</v>
      </c>
      <c r="D8" s="119">
        <f>'Tav 2.1'!D23/'Tav 2.1'!$D$48*100</f>
        <v>2.2296440609827752</v>
      </c>
      <c r="E8" s="119">
        <f>'Tav 2.1'!E23/'Tav 2.1'!$E$48*100</f>
        <v>2.633918555172563</v>
      </c>
      <c r="F8" s="119">
        <f>'Tav 2.1'!F23/'Tav 2.1'!$F$48*100</f>
        <v>2.8869499789021082</v>
      </c>
      <c r="G8" s="119">
        <f>'Tav 2.1'!G23/'Tav 2.1'!$G$48*100</f>
        <v>2.5226082817705855</v>
      </c>
      <c r="H8" s="119">
        <f>'Tav 2.1'!H23/'Tav 2.1'!$H$48*100</f>
        <v>2.9532241014799157</v>
      </c>
      <c r="I8" s="119">
        <f>'Tav 2.1'!I23/'Tav 2.1'!$I$48*100</f>
        <v>1.6447889704717131</v>
      </c>
      <c r="J8" s="119">
        <f>'Tav 2.1'!J23/'Tav 2.1'!$J$48*100</f>
        <v>0.78952018097083032</v>
      </c>
      <c r="L8" s="3"/>
      <c r="M8" s="92"/>
      <c r="N8" s="92"/>
      <c r="O8" s="92"/>
      <c r="P8" s="92"/>
    </row>
    <row r="9" spans="1:16" s="6" customFormat="1" ht="9" customHeight="1" x14ac:dyDescent="0.2">
      <c r="A9" s="92" t="s">
        <v>3</v>
      </c>
      <c r="B9" s="201">
        <v>8.9108910891089099</v>
      </c>
      <c r="C9" s="155" t="s">
        <v>129</v>
      </c>
      <c r="D9" s="119">
        <f>'Tav 2.1'!D24/'Tav 2.1'!$D$48*100</f>
        <v>8.5789240395419082</v>
      </c>
      <c r="E9" s="119">
        <f>'Tav 2.1'!E24/'Tav 2.1'!$E$48*100</f>
        <v>9.1183653359351808</v>
      </c>
      <c r="F9" s="119">
        <f>'Tav 2.1'!F24/'Tav 2.1'!$F$48*100</f>
        <v>9.7019941319927838</v>
      </c>
      <c r="G9" s="119">
        <f>'Tav 2.1'!G24/'Tav 2.1'!$G$48*100</f>
        <v>4.5692527367920039</v>
      </c>
      <c r="H9" s="119">
        <f>'Tav 2.1'!H24/'Tav 2.1'!$H$48*100</f>
        <v>10.250590722546947</v>
      </c>
      <c r="I9" s="119">
        <f>'Tav 2.1'!I24/'Tav 2.1'!$I$48*100</f>
        <v>11.502958111034811</v>
      </c>
      <c r="J9" s="119">
        <f>'Tav 2.1'!J24/'Tav 2.1'!$J$48*100</f>
        <v>3.5915708623677198</v>
      </c>
      <c r="L9" s="3"/>
      <c r="M9" s="92"/>
      <c r="N9" s="92"/>
      <c r="O9" s="119"/>
      <c r="P9" s="92"/>
    </row>
    <row r="10" spans="1:16" s="6" customFormat="1" ht="9" customHeight="1" x14ac:dyDescent="0.15">
      <c r="A10" s="92" t="s">
        <v>195</v>
      </c>
      <c r="B10" s="201">
        <v>1.9801980198019802</v>
      </c>
      <c r="C10" s="155" t="s">
        <v>129</v>
      </c>
      <c r="D10" s="119">
        <f>'Tav 2.1'!D25/'Tav 2.1'!$D$48*100</f>
        <v>0.64820827878625442</v>
      </c>
      <c r="E10" s="119">
        <f>'Tav 2.1'!E25/'Tav 2.1'!$E$48*100</f>
        <v>0.9639252214383488</v>
      </c>
      <c r="F10" s="119">
        <f>'Tav 2.1'!F25/'Tav 2.1'!$F$48*100</f>
        <v>0.85164100037607815</v>
      </c>
      <c r="G10" s="119">
        <f>'Tav 2.1'!G25/'Tav 2.1'!$G$48*100</f>
        <v>0.52356020942408377</v>
      </c>
      <c r="H10" s="119">
        <f>'Tav 2.1'!H25/'Tav 2.1'!$H$48*100</f>
        <v>0.46908033826638479</v>
      </c>
      <c r="I10" s="119">
        <f>'Tav 2.1'!I25/'Tav 2.1'!$I$48*100</f>
        <v>0.968649305372141</v>
      </c>
      <c r="J10" s="119">
        <f>'Tav 2.1'!J25/'Tav 2.1'!$J$48*100</f>
        <v>0.73960557239104763</v>
      </c>
      <c r="M10" s="92"/>
      <c r="N10" s="92"/>
      <c r="O10" s="119"/>
      <c r="P10" s="92"/>
    </row>
    <row r="11" spans="1:16" s="13" customFormat="1" ht="9" customHeight="1" x14ac:dyDescent="0.15">
      <c r="A11" s="82" t="s">
        <v>153</v>
      </c>
      <c r="B11" s="201">
        <v>0.99009900990099009</v>
      </c>
      <c r="C11" s="155" t="s">
        <v>129</v>
      </c>
      <c r="D11" s="119">
        <f>'Tav 2.1'!D26/'Tav 2.1'!$D$48*100</f>
        <v>0.22024993729233455</v>
      </c>
      <c r="E11" s="119">
        <f>'Tav 2.1'!E26/'Tav 2.1'!$E$48*100</f>
        <v>0.41943808099480601</v>
      </c>
      <c r="F11" s="119">
        <f>'Tav 2.1'!F26/'Tav 2.1'!$F$48*100</f>
        <v>0.20496733571340764</v>
      </c>
      <c r="G11" s="119">
        <f>'Tav 2.1'!G26/'Tav 2.1'!$G$48*100</f>
        <v>0.19038553069966682</v>
      </c>
      <c r="H11" s="119">
        <f>'Tav 2.1'!H26/'Tav 2.1'!$H$48*100</f>
        <v>0.10531961198855865</v>
      </c>
      <c r="I11" s="119">
        <f>'Tav 2.1'!I26/'Tav 2.1'!$I$48*100</f>
        <v>0.18884369552585706</v>
      </c>
      <c r="J11" s="119">
        <f>'Tav 2.1'!J26/'Tav 2.1'!$J$48*100</f>
        <v>0.42680492641915813</v>
      </c>
      <c r="M11" s="82"/>
      <c r="N11" s="136"/>
      <c r="O11" s="127"/>
      <c r="P11" s="136"/>
    </row>
    <row r="12" spans="1:16" s="13" customFormat="1" ht="9" customHeight="1" x14ac:dyDescent="0.15">
      <c r="A12" s="82" t="s">
        <v>38</v>
      </c>
      <c r="B12" s="201">
        <v>0.99009900990099009</v>
      </c>
      <c r="C12" s="155" t="s">
        <v>129</v>
      </c>
      <c r="D12" s="119">
        <f>'Tav 2.1'!D27/'Tav 2.1'!$D$48*100</f>
        <v>0.42795834149391992</v>
      </c>
      <c r="E12" s="119">
        <f>'Tav 2.1'!E27/'Tav 2.1'!$E$48*100</f>
        <v>0.54448714044354263</v>
      </c>
      <c r="F12" s="119">
        <f>'Tav 2.1'!F27/'Tav 2.1'!$F$48*100</f>
        <v>0.64667366466267051</v>
      </c>
      <c r="G12" s="119">
        <f>'Tav 2.1'!G27/'Tav 2.1'!$G$48*100</f>
        <v>0.33317467872441697</v>
      </c>
      <c r="H12" s="119">
        <f>'Tav 2.1'!H27/'Tav 2.1'!$H$48*100</f>
        <v>0.36376072627782613</v>
      </c>
      <c r="I12" s="119">
        <f>'Tav 2.1'!I27/'Tav 2.1'!$I$48*100</f>
        <v>0.77980560984628389</v>
      </c>
      <c r="J12" s="119">
        <f>'Tav 2.1'!J27/'Tav 2.1'!$J$48*100</f>
        <v>0.3128006459718895</v>
      </c>
      <c r="M12" s="82"/>
      <c r="N12" s="136"/>
      <c r="O12" s="127"/>
      <c r="P12" s="136"/>
    </row>
    <row r="13" spans="1:16" s="6" customFormat="1" ht="9" customHeight="1" x14ac:dyDescent="0.15">
      <c r="A13" s="92" t="s">
        <v>4</v>
      </c>
      <c r="B13" s="201">
        <v>6.9306930693069315</v>
      </c>
      <c r="C13" s="201">
        <v>3.0303030303030303</v>
      </c>
      <c r="D13" s="119">
        <f>'Tav 2.1'!D28/'Tav 2.1'!$D$48*100</f>
        <v>11.801410836571797</v>
      </c>
      <c r="E13" s="119">
        <f>'Tav 2.1'!E28/'Tav 2.1'!$E$48*100</f>
        <v>11.241095750465702</v>
      </c>
      <c r="F13" s="119">
        <f>'Tav 2.1'!F28/'Tav 2.1'!$F$48*100</f>
        <v>7.8509121886441662</v>
      </c>
      <c r="G13" s="119">
        <f>'Tav 2.1'!G28/'Tav 2.1'!$G$48*100</f>
        <v>5.6639695383150883</v>
      </c>
      <c r="H13" s="119">
        <f>'Tav 2.1'!H28/'Tav 2.1'!$H$48*100</f>
        <v>10.805559010073374</v>
      </c>
      <c r="I13" s="119">
        <f>'Tav 2.1'!I28/'Tav 2.1'!$I$48*100</f>
        <v>10.848608103111298</v>
      </c>
      <c r="J13" s="119">
        <f>'Tav 2.1'!J28/'Tav 2.1'!$J$48*100</f>
        <v>11.489631322439347</v>
      </c>
      <c r="M13" s="92"/>
      <c r="N13" s="92"/>
      <c r="O13" s="92"/>
      <c r="P13" s="92"/>
    </row>
    <row r="14" spans="1:16" s="6" customFormat="1" ht="9" customHeight="1" x14ac:dyDescent="0.15">
      <c r="A14" s="92" t="s">
        <v>50</v>
      </c>
      <c r="B14" s="201">
        <v>3.9603960396039604</v>
      </c>
      <c r="C14" s="155" t="s">
        <v>129</v>
      </c>
      <c r="D14" s="119">
        <f>'Tav 2.1'!D29/'Tav 2.1'!$D$48*100</f>
        <v>2.0700401672662552</v>
      </c>
      <c r="E14" s="119">
        <f>'Tav 2.1'!E29/'Tav 2.1'!$E$48*100</f>
        <v>2.8427647092674024</v>
      </c>
      <c r="F14" s="119">
        <f>'Tav 2.1'!F29/'Tav 2.1'!$F$48*100</f>
        <v>2.2000776445603671</v>
      </c>
      <c r="G14" s="119">
        <f>'Tav 2.1'!G29/'Tav 2.1'!$G$48*100</f>
        <v>2.760590195145169</v>
      </c>
      <c r="H14" s="119">
        <f>'Tav 2.1'!H29/'Tav 2.1'!$H$48*100</f>
        <v>1.9979635617460516</v>
      </c>
      <c r="I14" s="119">
        <f>'Tav 2.1'!I29/'Tav 2.1'!$I$48*100</f>
        <v>1.920131002060113</v>
      </c>
      <c r="J14" s="119">
        <f>'Tav 2.1'!J29/'Tav 2.1'!$J$48*100</f>
        <v>2.1980280207884135</v>
      </c>
      <c r="M14" s="92"/>
      <c r="N14" s="92"/>
      <c r="O14" s="119"/>
      <c r="P14" s="92"/>
    </row>
    <row r="15" spans="1:16" s="6" customFormat="1" ht="9" customHeight="1" x14ac:dyDescent="0.15">
      <c r="A15" s="92" t="s">
        <v>240</v>
      </c>
      <c r="B15" s="201">
        <v>8.9108910891089099</v>
      </c>
      <c r="C15" s="201">
        <v>9.0909090909090917</v>
      </c>
      <c r="D15" s="119">
        <f>'Tav 2.1'!D30/'Tav 2.1'!$D$48*100</f>
        <v>9.1079018530544644</v>
      </c>
      <c r="E15" s="119">
        <f>'Tav 2.1'!E30/'Tav 2.1'!$E$48*100</f>
        <v>9.5409716712800332</v>
      </c>
      <c r="F15" s="119">
        <f>'Tav 2.1'!F30/'Tav 2.1'!$F$48*100</f>
        <v>8.2476362197165649</v>
      </c>
      <c r="G15" s="119">
        <f>'Tav 2.1'!G30/'Tav 2.1'!$G$48*100</f>
        <v>9.1861018562589241</v>
      </c>
      <c r="H15" s="119">
        <f>'Tav 2.1'!H30/'Tav 2.1'!$H$48*100</f>
        <v>9.013959706504167</v>
      </c>
      <c r="I15" s="119">
        <f>'Tav 2.1'!I30/'Tav 2.1'!$I$48*100</f>
        <v>5.4876921451587348</v>
      </c>
      <c r="J15" s="119">
        <f>'Tav 2.1'!J30/'Tav 2.1'!$J$48*100</f>
        <v>6.2685210666953637</v>
      </c>
      <c r="M15" s="92"/>
      <c r="N15" s="92"/>
      <c r="O15" s="92"/>
      <c r="P15" s="92"/>
    </row>
    <row r="16" spans="1:16" s="6" customFormat="1" ht="9" customHeight="1" x14ac:dyDescent="0.15">
      <c r="A16" s="92" t="s">
        <v>6</v>
      </c>
      <c r="B16" s="201">
        <v>9.9009900990099009</v>
      </c>
      <c r="C16" s="201">
        <v>6.0606060606060606</v>
      </c>
      <c r="D16" s="119">
        <f>'Tav 2.1'!D31/'Tav 2.1'!$D$48*100</f>
        <v>10.557222033240217</v>
      </c>
      <c r="E16" s="119">
        <f>'Tav 2.1'!E31/'Tav 2.1'!$E$48*100</f>
        <v>9.7664349961496004</v>
      </c>
      <c r="F16" s="119">
        <f>'Tav 2.1'!F31/'Tav 2.1'!$F$48*100</f>
        <v>9.6372903316869287</v>
      </c>
      <c r="G16" s="119">
        <f>'Tav 2.1'!G31/'Tav 2.1'!$G$48*100</f>
        <v>9.0909090909090917</v>
      </c>
      <c r="H16" s="119">
        <f>'Tav 2.1'!H31/'Tav 2.1'!$H$48*100</f>
        <v>11.336820669071011</v>
      </c>
      <c r="I16" s="119">
        <f>'Tav 2.1'!I31/'Tav 2.1'!$I$48*100</f>
        <v>9.0704400190164272</v>
      </c>
      <c r="J16" s="119">
        <f>'Tav 2.1'!J31/'Tav 2.1'!$J$48*100</f>
        <v>11.597703565255326</v>
      </c>
      <c r="M16" s="92"/>
      <c r="N16" s="92"/>
      <c r="O16" s="92"/>
      <c r="P16" s="92"/>
    </row>
    <row r="17" spans="1:16" s="6" customFormat="1" ht="9" customHeight="1" x14ac:dyDescent="0.15">
      <c r="A17" s="92" t="s">
        <v>7</v>
      </c>
      <c r="B17" s="201">
        <v>1.9801980198019802</v>
      </c>
      <c r="C17" s="201">
        <v>15.151515151515152</v>
      </c>
      <c r="D17" s="119">
        <f>'Tav 2.1'!D32/'Tav 2.1'!$D$48*100</f>
        <v>2.4722282352860327</v>
      </c>
      <c r="E17" s="119">
        <f>'Tav 2.1'!E32/'Tav 2.1'!$E$48*100</f>
        <v>1.177879377444486</v>
      </c>
      <c r="F17" s="119">
        <f>'Tav 2.1'!F32/'Tav 2.1'!$F$48*100</f>
        <v>2.3646101653381133</v>
      </c>
      <c r="G17" s="119">
        <f>'Tav 2.1'!G32/'Tav 2.1'!$G$48*100</f>
        <v>3.7125178486435031</v>
      </c>
      <c r="H17" s="119">
        <f>'Tav 2.1'!H32/'Tav 2.1'!$H$48*100</f>
        <v>3.0779753761969904</v>
      </c>
      <c r="I17" s="119">
        <f>'Tav 2.1'!I32/'Tav 2.1'!$I$48*100</f>
        <v>4.3374623633194238</v>
      </c>
      <c r="J17" s="119">
        <f>'Tav 2.1'!J32/'Tav 2.1'!$J$48*100</f>
        <v>2.787891362707815</v>
      </c>
      <c r="M17" s="92"/>
      <c r="N17" s="92"/>
      <c r="O17" s="92"/>
      <c r="P17" s="92"/>
    </row>
    <row r="18" spans="1:16" s="6" customFormat="1" ht="9" customHeight="1" x14ac:dyDescent="0.15">
      <c r="A18" s="92" t="s">
        <v>8</v>
      </c>
      <c r="B18" s="201">
        <v>4.9504950495049505</v>
      </c>
      <c r="C18" s="201">
        <v>9.0909090909090917</v>
      </c>
      <c r="D18" s="119">
        <f>'Tav 2.1'!D33/'Tav 2.1'!$D$48*100</f>
        <v>3.6275954960434036</v>
      </c>
      <c r="E18" s="119">
        <f>'Tav 2.1'!E33/'Tav 2.1'!$E$48*100</f>
        <v>4.0840091737127997</v>
      </c>
      <c r="F18" s="119">
        <f>'Tav 2.1'!F33/'Tav 2.1'!$F$48*100</f>
        <v>3.9208883703588855</v>
      </c>
      <c r="G18" s="119">
        <f>'Tav 2.1'!G33/'Tav 2.1'!$G$48*100</f>
        <v>3.8553069966682534</v>
      </c>
      <c r="H18" s="119">
        <f>'Tav 2.1'!H33/'Tav 2.1'!$H$48*100</f>
        <v>3.9030437756497949</v>
      </c>
      <c r="I18" s="119">
        <f>'Tav 2.1'!I33/'Tav 2.1'!$I$48*100</f>
        <v>3.19911784903069</v>
      </c>
      <c r="J18" s="119">
        <f>'Tav 2.1'!J33/'Tav 2.1'!$J$48*100</f>
        <v>3.7608855709996418</v>
      </c>
      <c r="M18" s="92"/>
      <c r="N18" s="92"/>
      <c r="O18" s="92"/>
      <c r="P18" s="92"/>
    </row>
    <row r="19" spans="1:16" s="6" customFormat="1" ht="9" customHeight="1" x14ac:dyDescent="0.15">
      <c r="A19" s="92" t="s">
        <v>18</v>
      </c>
      <c r="B19" s="201">
        <v>5.9405940594059405</v>
      </c>
      <c r="C19" s="201">
        <v>3.0303030303030303</v>
      </c>
      <c r="D19" s="119">
        <f>'Tav 2.1'!D34/'Tav 2.1'!$D$48*100</f>
        <v>9.5879161469661529</v>
      </c>
      <c r="E19" s="119">
        <f>'Tav 2.1'!E34/'Tav 2.1'!$E$48*100</f>
        <v>12.604091703505707</v>
      </c>
      <c r="F19" s="119">
        <f>'Tav 2.1'!F34/'Tav 2.1'!$F$48*100</f>
        <v>15.436801929320239</v>
      </c>
      <c r="G19" s="119">
        <f>'Tav 2.1'!G34/'Tav 2.1'!$G$48*100</f>
        <v>12.089481199428844</v>
      </c>
      <c r="H19" s="119">
        <f>'Tav 2.1'!H34/'Tav 2.1'!$H$48*100</f>
        <v>9.4165837582390246</v>
      </c>
      <c r="I19" s="119">
        <f>'Tav 2.1'!I34/'Tav 2.1'!$I$48*100</f>
        <v>4.161164227985843</v>
      </c>
      <c r="J19" s="119">
        <f>'Tav 2.1'!J34/'Tav 2.1'!$J$48*100</f>
        <v>6.1954580833610686</v>
      </c>
      <c r="M19" s="92"/>
      <c r="N19" s="92"/>
      <c r="O19" s="92"/>
      <c r="P19" s="92"/>
    </row>
    <row r="20" spans="1:16" s="6" customFormat="1" ht="9" customHeight="1" x14ac:dyDescent="0.15">
      <c r="A20" s="92" t="s">
        <v>9</v>
      </c>
      <c r="B20" s="201">
        <v>3.9603960396039604</v>
      </c>
      <c r="C20" s="201">
        <v>9.0909090909090917</v>
      </c>
      <c r="D20" s="119">
        <f>'Tav 2.1'!D35/'Tav 2.1'!$D$48*100</f>
        <v>3.1386475073273474</v>
      </c>
      <c r="E20" s="119">
        <f>'Tav 2.1'!E35/'Tav 2.1'!$E$48*100</f>
        <v>3.1639869054107961</v>
      </c>
      <c r="F20" s="119">
        <f>'Tav 2.1'!F35/'Tav 2.1'!$F$48*100</f>
        <v>3.7216559908769669</v>
      </c>
      <c r="G20" s="119">
        <f>'Tav 2.1'!G35/'Tav 2.1'!$G$48*100</f>
        <v>3.3793431699190863</v>
      </c>
      <c r="H20" s="119">
        <f>'Tav 2.1'!H35/'Tav 2.1'!$H$48*100</f>
        <v>4.12339883099117</v>
      </c>
      <c r="I20" s="119">
        <f>'Tav 2.1'!I35/'Tav 2.1'!$I$48*100</f>
        <v>4.8927684749881148</v>
      </c>
      <c r="J20" s="119">
        <f>'Tav 2.1'!J35/'Tav 2.1'!$J$48*100</f>
        <v>3.4582113376055705</v>
      </c>
      <c r="M20" s="92"/>
      <c r="N20" s="92"/>
      <c r="O20" s="92"/>
      <c r="P20" s="92"/>
    </row>
    <row r="21" spans="1:16" s="6" customFormat="1" ht="9" customHeight="1" x14ac:dyDescent="0.15">
      <c r="A21" s="92" t="s">
        <v>10</v>
      </c>
      <c r="B21" s="201">
        <v>1.9801980198019802</v>
      </c>
      <c r="C21" s="155" t="s">
        <v>129</v>
      </c>
      <c r="D21" s="119">
        <f>'Tav 2.1'!D36/'Tav 2.1'!$D$48*100</f>
        <v>0.75163297632914483</v>
      </c>
      <c r="E21" s="119">
        <f>'Tav 2.1'!E36/'Tav 2.1'!$E$48*100</f>
        <v>0.75378590230267428</v>
      </c>
      <c r="F21" s="119">
        <f>'Tav 2.1'!F36/'Tav 2.1'!$F$48*100</f>
        <v>0.91621660754264145</v>
      </c>
      <c r="G21" s="119">
        <f>'Tav 2.1'!G36/'Tav 2.1'!$G$48*100</f>
        <v>2.284626368396002</v>
      </c>
      <c r="H21" s="119">
        <f>'Tav 2.1'!H36/'Tav 2.1'!$H$48*100</f>
        <v>0.71936015420967536</v>
      </c>
      <c r="I21" s="119">
        <f>'Tav 2.1'!I36/'Tav 2.1'!$I$48*100</f>
        <v>0.81612170513971805</v>
      </c>
      <c r="J21" s="119">
        <f>'Tav 2.1'!J36/'Tav 2.1'!$J$48*100</f>
        <v>0.52497825570358181</v>
      </c>
      <c r="M21" s="92"/>
      <c r="N21" s="92"/>
      <c r="O21" s="119"/>
      <c r="P21" s="92"/>
    </row>
    <row r="22" spans="1:16" s="6" customFormat="1" ht="9" customHeight="1" x14ac:dyDescent="0.15">
      <c r="A22" s="92" t="s">
        <v>11</v>
      </c>
      <c r="B22" s="201">
        <v>4.9504950495049505</v>
      </c>
      <c r="C22" s="155" t="s">
        <v>129</v>
      </c>
      <c r="D22" s="119">
        <f>'Tav 2.1'!D37/'Tav 2.1'!$D$48*100</f>
        <v>7.9518473850044495</v>
      </c>
      <c r="E22" s="119">
        <f>'Tav 2.1'!E37/'Tav 2.1'!$E$48*100</f>
        <v>5.4872872177748118</v>
      </c>
      <c r="F22" s="119">
        <f>'Tav 2.1'!F37/'Tav 2.1'!$F$48*100</f>
        <v>5.6771073906313489</v>
      </c>
      <c r="G22" s="119">
        <f>'Tav 2.1'!G37/'Tav 2.1'!$G$48*100</f>
        <v>5.9019514516896718</v>
      </c>
      <c r="H22" s="119">
        <f>'Tav 2.1'!H37/'Tav 2.1'!$H$48*100</f>
        <v>10.867351697550056</v>
      </c>
      <c r="I22" s="119">
        <f>'Tav 2.1'!I37/'Tav 2.1'!$I$48*100</f>
        <v>6.9000581057524695</v>
      </c>
      <c r="J22" s="119">
        <f>'Tav 2.1'!J37/'Tav 2.1'!$J$48*100</f>
        <v>4.9663489861199128</v>
      </c>
      <c r="M22" s="92"/>
      <c r="N22" s="92"/>
      <c r="O22" s="119"/>
      <c r="P22" s="92"/>
    </row>
    <row r="23" spans="1:16" s="6" customFormat="1" ht="9" customHeight="1" x14ac:dyDescent="0.15">
      <c r="A23" s="92" t="s">
        <v>12</v>
      </c>
      <c r="B23" s="201">
        <v>4.9504950495049505</v>
      </c>
      <c r="C23" s="201">
        <v>9.0909090909090917</v>
      </c>
      <c r="D23" s="119">
        <f>'Tav 2.1'!D38/'Tav 2.1'!$D$48*100</f>
        <v>4.0739366326155455</v>
      </c>
      <c r="E23" s="119">
        <f>'Tav 2.1'!E38/'Tav 2.1'!$E$48*100</f>
        <v>4.6286256306604256</v>
      </c>
      <c r="F23" s="119">
        <f>'Tav 2.1'!F38/'Tav 2.1'!$F$48*100</f>
        <v>5.1704206340756524</v>
      </c>
      <c r="G23" s="119">
        <f>'Tav 2.1'!G38/'Tav 2.1'!$G$48*100</f>
        <v>5.9971442170395051</v>
      </c>
      <c r="H23" s="119">
        <f>'Tav 2.1'!H38/'Tav 2.1'!$H$48*100</f>
        <v>5.1513337893296853</v>
      </c>
      <c r="I23" s="119">
        <f>'Tav 2.1'!I38/'Tav 2.1'!$I$48*100</f>
        <v>9.0295018752311016</v>
      </c>
      <c r="J23" s="119">
        <f>'Tav 2.1'!J38/'Tav 2.1'!$J$48*100</f>
        <v>7.0035720110769901</v>
      </c>
      <c r="M23" s="92"/>
      <c r="N23" s="92"/>
      <c r="O23" s="92"/>
      <c r="P23" s="92"/>
    </row>
    <row r="24" spans="1:16" s="6" customFormat="1" ht="9" customHeight="1" x14ac:dyDescent="0.15">
      <c r="A24" s="92" t="s">
        <v>19</v>
      </c>
      <c r="B24" s="201">
        <v>1.9801980198019802</v>
      </c>
      <c r="C24" s="155" t="s">
        <v>129</v>
      </c>
      <c r="D24" s="119">
        <f>'Tav 2.1'!D39/'Tav 2.1'!$D$48*100</f>
        <v>0.8121072180817982</v>
      </c>
      <c r="E24" s="119">
        <f>'Tav 2.1'!E39/'Tav 2.1'!$E$48*100</f>
        <v>0.64813431846646141</v>
      </c>
      <c r="F24" s="119">
        <f>'Tav 2.1'!F39/'Tav 2.1'!$F$48*100</f>
        <v>1.3954228032385096</v>
      </c>
      <c r="G24" s="119">
        <f>'Tav 2.1'!G39/'Tav 2.1'!$G$48*100</f>
        <v>1.951451689671585</v>
      </c>
      <c r="H24" s="119">
        <f>'Tav 2.1'!H39/'Tav 2.1'!$H$48*100</f>
        <v>1.0415371222484766</v>
      </c>
      <c r="I24" s="119">
        <f>'Tav 2.1'!I39/'Tav 2.1'!$I$48*100</f>
        <v>0.86828482383392325</v>
      </c>
      <c r="J24" s="119">
        <f>'Tav 2.1'!J39/'Tav 2.1'!$J$48*100</f>
        <v>0.84758605263440412</v>
      </c>
      <c r="M24" s="92"/>
      <c r="N24" s="92"/>
      <c r="O24" s="119"/>
      <c r="P24" s="92"/>
    </row>
    <row r="25" spans="1:16" s="6" customFormat="1" ht="9" customHeight="1" x14ac:dyDescent="0.15">
      <c r="A25" s="92" t="s">
        <v>14</v>
      </c>
      <c r="B25" s="201">
        <v>3.9603960396039604</v>
      </c>
      <c r="C25" s="201">
        <v>12.121212121212121</v>
      </c>
      <c r="D25" s="119">
        <f>'Tav 2.1'!D40/'Tav 2.1'!$D$48*100</f>
        <v>2.811365034205743</v>
      </c>
      <c r="E25" s="119">
        <f>'Tav 2.1'!E40/'Tav 2.1'!$E$48*100</f>
        <v>2.4524228416913822</v>
      </c>
      <c r="F25" s="119">
        <f>'Tav 2.1'!F40/'Tav 2.1'!$F$48*100</f>
        <v>2.6074079711573535</v>
      </c>
      <c r="G25" s="119">
        <f>'Tav 2.1'!G40/'Tav 2.1'!$G$48*100</f>
        <v>9.5192765349833408</v>
      </c>
      <c r="H25" s="119">
        <f>'Tav 2.1'!H40/'Tav 2.1'!$H$48*100</f>
        <v>2.952835468225345</v>
      </c>
      <c r="I25" s="119">
        <f>'Tav 2.1'!I40/'Tav 2.1'!$I$48*100</f>
        <v>6.1975067349849455</v>
      </c>
      <c r="J25" s="119">
        <f>'Tav 2.1'!J40/'Tav 2.1'!$J$48*100</f>
        <v>2.1199760804728385</v>
      </c>
      <c r="M25" s="92"/>
      <c r="N25" s="92"/>
      <c r="O25" s="92"/>
      <c r="P25" s="92"/>
    </row>
    <row r="26" spans="1:16" s="6" customFormat="1" ht="9" customHeight="1" x14ac:dyDescent="0.15">
      <c r="A26" s="92" t="s">
        <v>20</v>
      </c>
      <c r="B26" s="201">
        <v>8.9108910891089099</v>
      </c>
      <c r="C26" s="201">
        <v>15.151515151515152</v>
      </c>
      <c r="D26" s="119">
        <f>'Tav 2.1'!D41/'Tav 2.1'!$D$48*100</f>
        <v>5.8696092882937672</v>
      </c>
      <c r="E26" s="119">
        <f>'Tav 2.1'!E41/'Tav 2.1'!$E$48*100</f>
        <v>7.8212561417257156</v>
      </c>
      <c r="F26" s="119">
        <f>'Tav 2.1'!F41/'Tav 2.1'!$F$48*100</f>
        <v>7.1785998961230755</v>
      </c>
      <c r="G26" s="119">
        <f>'Tav 2.1'!G41/'Tav 2.1'!$G$48*100</f>
        <v>9.8524512137077576</v>
      </c>
      <c r="H26" s="119">
        <f>'Tav 2.1'!H41/'Tav 2.1'!$H$48*100</f>
        <v>4.5062025867429423</v>
      </c>
      <c r="I26" s="119">
        <f>'Tav 2.1'!I41/'Tav 2.1'!$I$48*100</f>
        <v>3.7742327399503459</v>
      </c>
      <c r="J26" s="119">
        <f>'Tav 2.1'!J41/'Tav 2.1'!$J$48*100</f>
        <v>20.442723811512142</v>
      </c>
      <c r="M26" s="92"/>
      <c r="N26" s="92"/>
      <c r="O26" s="92"/>
      <c r="P26" s="92"/>
    </row>
    <row r="27" spans="1:16" s="6" customFormat="1" ht="9" customHeight="1" x14ac:dyDescent="0.15">
      <c r="A27" s="92" t="s">
        <v>15</v>
      </c>
      <c r="B27" s="201">
        <v>3.9603960396039604</v>
      </c>
      <c r="C27" s="155" t="s">
        <v>129</v>
      </c>
      <c r="D27" s="119">
        <f>'Tav 2.1'!D42/'Tav 2.1'!$D$48*100</f>
        <v>1.3367899860153316</v>
      </c>
      <c r="E27" s="119">
        <f>'Tav 2.1'!E42/'Tav 2.1'!$E$48*100</f>
        <v>1.0155225065676619</v>
      </c>
      <c r="F27" s="119">
        <f>'Tav 2.1'!F42/'Tav 2.1'!$F$48*100</f>
        <v>2.1204157290013228</v>
      </c>
      <c r="G27" s="119">
        <f>'Tav 2.1'!G42/'Tav 2.1'!$G$48*100</f>
        <v>2.7129938124702524</v>
      </c>
      <c r="H27" s="119">
        <f>'Tav 2.1'!H42/'Tav 2.1'!$H$48*100</f>
        <v>1.8436761596816318</v>
      </c>
      <c r="I27" s="119">
        <f>'Tav 2.1'!I42/'Tav 2.1'!$I$48*100</f>
        <v>2.537504622048492</v>
      </c>
      <c r="J27" s="119">
        <f>'Tav 2.1'!J42/'Tav 2.1'!$J$48*100</f>
        <v>1.826573751043796</v>
      </c>
      <c r="M27" s="92"/>
      <c r="N27" s="92"/>
      <c r="O27" s="119"/>
      <c r="P27" s="92"/>
    </row>
    <row r="28" spans="1:16" s="6" customFormat="1" ht="9" customHeight="1" x14ac:dyDescent="0.15">
      <c r="A28" s="92"/>
      <c r="B28" s="201"/>
      <c r="C28" s="201"/>
      <c r="D28" s="119"/>
      <c r="E28" s="119"/>
      <c r="F28" s="119"/>
      <c r="G28" s="119"/>
      <c r="H28" s="119"/>
      <c r="I28" s="119"/>
      <c r="J28" s="119"/>
      <c r="M28" s="92"/>
      <c r="N28" s="92"/>
      <c r="O28" s="92"/>
      <c r="P28" s="92"/>
    </row>
    <row r="29" spans="1:16" s="10" customFormat="1" ht="9" customHeight="1" x14ac:dyDescent="0.15">
      <c r="A29" s="14" t="s">
        <v>136</v>
      </c>
      <c r="B29" s="202">
        <v>42.574257425742573</v>
      </c>
      <c r="C29" s="202">
        <v>21.212121212121211</v>
      </c>
      <c r="D29" s="118">
        <f>'Tav 2.1'!D44/'Tav 2.1'!$D$48*100</f>
        <v>47.009102060591069</v>
      </c>
      <c r="E29" s="118">
        <f>'Tav 2.1'!E44/'Tav 2.1'!$E$48*100</f>
        <v>46.396563284587479</v>
      </c>
      <c r="F29" s="118">
        <f>'Tav 2.1'!F44/'Tav 2.1'!$F$48*100</f>
        <v>39.853162180648958</v>
      </c>
      <c r="G29" s="118">
        <f>'Tav 2.1'!G44/'Tav 2.1'!$G$48*100</f>
        <v>29.652546406473107</v>
      </c>
      <c r="H29" s="118">
        <f>'Tav 2.1'!H44/'Tav 2.1'!$H$48*100</f>
        <v>41.059880611864195</v>
      </c>
      <c r="I29" s="118">
        <f>'Tav 2.1'!I44/'Tav 2.1'!$I$48*100</f>
        <v>44.215836458718506</v>
      </c>
      <c r="J29" s="118">
        <f>'Tav 2.1'!J44/'Tav 2.1'!$J$48*100</f>
        <v>34.468091131506917</v>
      </c>
      <c r="M29" s="14"/>
      <c r="N29" s="137"/>
      <c r="O29" s="137"/>
      <c r="P29" s="137"/>
    </row>
    <row r="30" spans="1:16" s="10" customFormat="1" ht="9" customHeight="1" x14ac:dyDescent="0.15">
      <c r="A30" s="14" t="s">
        <v>139</v>
      </c>
      <c r="B30" s="202">
        <v>22.772277227722775</v>
      </c>
      <c r="C30" s="202">
        <v>33.333333333333329</v>
      </c>
      <c r="D30" s="118">
        <f>'Tav 2.1'!D45/'Tav 2.1'!$D$48*100</f>
        <v>26.244961911535807</v>
      </c>
      <c r="E30" s="118">
        <f>'Tav 2.1'!E45/'Tav 2.1'!$E$48*100</f>
        <v>27.632415250812592</v>
      </c>
      <c r="F30" s="118">
        <f>'Tav 2.1'!F45/'Tav 2.1'!$F$48*100</f>
        <v>31.359590796704168</v>
      </c>
      <c r="G30" s="118">
        <f>'Tav 2.1'!G45/'Tav 2.1'!$G$48*100</f>
        <v>28.748215135649691</v>
      </c>
      <c r="H30" s="118">
        <f>'Tav 2.1'!H45/'Tav 2.1'!$H$48*100</f>
        <v>27.734423579156818</v>
      </c>
      <c r="I30" s="118">
        <f>'Tav 2.1'!I45/'Tav 2.1'!$I$48*100</f>
        <v>20.768184459352383</v>
      </c>
      <c r="J30" s="118">
        <f>'Tav 2.1'!J45/'Tav 2.1'!$J$48*100</f>
        <v>24.341938582323852</v>
      </c>
      <c r="M30" s="14"/>
      <c r="N30" s="137"/>
      <c r="O30" s="137"/>
      <c r="P30" s="137"/>
    </row>
    <row r="31" spans="1:16" s="10" customFormat="1" ht="9" customHeight="1" x14ac:dyDescent="0.15">
      <c r="A31" s="14" t="s">
        <v>140</v>
      </c>
      <c r="B31" s="202">
        <v>34.653465346534652</v>
      </c>
      <c r="C31" s="202">
        <v>45.454545454545453</v>
      </c>
      <c r="D31" s="118">
        <f>'Tav 2.1'!D46/'Tav 2.1'!$D$48*100</f>
        <v>26.745936027873128</v>
      </c>
      <c r="E31" s="118">
        <f>'Tav 2.1'!E46/'Tav 2.1'!$E$48*100</f>
        <v>25.971021464599929</v>
      </c>
      <c r="F31" s="118">
        <f>'Tav 2.1'!F46/'Tav 2.1'!$F$48*100</f>
        <v>28.787247022646874</v>
      </c>
      <c r="G31" s="118">
        <f>'Tav 2.1'!G46/'Tav 2.1'!$G$48*100</f>
        <v>41.599238457877199</v>
      </c>
      <c r="H31" s="118">
        <f>'Tav 2.1'!H46/'Tav 2.1'!$H$48*100</f>
        <v>31.205695808978984</v>
      </c>
      <c r="I31" s="118">
        <f>'Tav 2.1'!I46/'Tav 2.1'!$I$48*100</f>
        <v>35.01597908192911</v>
      </c>
      <c r="J31" s="118">
        <f>'Tav 2.1'!J46/'Tav 2.1'!$J$48*100</f>
        <v>41.189970286169228</v>
      </c>
      <c r="M31" s="14"/>
      <c r="N31" s="137"/>
      <c r="O31" s="137"/>
      <c r="P31" s="137"/>
    </row>
    <row r="32" spans="1:16" x14ac:dyDescent="0.2">
      <c r="B32" s="201"/>
      <c r="C32" s="201"/>
      <c r="D32" s="119"/>
      <c r="E32" s="119"/>
      <c r="F32" s="119"/>
      <c r="G32" s="119"/>
      <c r="H32" s="119"/>
      <c r="I32" s="119"/>
      <c r="J32" s="119"/>
    </row>
    <row r="33" spans="1:16" s="10" customFormat="1" ht="9" customHeight="1" x14ac:dyDescent="0.15">
      <c r="A33" s="14" t="s">
        <v>16</v>
      </c>
      <c r="B33" s="202">
        <v>100</v>
      </c>
      <c r="C33" s="202">
        <v>100</v>
      </c>
      <c r="D33" s="118">
        <f>'Tav 2.1'!D48/'Tav 2.1'!$D$48*100</f>
        <v>100</v>
      </c>
      <c r="E33" s="118">
        <f>'Tav 2.1'!E48/'Tav 2.1'!$E$48*100</f>
        <v>100</v>
      </c>
      <c r="F33" s="118">
        <f>'Tav 2.1'!F48/'Tav 2.1'!$F$48*100</f>
        <v>100</v>
      </c>
      <c r="G33" s="118">
        <f>'Tav 2.1'!G48/'Tav 2.1'!$G$48*100</f>
        <v>100</v>
      </c>
      <c r="H33" s="118">
        <f>'Tav 2.1'!H48/'Tav 2.1'!$H$48*100</f>
        <v>100</v>
      </c>
      <c r="I33" s="118">
        <f>'Tav 2.1'!I48/'Tav 2.1'!$I$48*100</f>
        <v>100</v>
      </c>
      <c r="J33" s="118">
        <f>'Tav 2.1'!J48/'Tav 2.1'!$J$48*100</f>
        <v>100</v>
      </c>
      <c r="M33" s="14"/>
      <c r="N33" s="137"/>
      <c r="O33" s="137"/>
      <c r="P33" s="137"/>
    </row>
    <row r="34" spans="1:16" s="6" customFormat="1" ht="9" x14ac:dyDescent="0.15">
      <c r="A34" s="116"/>
      <c r="B34" s="117"/>
      <c r="C34" s="207"/>
      <c r="D34" s="117"/>
      <c r="E34" s="117"/>
      <c r="F34" s="117"/>
      <c r="G34" s="117"/>
      <c r="H34" s="117"/>
      <c r="I34" s="117"/>
      <c r="J34" s="117"/>
    </row>
    <row r="35" spans="1:16" s="15" customFormat="1" ht="9" x14ac:dyDescent="0.2">
      <c r="B35" s="16"/>
      <c r="C35" s="16"/>
      <c r="D35" s="16"/>
      <c r="E35" s="16"/>
      <c r="F35" s="16"/>
      <c r="G35" s="16"/>
      <c r="H35" s="16"/>
      <c r="I35" s="16"/>
      <c r="J35" s="17"/>
    </row>
    <row r="36" spans="1:16" s="15" customFormat="1" ht="9" customHeight="1" x14ac:dyDescent="0.2">
      <c r="A36" s="12" t="s">
        <v>260</v>
      </c>
      <c r="B36" s="16"/>
      <c r="C36" s="16"/>
      <c r="D36" s="16"/>
      <c r="E36" s="16"/>
      <c r="F36" s="16"/>
      <c r="G36" s="16"/>
      <c r="H36" s="16"/>
      <c r="I36" s="16"/>
      <c r="J36" s="17"/>
    </row>
    <row r="37" spans="1:16" s="15" customFormat="1" ht="9" customHeight="1" x14ac:dyDescent="0.2">
      <c r="A37" s="18" t="s">
        <v>149</v>
      </c>
      <c r="B37" s="16"/>
      <c r="C37" s="16"/>
      <c r="D37" s="16"/>
      <c r="E37" s="16"/>
      <c r="F37" s="16"/>
      <c r="G37" s="16"/>
      <c r="H37" s="16"/>
      <c r="I37" s="16"/>
      <c r="J37" s="17"/>
    </row>
    <row r="38" spans="1:16" s="15" customFormat="1" ht="9" customHeight="1" x14ac:dyDescent="0.2">
      <c r="A38" s="18"/>
      <c r="B38" s="16"/>
      <c r="C38" s="16"/>
      <c r="D38" s="16"/>
      <c r="E38" s="16"/>
      <c r="F38" s="16"/>
      <c r="G38" s="16"/>
      <c r="H38" s="16"/>
      <c r="I38" s="16"/>
      <c r="J38" s="17"/>
    </row>
    <row r="39" spans="1:16" s="15" customFormat="1" ht="8.25" customHeight="1" x14ac:dyDescent="0.2">
      <c r="A39" s="18"/>
      <c r="B39" s="16"/>
      <c r="C39" s="16"/>
      <c r="D39" s="16"/>
      <c r="E39" s="16"/>
      <c r="F39" s="16"/>
      <c r="G39" s="16"/>
      <c r="H39" s="16"/>
      <c r="I39" s="16"/>
      <c r="J39" s="17"/>
    </row>
    <row r="40" spans="1:16" s="18" customFormat="1" ht="6" customHeight="1" x14ac:dyDescent="0.2">
      <c r="J40" s="19"/>
    </row>
    <row r="41" spans="1:16" x14ac:dyDescent="0.2">
      <c r="A41" s="18" t="s">
        <v>255</v>
      </c>
      <c r="B41" s="21"/>
    </row>
    <row r="42" spans="1:16" x14ac:dyDescent="0.2">
      <c r="A42" s="18" t="s">
        <v>254</v>
      </c>
      <c r="B42" s="21"/>
    </row>
  </sheetData>
  <phoneticPr fontId="0" type="noConversion"/>
  <printOptions horizontalCentered="1"/>
  <pageMargins left="1.1811023622047245" right="1.1811023622047245" top="1.1811023622047245" bottom="1.8110236220472442" header="0" footer="1.2598425196850394"/>
  <pageSetup paperSize="9" firstPageNumber="40" orientation="portrait" useFirstPageNumber="1" r:id="rId1"/>
  <headerFooter alignWithMargins="0">
    <oddFooter>&amp;C&amp;"Arial,Normale"&amp;10 &amp;11 &amp;10 40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GridLines="0" zoomScaleNormal="100" workbookViewId="0"/>
  </sheetViews>
  <sheetFormatPr defaultRowHeight="11.25" x14ac:dyDescent="0.2"/>
  <cols>
    <col min="1" max="1" width="21" style="20" customWidth="1"/>
    <col min="2" max="2" width="9.1640625" style="22" customWidth="1"/>
    <col min="3" max="5" width="8.33203125" style="20" customWidth="1"/>
    <col min="6" max="6" width="8.5" style="20" customWidth="1"/>
    <col min="7" max="7" width="8.1640625" style="20" customWidth="1"/>
    <col min="8" max="8" width="9.5" style="20" customWidth="1"/>
    <col min="9" max="9" width="9.1640625" style="20" customWidth="1"/>
    <col min="10" max="11" width="8.83203125" style="20" customWidth="1"/>
    <col min="12" max="12" width="9.33203125" style="20"/>
    <col min="13" max="13" width="9.33203125" style="151"/>
    <col min="14" max="16384" width="9.33203125" style="20"/>
  </cols>
  <sheetData>
    <row r="1" spans="1:13" s="3" customFormat="1" ht="12" customHeight="1" x14ac:dyDescent="0.2">
      <c r="A1" s="178" t="s">
        <v>162</v>
      </c>
      <c r="B1" s="1"/>
      <c r="M1" s="150"/>
    </row>
    <row r="2" spans="1:13" s="3" customFormat="1" ht="15" customHeight="1" x14ac:dyDescent="0.2">
      <c r="A2" s="3" t="s">
        <v>134</v>
      </c>
      <c r="B2" s="1"/>
      <c r="M2" s="150"/>
    </row>
    <row r="3" spans="1:13" s="3" customFormat="1" ht="9" customHeight="1" x14ac:dyDescent="0.2">
      <c r="B3" s="1"/>
      <c r="M3" s="150"/>
    </row>
    <row r="4" spans="1:13" s="5" customFormat="1" ht="56.25" customHeight="1" x14ac:dyDescent="0.15">
      <c r="A4" s="4" t="s">
        <v>0</v>
      </c>
      <c r="B4" s="124" t="s">
        <v>158</v>
      </c>
      <c r="C4" s="124" t="s">
        <v>194</v>
      </c>
      <c r="D4" s="124" t="s">
        <v>168</v>
      </c>
      <c r="E4" s="124" t="s">
        <v>169</v>
      </c>
      <c r="F4" s="124" t="s">
        <v>170</v>
      </c>
      <c r="G4" s="124" t="s">
        <v>171</v>
      </c>
      <c r="H4" s="124" t="s">
        <v>172</v>
      </c>
      <c r="I4" s="125" t="s">
        <v>159</v>
      </c>
      <c r="J4" s="125" t="s">
        <v>161</v>
      </c>
      <c r="K4" s="125" t="s">
        <v>160</v>
      </c>
    </row>
    <row r="5" spans="1:13" s="5" customFormat="1" ht="9" x14ac:dyDescent="0.15">
      <c r="A5" s="109"/>
      <c r="B5" s="110"/>
      <c r="C5" s="110"/>
      <c r="D5" s="110"/>
      <c r="E5" s="110"/>
      <c r="F5" s="110"/>
      <c r="G5" s="110"/>
      <c r="H5" s="110"/>
      <c r="I5" s="111"/>
      <c r="K5" s="111"/>
    </row>
    <row r="6" spans="1:13" s="6" customFormat="1" ht="9" customHeight="1" x14ac:dyDescent="0.15">
      <c r="A6" s="6" t="s">
        <v>2</v>
      </c>
      <c r="B6" s="196">
        <v>9147.875</v>
      </c>
      <c r="C6" s="196">
        <v>150325</v>
      </c>
      <c r="D6" s="203">
        <v>11.625</v>
      </c>
      <c r="E6" s="204">
        <v>1791.375</v>
      </c>
      <c r="F6" s="204">
        <v>2242</v>
      </c>
      <c r="G6" s="203">
        <v>6.4894285116181711</v>
      </c>
      <c r="H6" s="203">
        <v>5.1851025869759146</v>
      </c>
      <c r="I6" s="204">
        <v>169248.96375</v>
      </c>
      <c r="J6" s="197">
        <v>94.479918358802593</v>
      </c>
      <c r="K6" s="203">
        <v>75.490171164139156</v>
      </c>
    </row>
    <row r="7" spans="1:13" s="6" customFormat="1" ht="9" customHeight="1" x14ac:dyDescent="0.15">
      <c r="A7" s="11" t="s">
        <v>154</v>
      </c>
      <c r="B7" s="198" t="s">
        <v>129</v>
      </c>
      <c r="C7" s="198" t="s">
        <v>129</v>
      </c>
      <c r="D7" s="198" t="s">
        <v>129</v>
      </c>
      <c r="E7" s="198" t="s">
        <v>129</v>
      </c>
      <c r="F7" s="198" t="s">
        <v>129</v>
      </c>
      <c r="G7" s="198" t="s">
        <v>129</v>
      </c>
      <c r="H7" s="198" t="s">
        <v>129</v>
      </c>
      <c r="I7" s="198" t="s">
        <v>129</v>
      </c>
      <c r="J7" s="198" t="s">
        <v>129</v>
      </c>
      <c r="K7" s="198" t="s">
        <v>129</v>
      </c>
    </row>
    <row r="8" spans="1:13" s="6" customFormat="1" ht="9" customHeight="1" x14ac:dyDescent="0.15">
      <c r="A8" s="6" t="s">
        <v>5</v>
      </c>
      <c r="B8" s="196">
        <v>3244.5</v>
      </c>
      <c r="C8" s="196">
        <v>106971.5</v>
      </c>
      <c r="D8" s="203">
        <v>13.25</v>
      </c>
      <c r="E8" s="204">
        <v>1899.75</v>
      </c>
      <c r="F8" s="204">
        <v>622.75</v>
      </c>
      <c r="G8" s="203">
        <v>6.9746019213054353</v>
      </c>
      <c r="H8" s="203">
        <v>21.276595744680851</v>
      </c>
      <c r="I8" s="204">
        <v>28457.55</v>
      </c>
      <c r="J8" s="197">
        <v>14.97962889853928</v>
      </c>
      <c r="K8" s="203">
        <v>45.696587715776793</v>
      </c>
    </row>
    <row r="9" spans="1:13" s="6" customFormat="1" ht="9" customHeight="1" x14ac:dyDescent="0.15">
      <c r="A9" s="6" t="s">
        <v>3</v>
      </c>
      <c r="B9" s="196">
        <v>5548.333333333333</v>
      </c>
      <c r="C9" s="196">
        <v>159774.44444444444</v>
      </c>
      <c r="D9" s="203">
        <v>10.666666666666666</v>
      </c>
      <c r="E9" s="204">
        <v>2930.6666666666665</v>
      </c>
      <c r="F9" s="204">
        <v>1935.6666666666667</v>
      </c>
      <c r="G9" s="203">
        <v>3.6396724294813469</v>
      </c>
      <c r="H9" s="203">
        <v>5.5105906664370581</v>
      </c>
      <c r="I9" s="204">
        <v>57535.54</v>
      </c>
      <c r="J9" s="197">
        <v>19.632236123748861</v>
      </c>
      <c r="K9" s="203">
        <v>29.723888410539004</v>
      </c>
    </row>
    <row r="10" spans="1:13" s="6" customFormat="1" ht="9" customHeight="1" x14ac:dyDescent="0.15">
      <c r="A10" s="6" t="s">
        <v>195</v>
      </c>
      <c r="B10" s="196">
        <v>1886.5</v>
      </c>
      <c r="C10" s="196">
        <v>63112.5</v>
      </c>
      <c r="D10" s="203">
        <v>5.5</v>
      </c>
      <c r="E10" s="204">
        <v>603.5</v>
      </c>
      <c r="F10" s="204">
        <v>733.5</v>
      </c>
      <c r="G10" s="203">
        <v>9.113504556752277</v>
      </c>
      <c r="H10" s="203">
        <v>7.4982958418541239</v>
      </c>
      <c r="I10" s="204">
        <v>53316.845000000001</v>
      </c>
      <c r="J10" s="197">
        <v>88.346056338028177</v>
      </c>
      <c r="K10" s="203">
        <v>72.688268575323789</v>
      </c>
      <c r="M10" s="152"/>
    </row>
    <row r="11" spans="1:13" s="6" customFormat="1" ht="9" customHeight="1" x14ac:dyDescent="0.15">
      <c r="A11" s="12" t="s">
        <v>153</v>
      </c>
      <c r="B11" s="196">
        <v>1282</v>
      </c>
      <c r="C11" s="196">
        <v>30379</v>
      </c>
      <c r="D11" s="203">
        <v>4</v>
      </c>
      <c r="E11" s="204">
        <v>271</v>
      </c>
      <c r="F11" s="204">
        <v>286</v>
      </c>
      <c r="G11" s="203">
        <v>14.760147601476014</v>
      </c>
      <c r="H11" s="203">
        <v>13.986013986013987</v>
      </c>
      <c r="I11" s="204">
        <v>61535.21</v>
      </c>
      <c r="J11" s="197">
        <v>227.06719557195572</v>
      </c>
      <c r="K11" s="203">
        <v>215.15807692307692</v>
      </c>
    </row>
    <row r="12" spans="1:13" s="6" customFormat="1" ht="9" customHeight="1" x14ac:dyDescent="0.15">
      <c r="A12" s="12" t="s">
        <v>38</v>
      </c>
      <c r="B12" s="196">
        <v>2491</v>
      </c>
      <c r="C12" s="196">
        <v>95846</v>
      </c>
      <c r="D12" s="203">
        <v>7</v>
      </c>
      <c r="E12" s="204">
        <v>936</v>
      </c>
      <c r="F12" s="204">
        <v>1181</v>
      </c>
      <c r="G12" s="203">
        <v>7.4786324786324787</v>
      </c>
      <c r="H12" s="203">
        <v>5.9271803556308216</v>
      </c>
      <c r="I12" s="204">
        <v>45098.48</v>
      </c>
      <c r="J12" s="197">
        <v>48.182136752136756</v>
      </c>
      <c r="K12" s="203">
        <v>38.186689246401357</v>
      </c>
    </row>
    <row r="13" spans="1:13" s="6" customFormat="1" ht="9" customHeight="1" x14ac:dyDescent="0.15">
      <c r="A13" s="6" t="s">
        <v>4</v>
      </c>
      <c r="B13" s="196">
        <v>9813.1428571428569</v>
      </c>
      <c r="C13" s="196">
        <v>166230.57142857142</v>
      </c>
      <c r="D13" s="203">
        <v>17</v>
      </c>
      <c r="E13" s="204">
        <v>3972</v>
      </c>
      <c r="F13" s="204">
        <v>2347.1428571428573</v>
      </c>
      <c r="G13" s="203">
        <v>4.2799597180261832</v>
      </c>
      <c r="H13" s="203">
        <v>7.2428484479610473</v>
      </c>
      <c r="I13" s="204">
        <v>236647.7157142857</v>
      </c>
      <c r="J13" s="197">
        <v>59.578981801179687</v>
      </c>
      <c r="K13" s="203">
        <v>100.82373767498478</v>
      </c>
    </row>
    <row r="14" spans="1:13" s="6" customFormat="1" ht="9" customHeight="1" x14ac:dyDescent="0.15">
      <c r="A14" s="6" t="s">
        <v>50</v>
      </c>
      <c r="B14" s="196">
        <v>3012.25</v>
      </c>
      <c r="C14" s="196">
        <v>81520.5</v>
      </c>
      <c r="D14" s="203">
        <v>14.5</v>
      </c>
      <c r="E14" s="204">
        <v>1285.25</v>
      </c>
      <c r="F14" s="204">
        <v>727</v>
      </c>
      <c r="G14" s="203">
        <v>11.281851779809376</v>
      </c>
      <c r="H14" s="203">
        <v>19.944979367262722</v>
      </c>
      <c r="I14" s="204">
        <v>79225.957500000004</v>
      </c>
      <c r="J14" s="197">
        <v>61.642448939894962</v>
      </c>
      <c r="K14" s="203">
        <v>108.97655777166437</v>
      </c>
    </row>
    <row r="15" spans="1:13" s="6" customFormat="1" ht="9" customHeight="1" x14ac:dyDescent="0.15">
      <c r="A15" s="6" t="s">
        <v>240</v>
      </c>
      <c r="B15" s="196">
        <v>5890.4444444444443</v>
      </c>
      <c r="C15" s="196">
        <v>135823.77777777778</v>
      </c>
      <c r="D15" s="203">
        <v>21.444444444444443</v>
      </c>
      <c r="E15" s="204">
        <v>2577.1111111111113</v>
      </c>
      <c r="F15" s="204">
        <v>923.44444444444446</v>
      </c>
      <c r="G15" s="203">
        <v>8.3211175303957923</v>
      </c>
      <c r="H15" s="203">
        <v>23.222235591384912</v>
      </c>
      <c r="I15" s="204">
        <v>100419.22</v>
      </c>
      <c r="J15" s="197">
        <v>38.965809261015778</v>
      </c>
      <c r="K15" s="203">
        <v>108.74419203465287</v>
      </c>
    </row>
    <row r="16" spans="1:13" s="6" customFormat="1" ht="9" customHeight="1" x14ac:dyDescent="0.15">
      <c r="A16" s="6" t="s">
        <v>6</v>
      </c>
      <c r="B16" s="196">
        <v>6145</v>
      </c>
      <c r="C16" s="196">
        <v>142838</v>
      </c>
      <c r="D16" s="203">
        <v>19.100000000000001</v>
      </c>
      <c r="E16" s="204">
        <v>2917.1</v>
      </c>
      <c r="F16" s="204">
        <v>1373.7</v>
      </c>
      <c r="G16" s="203">
        <v>6.5475986424874018</v>
      </c>
      <c r="H16" s="203">
        <v>13.904054742665792</v>
      </c>
      <c r="I16" s="204">
        <v>167211.54800000001</v>
      </c>
      <c r="J16" s="197">
        <v>57.321157313770527</v>
      </c>
      <c r="K16" s="203">
        <v>121.72348256533449</v>
      </c>
    </row>
    <row r="17" spans="1:11" s="6" customFormat="1" ht="9" customHeight="1" x14ac:dyDescent="0.15">
      <c r="A17" s="6" t="s">
        <v>7</v>
      </c>
      <c r="B17" s="196">
        <v>7195</v>
      </c>
      <c r="C17" s="196">
        <v>175234</v>
      </c>
      <c r="D17" s="203">
        <v>39</v>
      </c>
      <c r="E17" s="204">
        <v>3960</v>
      </c>
      <c r="F17" s="204">
        <v>3284.5</v>
      </c>
      <c r="G17" s="203">
        <v>9.8484848484848477</v>
      </c>
      <c r="H17" s="203">
        <v>11.873953417567362</v>
      </c>
      <c r="I17" s="204">
        <v>200974.11</v>
      </c>
      <c r="J17" s="197">
        <v>50.751037878787876</v>
      </c>
      <c r="K17" s="203">
        <v>61.188646673770734</v>
      </c>
    </row>
    <row r="18" spans="1:11" s="6" customFormat="1" ht="9" customHeight="1" x14ac:dyDescent="0.15">
      <c r="A18" s="6" t="s">
        <v>8</v>
      </c>
      <c r="B18" s="196">
        <v>4223</v>
      </c>
      <c r="C18" s="196">
        <v>116226</v>
      </c>
      <c r="D18" s="203">
        <v>16.2</v>
      </c>
      <c r="E18" s="204">
        <v>2008.6</v>
      </c>
      <c r="F18" s="204">
        <v>969</v>
      </c>
      <c r="G18" s="203">
        <v>8.0653191277506728</v>
      </c>
      <c r="H18" s="203">
        <v>16.71826625386997</v>
      </c>
      <c r="I18" s="204">
        <v>108446.21</v>
      </c>
      <c r="J18" s="197">
        <v>53.990943941053473</v>
      </c>
      <c r="K18" s="203">
        <v>111.91559339525284</v>
      </c>
    </row>
    <row r="19" spans="1:11" s="6" customFormat="1" ht="9" customHeight="1" x14ac:dyDescent="0.15">
      <c r="A19" s="6" t="s">
        <v>18</v>
      </c>
      <c r="B19" s="196">
        <v>9301.3333333333339</v>
      </c>
      <c r="C19" s="196">
        <v>381324.66666666669</v>
      </c>
      <c r="D19" s="203">
        <v>42.333333333333336</v>
      </c>
      <c r="E19" s="204">
        <v>4038.3333333333335</v>
      </c>
      <c r="F19" s="204">
        <v>1050.3333333333333</v>
      </c>
      <c r="G19" s="203">
        <v>10.482872472141972</v>
      </c>
      <c r="H19" s="203">
        <v>40.304665185655345</v>
      </c>
      <c r="I19" s="204">
        <v>148873.17000000001</v>
      </c>
      <c r="J19" s="197">
        <v>36.865002888980605</v>
      </c>
      <c r="K19" s="203">
        <v>141.7389749285941</v>
      </c>
    </row>
    <row r="20" spans="1:11" s="6" customFormat="1" ht="9" customHeight="1" x14ac:dyDescent="0.15">
      <c r="A20" s="6" t="s">
        <v>9</v>
      </c>
      <c r="B20" s="196">
        <v>4567.25</v>
      </c>
      <c r="C20" s="196">
        <v>137900.25</v>
      </c>
      <c r="D20" s="203">
        <v>17.75</v>
      </c>
      <c r="E20" s="204">
        <v>2652.5</v>
      </c>
      <c r="F20" s="204">
        <v>1852.5</v>
      </c>
      <c r="G20" s="203">
        <v>6.6918001885014133</v>
      </c>
      <c r="H20" s="203">
        <v>9.5816464237516872</v>
      </c>
      <c r="I20" s="204">
        <v>124648.14</v>
      </c>
      <c r="J20" s="197">
        <v>46.992701225259189</v>
      </c>
      <c r="K20" s="203">
        <v>67.286445344129561</v>
      </c>
    </row>
    <row r="21" spans="1:11" s="6" customFormat="1" ht="9" customHeight="1" x14ac:dyDescent="0.15">
      <c r="A21" s="6" t="s">
        <v>10</v>
      </c>
      <c r="B21" s="196">
        <v>2187.5</v>
      </c>
      <c r="C21" s="196">
        <v>67898</v>
      </c>
      <c r="D21" s="203">
        <v>24</v>
      </c>
      <c r="E21" s="204">
        <v>925.5</v>
      </c>
      <c r="F21" s="204">
        <v>618</v>
      </c>
      <c r="G21" s="203">
        <v>25.931928687196109</v>
      </c>
      <c r="H21" s="203">
        <v>38.834951456310677</v>
      </c>
      <c r="I21" s="204">
        <v>37844.745000000003</v>
      </c>
      <c r="J21" s="197">
        <v>40.891134521880069</v>
      </c>
      <c r="K21" s="203">
        <v>61.237451456310687</v>
      </c>
    </row>
    <row r="22" spans="1:11" s="6" customFormat="1" ht="9" customHeight="1" x14ac:dyDescent="0.15">
      <c r="A22" s="6" t="s">
        <v>11</v>
      </c>
      <c r="B22" s="196">
        <v>9257</v>
      </c>
      <c r="C22" s="196">
        <v>168285.2</v>
      </c>
      <c r="D22" s="203">
        <v>24.8</v>
      </c>
      <c r="E22" s="204">
        <v>5592.6</v>
      </c>
      <c r="F22" s="204">
        <v>2090</v>
      </c>
      <c r="G22" s="203">
        <v>4.434431212673891</v>
      </c>
      <c r="H22" s="203">
        <v>11.866028708133971</v>
      </c>
      <c r="I22" s="204">
        <v>143206.092</v>
      </c>
      <c r="J22" s="197">
        <v>25.606353395558415</v>
      </c>
      <c r="K22" s="203">
        <v>68.519661244019133</v>
      </c>
    </row>
    <row r="23" spans="1:11" s="6" customFormat="1" ht="9" customHeight="1" x14ac:dyDescent="0.15">
      <c r="A23" s="6" t="s">
        <v>12</v>
      </c>
      <c r="B23" s="196">
        <v>4742.6000000000004</v>
      </c>
      <c r="C23" s="196">
        <v>153265.60000000001</v>
      </c>
      <c r="D23" s="203">
        <v>25.2</v>
      </c>
      <c r="E23" s="204">
        <v>2651</v>
      </c>
      <c r="F23" s="204">
        <v>2735</v>
      </c>
      <c r="G23" s="203">
        <v>9.5058468502451898</v>
      </c>
      <c r="H23" s="203">
        <v>9.2138939670932363</v>
      </c>
      <c r="I23" s="204">
        <v>201950</v>
      </c>
      <c r="J23" s="197">
        <v>76.178800452659374</v>
      </c>
      <c r="K23" s="203">
        <v>73.839122486288844</v>
      </c>
    </row>
    <row r="24" spans="1:11" s="6" customFormat="1" ht="9" customHeight="1" x14ac:dyDescent="0.15">
      <c r="A24" s="6" t="s">
        <v>13</v>
      </c>
      <c r="B24" s="196">
        <v>2363.5</v>
      </c>
      <c r="C24" s="196">
        <v>103410.5</v>
      </c>
      <c r="D24" s="203">
        <v>20.5</v>
      </c>
      <c r="E24" s="204">
        <v>1340</v>
      </c>
      <c r="F24" s="204">
        <v>657.5</v>
      </c>
      <c r="G24" s="203">
        <v>15.298507462686567</v>
      </c>
      <c r="H24" s="203">
        <v>31.178707224334598</v>
      </c>
      <c r="I24" s="204">
        <v>61100.964999999997</v>
      </c>
      <c r="J24" s="197">
        <v>45.597735074626861</v>
      </c>
      <c r="K24" s="203">
        <v>92.929224334600761</v>
      </c>
    </row>
    <row r="25" spans="1:11" s="6" customFormat="1" ht="9" customHeight="1" x14ac:dyDescent="0.15">
      <c r="A25" s="6" t="s">
        <v>14</v>
      </c>
      <c r="B25" s="196">
        <v>4091</v>
      </c>
      <c r="C25" s="196">
        <v>96613.5</v>
      </c>
      <c r="D25" s="203">
        <v>50</v>
      </c>
      <c r="E25" s="204">
        <v>1899.5</v>
      </c>
      <c r="F25" s="204">
        <v>2346.5</v>
      </c>
      <c r="G25" s="203">
        <v>26.322716504343248</v>
      </c>
      <c r="H25" s="203">
        <v>21.308331557639036</v>
      </c>
      <c r="I25" s="204">
        <v>76412.645000000004</v>
      </c>
      <c r="J25" s="197">
        <v>40.227767833640435</v>
      </c>
      <c r="K25" s="203">
        <v>32.564519497123378</v>
      </c>
    </row>
    <row r="26" spans="1:11" s="6" customFormat="1" ht="9" customHeight="1" x14ac:dyDescent="0.15">
      <c r="A26" s="6" t="s">
        <v>122</v>
      </c>
      <c r="B26" s="196">
        <v>3796.1111111111113</v>
      </c>
      <c r="C26" s="196">
        <v>118218.66666666667</v>
      </c>
      <c r="D26" s="203">
        <v>23</v>
      </c>
      <c r="E26" s="204">
        <v>1288.3333333333333</v>
      </c>
      <c r="F26" s="204">
        <v>635.11111111111109</v>
      </c>
      <c r="G26" s="203">
        <v>17.852522639068564</v>
      </c>
      <c r="H26" s="203">
        <v>36.214135759272217</v>
      </c>
      <c r="I26" s="204">
        <v>327484.32333333336</v>
      </c>
      <c r="J26" s="197">
        <v>254.19223027166885</v>
      </c>
      <c r="K26" s="203">
        <v>515.63311931420571</v>
      </c>
    </row>
    <row r="27" spans="1:11" s="6" customFormat="1" ht="9" customHeight="1" x14ac:dyDescent="0.15">
      <c r="A27" s="6" t="s">
        <v>15</v>
      </c>
      <c r="B27" s="196">
        <v>1945.25</v>
      </c>
      <c r="C27" s="196">
        <v>78568.75</v>
      </c>
      <c r="D27" s="203">
        <v>14.25</v>
      </c>
      <c r="E27" s="204">
        <v>1186</v>
      </c>
      <c r="F27" s="204">
        <v>960.75</v>
      </c>
      <c r="G27" s="203">
        <v>12.015177065767285</v>
      </c>
      <c r="H27" s="203">
        <v>14.83216237314598</v>
      </c>
      <c r="I27" s="204">
        <v>65837.22</v>
      </c>
      <c r="J27" s="197">
        <v>55.511989881956154</v>
      </c>
      <c r="K27" s="203">
        <v>68.526900858704138</v>
      </c>
    </row>
    <row r="28" spans="1:11" s="6" customFormat="1" ht="9" customHeight="1" x14ac:dyDescent="0.15">
      <c r="B28" s="196"/>
      <c r="C28" s="196"/>
      <c r="D28" s="203"/>
      <c r="E28" s="204"/>
      <c r="F28" s="204"/>
      <c r="G28" s="203"/>
      <c r="H28" s="203"/>
      <c r="I28" s="204"/>
      <c r="J28" s="197"/>
      <c r="K28" s="203"/>
    </row>
    <row r="29" spans="1:11" s="6" customFormat="1" ht="9" customHeight="1" x14ac:dyDescent="0.15">
      <c r="A29" s="10" t="s">
        <v>136</v>
      </c>
      <c r="B29" s="199">
        <v>6363.3488372093025</v>
      </c>
      <c r="C29" s="199">
        <v>137367.23255813954</v>
      </c>
      <c r="D29" s="205">
        <v>14.488372093023257</v>
      </c>
      <c r="E29" s="206">
        <v>2457.0232558139537</v>
      </c>
      <c r="F29" s="206">
        <v>1557.3023255813953</v>
      </c>
      <c r="G29" s="205">
        <v>5.8967175254609474</v>
      </c>
      <c r="H29" s="205">
        <v>9.303506361627143</v>
      </c>
      <c r="I29" s="206">
        <v>115569.44837209303</v>
      </c>
      <c r="J29" s="200">
        <v>47.036367319123158</v>
      </c>
      <c r="K29" s="205">
        <v>74.211311749596803</v>
      </c>
    </row>
    <row r="30" spans="1:11" s="6" customFormat="1" ht="9" customHeight="1" x14ac:dyDescent="0.15">
      <c r="A30" s="10" t="s">
        <v>137</v>
      </c>
      <c r="B30" s="199">
        <v>6641.869565217391</v>
      </c>
      <c r="C30" s="199">
        <v>202083.73913043478</v>
      </c>
      <c r="D30" s="205">
        <v>26.260869565217391</v>
      </c>
      <c r="E30" s="206">
        <v>3102.782608695652</v>
      </c>
      <c r="F30" s="206">
        <v>1367.5217391304348</v>
      </c>
      <c r="G30" s="205">
        <v>8.4636511406311303</v>
      </c>
      <c r="H30" s="205">
        <v>19.203255651289226</v>
      </c>
      <c r="I30" s="206">
        <v>152588.42478260869</v>
      </c>
      <c r="J30" s="200">
        <v>49.177929628384057</v>
      </c>
      <c r="K30" s="205">
        <v>111.58025530156107</v>
      </c>
    </row>
    <row r="31" spans="1:11" s="6" customFormat="1" ht="9" customHeight="1" x14ac:dyDescent="0.15">
      <c r="A31" s="10" t="s">
        <v>138</v>
      </c>
      <c r="B31" s="199">
        <v>4447.971428571429</v>
      </c>
      <c r="C31" s="199">
        <v>121904.82857142857</v>
      </c>
      <c r="D31" s="205">
        <v>24.971428571428572</v>
      </c>
      <c r="E31" s="206">
        <v>2294.1714285714284</v>
      </c>
      <c r="F31" s="206">
        <v>1515.1714285714286</v>
      </c>
      <c r="G31" s="205">
        <v>10.884726511905948</v>
      </c>
      <c r="H31" s="205">
        <v>16.480926250683563</v>
      </c>
      <c r="I31" s="206">
        <v>169674.93742857143</v>
      </c>
      <c r="J31" s="200">
        <v>73.959136320613723</v>
      </c>
      <c r="K31" s="205">
        <v>111.98398691331485</v>
      </c>
    </row>
    <row r="32" spans="1:11" x14ac:dyDescent="0.2">
      <c r="B32" s="199"/>
      <c r="C32" s="199"/>
      <c r="D32" s="205"/>
      <c r="E32" s="206"/>
      <c r="F32" s="206"/>
      <c r="G32" s="205"/>
      <c r="H32" s="205"/>
      <c r="I32" s="206"/>
      <c r="J32" s="200"/>
      <c r="K32" s="205"/>
    </row>
    <row r="33" spans="1:14" s="10" customFormat="1" ht="9" customHeight="1" x14ac:dyDescent="0.15">
      <c r="A33" s="10" t="s">
        <v>16</v>
      </c>
      <c r="B33" s="199">
        <v>5763.029702970297</v>
      </c>
      <c r="C33" s="199">
        <v>146746.39603960395</v>
      </c>
      <c r="D33" s="205">
        <v>20.801980198019802</v>
      </c>
      <c r="E33" s="206">
        <v>2547.6435643564355</v>
      </c>
      <c r="F33" s="206">
        <v>1499.4851485148515</v>
      </c>
      <c r="G33" s="205">
        <v>8.1651846785225715</v>
      </c>
      <c r="H33" s="205">
        <v>13.872748402091807</v>
      </c>
      <c r="I33" s="206">
        <v>142748.93920792078</v>
      </c>
      <c r="J33" s="200">
        <v>56.031754679144385</v>
      </c>
      <c r="K33" s="205">
        <v>95.198634910992553</v>
      </c>
    </row>
    <row r="34" spans="1:14" s="6" customFormat="1" ht="9" customHeight="1" x14ac:dyDescent="0.2">
      <c r="A34" s="116"/>
      <c r="B34" s="117"/>
      <c r="C34" s="117"/>
      <c r="D34" s="117"/>
      <c r="E34" s="117"/>
      <c r="F34" s="117"/>
      <c r="G34" s="117"/>
      <c r="H34" s="117"/>
      <c r="I34" s="117"/>
      <c r="J34" s="117"/>
      <c r="K34" s="117"/>
      <c r="M34" s="151"/>
      <c r="N34" s="151"/>
    </row>
    <row r="35" spans="1:14" s="15" customFormat="1" ht="9" customHeight="1" x14ac:dyDescent="0.2">
      <c r="B35" s="16"/>
      <c r="M35" s="151"/>
    </row>
    <row r="36" spans="1:14" s="15" customFormat="1" ht="9" customHeight="1" x14ac:dyDescent="0.2">
      <c r="A36" s="12" t="s">
        <v>260</v>
      </c>
      <c r="B36" s="16"/>
      <c r="M36" s="151"/>
    </row>
  </sheetData>
  <phoneticPr fontId="0" type="noConversion"/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N38"/>
  <sheetViews>
    <sheetView showGridLines="0" zoomScaleNormal="100" workbookViewId="0"/>
  </sheetViews>
  <sheetFormatPr defaultRowHeight="11.25" x14ac:dyDescent="0.2"/>
  <cols>
    <col min="1" max="1" width="21.5" style="105" customWidth="1"/>
    <col min="2" max="2" width="12.5" style="107" customWidth="1"/>
    <col min="3" max="3" width="12" style="107" bestFit="1" customWidth="1"/>
    <col min="4" max="4" width="10.1640625" style="107" customWidth="1"/>
    <col min="5" max="5" width="10" style="107" customWidth="1"/>
    <col min="6" max="6" width="8.83203125" style="107" customWidth="1"/>
    <col min="7" max="7" width="11.1640625" style="107" customWidth="1"/>
    <col min="8" max="8" width="11.83203125" style="107" customWidth="1"/>
    <col min="9" max="10" width="10" style="107" customWidth="1"/>
    <col min="11" max="11" width="10.83203125" style="107" customWidth="1"/>
    <col min="12" max="12" width="5.1640625" style="108" customWidth="1"/>
    <col min="13" max="16384" width="9.33203125" style="96"/>
  </cols>
  <sheetData>
    <row r="1" spans="1:14" s="85" customFormat="1" ht="12" customHeight="1" x14ac:dyDescent="0.2">
      <c r="A1" s="177" t="s">
        <v>262</v>
      </c>
      <c r="B1" s="84"/>
      <c r="C1" s="84"/>
      <c r="D1" s="84"/>
      <c r="E1" s="84"/>
      <c r="F1" s="84"/>
      <c r="G1" s="84"/>
      <c r="H1" s="84"/>
      <c r="I1" s="84"/>
      <c r="J1" s="84"/>
      <c r="K1" s="84"/>
    </row>
    <row r="2" spans="1:14" s="85" customFormat="1" ht="9" customHeight="1" x14ac:dyDescent="0.2">
      <c r="A2" s="86"/>
      <c r="B2" s="84"/>
      <c r="C2" s="84"/>
      <c r="D2" s="84"/>
      <c r="E2" s="84"/>
      <c r="F2" s="84"/>
      <c r="G2" s="84"/>
      <c r="H2" s="84"/>
      <c r="I2" s="84"/>
      <c r="J2" s="84"/>
      <c r="K2" s="84"/>
      <c r="L2" s="87"/>
    </row>
    <row r="3" spans="1:14" s="91" customFormat="1" ht="24" customHeight="1" x14ac:dyDescent="0.2">
      <c r="A3" s="88" t="s">
        <v>0</v>
      </c>
      <c r="B3" s="128" t="s">
        <v>1</v>
      </c>
      <c r="C3" s="89" t="s">
        <v>209</v>
      </c>
      <c r="D3" s="89" t="s">
        <v>131</v>
      </c>
      <c r="E3" s="89" t="s">
        <v>173</v>
      </c>
      <c r="F3" s="89" t="s">
        <v>135</v>
      </c>
      <c r="G3" s="89" t="s">
        <v>163</v>
      </c>
      <c r="H3" s="89" t="s">
        <v>132</v>
      </c>
      <c r="I3" s="89" t="s">
        <v>144</v>
      </c>
      <c r="J3" s="89" t="s">
        <v>174</v>
      </c>
      <c r="K3" s="89" t="s">
        <v>192</v>
      </c>
      <c r="L3" s="90"/>
      <c r="M3" s="85"/>
      <c r="N3" s="85"/>
    </row>
    <row r="4" spans="1:14" s="95" customFormat="1" ht="9" customHeight="1" x14ac:dyDescent="0.2">
      <c r="A4" s="93"/>
      <c r="B4" s="94"/>
      <c r="C4" s="94"/>
      <c r="D4" s="94"/>
      <c r="E4" s="94"/>
      <c r="F4" s="94"/>
      <c r="G4" s="94"/>
      <c r="H4" s="94"/>
      <c r="I4" s="94"/>
      <c r="J4" s="94"/>
      <c r="K4" s="94"/>
      <c r="L4" s="87"/>
      <c r="M4" s="85"/>
      <c r="N4" s="85"/>
    </row>
    <row r="5" spans="1:14" s="14" customFormat="1" ht="9" customHeight="1" x14ac:dyDescent="0.15">
      <c r="A5" s="74" t="s">
        <v>17</v>
      </c>
      <c r="B5" s="138">
        <v>1202600</v>
      </c>
      <c r="C5" s="138">
        <v>119516</v>
      </c>
      <c r="D5" s="138">
        <v>66123</v>
      </c>
      <c r="E5" s="138">
        <v>5399</v>
      </c>
      <c r="F5" s="138">
        <v>7</v>
      </c>
      <c r="G5" s="138">
        <v>30656</v>
      </c>
      <c r="H5" s="138">
        <v>6237</v>
      </c>
      <c r="I5" s="138">
        <v>3737</v>
      </c>
      <c r="J5" s="138">
        <v>873</v>
      </c>
      <c r="K5" s="138">
        <v>965</v>
      </c>
      <c r="L5" s="92"/>
    </row>
    <row r="6" spans="1:14" s="14" customFormat="1" ht="9" customHeight="1" x14ac:dyDescent="0.15">
      <c r="A6" s="11" t="s">
        <v>154</v>
      </c>
      <c r="B6" s="139" t="s">
        <v>129</v>
      </c>
      <c r="C6" s="139" t="s">
        <v>129</v>
      </c>
      <c r="D6" s="139" t="s">
        <v>129</v>
      </c>
      <c r="E6" s="139" t="s">
        <v>129</v>
      </c>
      <c r="F6" s="139" t="s">
        <v>129</v>
      </c>
      <c r="G6" s="139" t="s">
        <v>129</v>
      </c>
      <c r="H6" s="139" t="s">
        <v>129</v>
      </c>
      <c r="I6" s="139" t="s">
        <v>129</v>
      </c>
      <c r="J6" s="139" t="s">
        <v>129</v>
      </c>
      <c r="K6" s="139" t="s">
        <v>129</v>
      </c>
      <c r="L6" s="115"/>
    </row>
    <row r="7" spans="1:14" s="14" customFormat="1" ht="9" customHeight="1" x14ac:dyDescent="0.15">
      <c r="A7" s="74" t="s">
        <v>5</v>
      </c>
      <c r="B7" s="138">
        <v>427886</v>
      </c>
      <c r="C7" s="138">
        <v>6403</v>
      </c>
      <c r="D7" s="138">
        <v>14756</v>
      </c>
      <c r="E7" s="138">
        <v>730</v>
      </c>
      <c r="F7" s="138">
        <v>960</v>
      </c>
      <c r="G7" s="138">
        <v>483</v>
      </c>
      <c r="H7" s="138">
        <v>8686</v>
      </c>
      <c r="I7" s="138">
        <v>3701</v>
      </c>
      <c r="J7" s="138">
        <v>0</v>
      </c>
      <c r="K7" s="138">
        <v>180888</v>
      </c>
      <c r="L7" s="92"/>
    </row>
    <row r="8" spans="1:14" s="14" customFormat="1" ht="9" customHeight="1" x14ac:dyDescent="0.15">
      <c r="A8" s="74" t="s">
        <v>3</v>
      </c>
      <c r="B8" s="138">
        <v>1437970</v>
      </c>
      <c r="C8" s="138">
        <v>189810</v>
      </c>
      <c r="D8" s="138">
        <v>212741</v>
      </c>
      <c r="E8" s="138">
        <v>10391</v>
      </c>
      <c r="F8" s="138">
        <v>12</v>
      </c>
      <c r="G8" s="138">
        <v>36311</v>
      </c>
      <c r="H8" s="138">
        <v>725008</v>
      </c>
      <c r="I8" s="138">
        <v>6662</v>
      </c>
      <c r="J8" s="138">
        <v>37426</v>
      </c>
      <c r="K8" s="138">
        <v>89</v>
      </c>
      <c r="L8" s="92"/>
    </row>
    <row r="9" spans="1:14" s="14" customFormat="1" ht="9" customHeight="1" x14ac:dyDescent="0.15">
      <c r="A9" s="74" t="s">
        <v>195</v>
      </c>
      <c r="B9" s="138">
        <v>126225</v>
      </c>
      <c r="C9" s="138">
        <v>13125</v>
      </c>
      <c r="D9" s="138">
        <v>675</v>
      </c>
      <c r="E9" s="138">
        <v>221</v>
      </c>
      <c r="F9" s="138">
        <v>0</v>
      </c>
      <c r="G9" s="138">
        <v>0</v>
      </c>
      <c r="H9" s="138">
        <v>0</v>
      </c>
      <c r="I9" s="138">
        <v>4953</v>
      </c>
      <c r="J9" s="138">
        <v>0</v>
      </c>
      <c r="K9" s="138">
        <v>0</v>
      </c>
      <c r="L9" s="92"/>
    </row>
    <row r="10" spans="1:14" s="97" customFormat="1" ht="8.4499999999999993" customHeight="1" x14ac:dyDescent="0.15">
      <c r="A10" s="76" t="s">
        <v>153</v>
      </c>
      <c r="B10" s="138">
        <v>30379</v>
      </c>
      <c r="C10" s="138">
        <v>3847</v>
      </c>
      <c r="D10" s="138">
        <v>0</v>
      </c>
      <c r="E10" s="138">
        <v>0</v>
      </c>
      <c r="F10" s="138">
        <v>0</v>
      </c>
      <c r="G10" s="138">
        <v>0</v>
      </c>
      <c r="H10" s="138">
        <v>0</v>
      </c>
      <c r="I10" s="138">
        <v>3164</v>
      </c>
      <c r="J10" s="138">
        <v>0</v>
      </c>
      <c r="K10" s="138">
        <v>0</v>
      </c>
      <c r="L10" s="82"/>
    </row>
    <row r="11" spans="1:14" s="97" customFormat="1" ht="8.4499999999999993" customHeight="1" x14ac:dyDescent="0.15">
      <c r="A11" s="76" t="s">
        <v>38</v>
      </c>
      <c r="B11" s="138">
        <v>95846</v>
      </c>
      <c r="C11" s="138">
        <v>9278</v>
      </c>
      <c r="D11" s="138">
        <v>675</v>
      </c>
      <c r="E11" s="138">
        <v>221</v>
      </c>
      <c r="F11" s="138">
        <v>0</v>
      </c>
      <c r="G11" s="138">
        <v>0</v>
      </c>
      <c r="H11" s="138">
        <v>0</v>
      </c>
      <c r="I11" s="138">
        <v>1789</v>
      </c>
      <c r="J11" s="138">
        <v>0</v>
      </c>
      <c r="K11" s="138">
        <v>0</v>
      </c>
      <c r="L11" s="82"/>
    </row>
    <row r="12" spans="1:14" s="14" customFormat="1" ht="9" customHeight="1" x14ac:dyDescent="0.15">
      <c r="A12" s="74" t="s">
        <v>4</v>
      </c>
      <c r="B12" s="138">
        <v>1163614</v>
      </c>
      <c r="C12" s="138">
        <v>529539</v>
      </c>
      <c r="D12" s="138">
        <v>112912</v>
      </c>
      <c r="E12" s="138">
        <v>916</v>
      </c>
      <c r="F12" s="138">
        <v>0</v>
      </c>
      <c r="G12" s="138">
        <v>302760</v>
      </c>
      <c r="H12" s="138">
        <v>150637</v>
      </c>
      <c r="I12" s="138">
        <v>322620</v>
      </c>
      <c r="J12" s="138">
        <v>1024</v>
      </c>
      <c r="K12" s="138">
        <v>6963</v>
      </c>
      <c r="L12" s="92"/>
    </row>
    <row r="13" spans="1:14" s="14" customFormat="1" ht="9" customHeight="1" x14ac:dyDescent="0.15">
      <c r="A13" s="74" t="s">
        <v>50</v>
      </c>
      <c r="B13" s="138">
        <v>326082</v>
      </c>
      <c r="C13" s="138">
        <v>13008</v>
      </c>
      <c r="D13" s="138">
        <v>66897</v>
      </c>
      <c r="E13" s="138">
        <v>82</v>
      </c>
      <c r="F13" s="138">
        <v>0</v>
      </c>
      <c r="G13" s="138">
        <v>23242</v>
      </c>
      <c r="H13" s="138">
        <v>4942</v>
      </c>
      <c r="I13" s="138">
        <v>13125</v>
      </c>
      <c r="J13" s="138">
        <v>1468</v>
      </c>
      <c r="K13" s="138">
        <v>1349</v>
      </c>
      <c r="L13" s="92"/>
    </row>
    <row r="14" spans="1:14" s="14" customFormat="1" ht="9" customHeight="1" x14ac:dyDescent="0.15">
      <c r="A14" s="74" t="s">
        <v>240</v>
      </c>
      <c r="B14" s="138">
        <v>1222414</v>
      </c>
      <c r="C14" s="138">
        <v>87786</v>
      </c>
      <c r="D14" s="138">
        <v>57979</v>
      </c>
      <c r="E14" s="138">
        <v>5308</v>
      </c>
      <c r="F14" s="138">
        <v>757</v>
      </c>
      <c r="G14" s="138">
        <v>60443</v>
      </c>
      <c r="H14" s="138">
        <v>39348</v>
      </c>
      <c r="I14" s="138">
        <v>22388</v>
      </c>
      <c r="J14" s="138">
        <v>2036</v>
      </c>
      <c r="K14" s="138">
        <v>612</v>
      </c>
      <c r="L14" s="92"/>
    </row>
    <row r="15" spans="1:14" s="14" customFormat="1" ht="8.4499999999999993" customHeight="1" x14ac:dyDescent="0.15">
      <c r="A15" s="77" t="s">
        <v>118</v>
      </c>
      <c r="B15" s="138">
        <v>1428380</v>
      </c>
      <c r="C15" s="138">
        <v>256992</v>
      </c>
      <c r="D15" s="138">
        <v>99405</v>
      </c>
      <c r="E15" s="138">
        <v>5230</v>
      </c>
      <c r="F15" s="138">
        <v>175</v>
      </c>
      <c r="G15" s="138">
        <v>71614</v>
      </c>
      <c r="H15" s="138">
        <v>315499</v>
      </c>
      <c r="I15" s="138">
        <v>129937</v>
      </c>
      <c r="J15" s="138">
        <v>1220</v>
      </c>
      <c r="K15" s="138">
        <v>606</v>
      </c>
      <c r="L15" s="92"/>
    </row>
    <row r="16" spans="1:14" s="14" customFormat="1" ht="8.4499999999999993" customHeight="1" x14ac:dyDescent="0.15">
      <c r="A16" s="77" t="s">
        <v>119</v>
      </c>
      <c r="B16" s="138">
        <v>350468</v>
      </c>
      <c r="C16" s="138">
        <v>50780</v>
      </c>
      <c r="D16" s="138">
        <v>18666</v>
      </c>
      <c r="E16" s="138">
        <v>544</v>
      </c>
      <c r="F16" s="138">
        <v>9</v>
      </c>
      <c r="G16" s="138">
        <v>27419</v>
      </c>
      <c r="H16" s="138">
        <v>89096</v>
      </c>
      <c r="I16" s="138">
        <v>3284</v>
      </c>
      <c r="J16" s="138">
        <v>1018</v>
      </c>
      <c r="K16" s="138">
        <v>2</v>
      </c>
      <c r="L16" s="92"/>
    </row>
    <row r="17" spans="1:12" s="14" customFormat="1" ht="8.4499999999999993" customHeight="1" x14ac:dyDescent="0.15">
      <c r="A17" s="77" t="s">
        <v>120</v>
      </c>
      <c r="B17" s="138">
        <v>581130</v>
      </c>
      <c r="C17" s="138">
        <v>10951</v>
      </c>
      <c r="D17" s="138">
        <v>25412</v>
      </c>
      <c r="E17" s="138">
        <v>2928</v>
      </c>
      <c r="F17" s="138">
        <v>2</v>
      </c>
      <c r="G17" s="138">
        <v>12240</v>
      </c>
      <c r="H17" s="138">
        <v>1761</v>
      </c>
      <c r="I17" s="138">
        <v>147</v>
      </c>
      <c r="J17" s="138">
        <v>0</v>
      </c>
      <c r="K17" s="138">
        <v>86</v>
      </c>
      <c r="L17" s="92"/>
    </row>
    <row r="18" spans="1:12" s="14" customFormat="1" ht="8.4499999999999993" customHeight="1" x14ac:dyDescent="0.15">
      <c r="A18" s="77" t="s">
        <v>121</v>
      </c>
      <c r="B18" s="138">
        <v>2287948</v>
      </c>
      <c r="C18" s="138">
        <v>24974</v>
      </c>
      <c r="D18" s="138">
        <v>80774</v>
      </c>
      <c r="E18" s="138">
        <v>1892</v>
      </c>
      <c r="F18" s="138">
        <v>522</v>
      </c>
      <c r="G18" s="138">
        <v>164595</v>
      </c>
      <c r="H18" s="138">
        <v>57852</v>
      </c>
      <c r="I18" s="138">
        <v>13483</v>
      </c>
      <c r="J18" s="138">
        <v>31744</v>
      </c>
      <c r="K18" s="138">
        <v>2680</v>
      </c>
      <c r="L18" s="92"/>
    </row>
    <row r="19" spans="1:12" s="14" customFormat="1" ht="8.4499999999999993" customHeight="1" x14ac:dyDescent="0.15">
      <c r="A19" s="74" t="s">
        <v>9</v>
      </c>
      <c r="B19" s="138">
        <v>551601</v>
      </c>
      <c r="C19" s="138">
        <v>9783</v>
      </c>
      <c r="D19" s="138">
        <v>8495</v>
      </c>
      <c r="E19" s="138">
        <v>366</v>
      </c>
      <c r="F19" s="138">
        <v>0</v>
      </c>
      <c r="G19" s="138">
        <v>10259</v>
      </c>
      <c r="H19" s="138">
        <v>4972</v>
      </c>
      <c r="I19" s="138">
        <v>11618</v>
      </c>
      <c r="J19" s="138">
        <v>0</v>
      </c>
      <c r="K19" s="138">
        <v>229</v>
      </c>
      <c r="L19" s="92"/>
    </row>
    <row r="20" spans="1:12" s="14" customFormat="1" ht="8.4499999999999993" customHeight="1" x14ac:dyDescent="0.15">
      <c r="A20" s="74" t="s">
        <v>10</v>
      </c>
      <c r="B20" s="138">
        <v>135796</v>
      </c>
      <c r="C20" s="138">
        <v>321</v>
      </c>
      <c r="D20" s="138">
        <v>2447</v>
      </c>
      <c r="E20" s="138">
        <v>30</v>
      </c>
      <c r="F20" s="138">
        <v>0</v>
      </c>
      <c r="G20" s="138">
        <v>23371</v>
      </c>
      <c r="H20" s="138">
        <v>10380</v>
      </c>
      <c r="I20" s="138">
        <v>2947</v>
      </c>
      <c r="J20" s="138">
        <v>0</v>
      </c>
      <c r="K20" s="138">
        <v>85</v>
      </c>
      <c r="L20" s="92"/>
    </row>
    <row r="21" spans="1:12" s="14" customFormat="1" ht="8.4499999999999993" customHeight="1" x14ac:dyDescent="0.15">
      <c r="A21" s="74" t="s">
        <v>11</v>
      </c>
      <c r="B21" s="138">
        <v>841426</v>
      </c>
      <c r="C21" s="138">
        <v>24825</v>
      </c>
      <c r="D21" s="138">
        <v>11701</v>
      </c>
      <c r="E21" s="138">
        <v>594</v>
      </c>
      <c r="F21" s="138">
        <v>10694</v>
      </c>
      <c r="G21" s="138">
        <v>238100</v>
      </c>
      <c r="H21" s="138">
        <v>747744</v>
      </c>
      <c r="I21" s="138">
        <v>11333</v>
      </c>
      <c r="J21" s="138">
        <v>0</v>
      </c>
      <c r="K21" s="138">
        <v>1267</v>
      </c>
      <c r="L21" s="92"/>
    </row>
    <row r="22" spans="1:12" s="98" customFormat="1" ht="9" customHeight="1" x14ac:dyDescent="0.15">
      <c r="A22" s="74" t="s">
        <v>12</v>
      </c>
      <c r="B22" s="138">
        <v>766328</v>
      </c>
      <c r="C22" s="138">
        <v>4604</v>
      </c>
      <c r="D22" s="138">
        <v>30132</v>
      </c>
      <c r="E22" s="138">
        <v>457</v>
      </c>
      <c r="F22" s="138">
        <v>218</v>
      </c>
      <c r="G22" s="138">
        <v>52216</v>
      </c>
      <c r="H22" s="138">
        <v>90029</v>
      </c>
      <c r="I22" s="138">
        <v>21524</v>
      </c>
      <c r="J22" s="138">
        <v>0</v>
      </c>
      <c r="K22" s="138">
        <v>61</v>
      </c>
      <c r="L22" s="92"/>
    </row>
    <row r="23" spans="1:12" s="98" customFormat="1" ht="9" customHeight="1" x14ac:dyDescent="0.15">
      <c r="A23" s="74" t="s">
        <v>19</v>
      </c>
      <c r="B23" s="138">
        <v>206821</v>
      </c>
      <c r="C23" s="138">
        <v>2629</v>
      </c>
      <c r="D23" s="138">
        <v>3844</v>
      </c>
      <c r="E23" s="138">
        <v>369</v>
      </c>
      <c r="F23" s="138">
        <v>0</v>
      </c>
      <c r="G23" s="138">
        <v>3516</v>
      </c>
      <c r="H23" s="138">
        <v>3345013</v>
      </c>
      <c r="I23" s="138">
        <v>3407</v>
      </c>
      <c r="J23" s="138">
        <v>0</v>
      </c>
      <c r="K23" s="138">
        <v>45</v>
      </c>
      <c r="L23" s="92"/>
    </row>
    <row r="24" spans="1:12" s="98" customFormat="1" ht="9" customHeight="1" x14ac:dyDescent="0.15">
      <c r="A24" s="77" t="s">
        <v>123</v>
      </c>
      <c r="B24" s="138">
        <v>386454</v>
      </c>
      <c r="C24" s="138">
        <v>3708</v>
      </c>
      <c r="D24" s="138">
        <v>7494</v>
      </c>
      <c r="E24" s="138">
        <v>262</v>
      </c>
      <c r="F24" s="138">
        <v>0</v>
      </c>
      <c r="G24" s="138">
        <v>39474</v>
      </c>
      <c r="H24" s="138">
        <v>1050</v>
      </c>
      <c r="I24" s="138">
        <v>3880</v>
      </c>
      <c r="J24" s="138">
        <v>1018</v>
      </c>
      <c r="K24" s="138">
        <v>49</v>
      </c>
      <c r="L24" s="92"/>
    </row>
    <row r="25" spans="1:12" s="98" customFormat="1" ht="9" customHeight="1" x14ac:dyDescent="0.15">
      <c r="A25" s="78" t="s">
        <v>122</v>
      </c>
      <c r="B25" s="138">
        <v>1063968</v>
      </c>
      <c r="C25" s="138">
        <v>8711</v>
      </c>
      <c r="D25" s="138">
        <v>15565</v>
      </c>
      <c r="E25" s="138">
        <v>257</v>
      </c>
      <c r="F25" s="138">
        <v>7</v>
      </c>
      <c r="G25" s="138">
        <v>83671</v>
      </c>
      <c r="H25" s="138">
        <v>1473</v>
      </c>
      <c r="I25" s="138">
        <v>7905</v>
      </c>
      <c r="J25" s="138">
        <v>27070</v>
      </c>
      <c r="K25" s="138">
        <v>489</v>
      </c>
      <c r="L25" s="92"/>
    </row>
    <row r="26" spans="1:12" s="98" customFormat="1" ht="9" customHeight="1" x14ac:dyDescent="0.15">
      <c r="A26" s="78" t="s">
        <v>15</v>
      </c>
      <c r="B26" s="138">
        <v>314275</v>
      </c>
      <c r="C26" s="138">
        <v>417</v>
      </c>
      <c r="D26" s="138">
        <v>33866</v>
      </c>
      <c r="E26" s="138">
        <v>280</v>
      </c>
      <c r="F26" s="138">
        <v>1</v>
      </c>
      <c r="G26" s="138">
        <v>4349</v>
      </c>
      <c r="H26" s="138">
        <v>37619</v>
      </c>
      <c r="I26" s="138">
        <v>7007</v>
      </c>
      <c r="J26" s="138">
        <v>420466</v>
      </c>
      <c r="K26" s="138">
        <v>414</v>
      </c>
      <c r="L26" s="92"/>
    </row>
    <row r="27" spans="1:12" s="98" customFormat="1" ht="9" customHeight="1" x14ac:dyDescent="0.15">
      <c r="A27" s="78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92"/>
    </row>
    <row r="28" spans="1:12" s="181" customFormat="1" ht="9" customHeight="1" x14ac:dyDescent="0.15">
      <c r="A28" s="79" t="s">
        <v>141</v>
      </c>
      <c r="B28" s="195">
        <v>5906791</v>
      </c>
      <c r="C28" s="195">
        <v>959187</v>
      </c>
      <c r="D28" s="195">
        <v>532083</v>
      </c>
      <c r="E28" s="195">
        <v>23047</v>
      </c>
      <c r="F28" s="195">
        <v>1736</v>
      </c>
      <c r="G28" s="195">
        <v>453895</v>
      </c>
      <c r="H28" s="195">
        <v>934858</v>
      </c>
      <c r="I28" s="195">
        <v>377186</v>
      </c>
      <c r="J28" s="195">
        <v>42827</v>
      </c>
      <c r="K28" s="195">
        <v>190866</v>
      </c>
      <c r="L28" s="102"/>
    </row>
    <row r="29" spans="1:12" s="181" customFormat="1" ht="9" customHeight="1" x14ac:dyDescent="0.15">
      <c r="A29" s="79" t="s">
        <v>137</v>
      </c>
      <c r="B29" s="195">
        <v>4647926</v>
      </c>
      <c r="C29" s="195">
        <v>343697</v>
      </c>
      <c r="D29" s="195">
        <v>224257</v>
      </c>
      <c r="E29" s="195">
        <v>10594</v>
      </c>
      <c r="F29" s="195">
        <v>708</v>
      </c>
      <c r="G29" s="195">
        <v>275868</v>
      </c>
      <c r="H29" s="195">
        <v>464208</v>
      </c>
      <c r="I29" s="195">
        <v>146851</v>
      </c>
      <c r="J29" s="195">
        <v>33982</v>
      </c>
      <c r="K29" s="195">
        <v>3374</v>
      </c>
      <c r="L29" s="102"/>
    </row>
    <row r="30" spans="1:12" s="181" customFormat="1" ht="9" customHeight="1" x14ac:dyDescent="0.15">
      <c r="A30" s="79" t="s">
        <v>138</v>
      </c>
      <c r="B30" s="195">
        <v>4266669</v>
      </c>
      <c r="C30" s="195">
        <v>54998</v>
      </c>
      <c r="D30" s="195">
        <v>113544</v>
      </c>
      <c r="E30" s="195">
        <v>2615</v>
      </c>
      <c r="F30" s="195">
        <v>10920</v>
      </c>
      <c r="G30" s="195">
        <v>454956</v>
      </c>
      <c r="H30" s="195">
        <v>4238280</v>
      </c>
      <c r="I30" s="195">
        <v>69621</v>
      </c>
      <c r="J30" s="195">
        <v>448554</v>
      </c>
      <c r="K30" s="195">
        <v>2639</v>
      </c>
      <c r="L30" s="102"/>
    </row>
    <row r="31" spans="1:12" x14ac:dyDescent="0.2">
      <c r="B31" s="138"/>
      <c r="C31" s="138"/>
      <c r="D31" s="138"/>
      <c r="E31" s="138"/>
      <c r="F31" s="138"/>
      <c r="G31" s="138"/>
      <c r="H31" s="138"/>
      <c r="I31" s="138"/>
      <c r="J31" s="138"/>
      <c r="K31" s="138"/>
    </row>
    <row r="32" spans="1:12" s="98" customFormat="1" ht="9" customHeight="1" x14ac:dyDescent="0.15">
      <c r="A32" s="79" t="s">
        <v>16</v>
      </c>
      <c r="B32" s="195">
        <v>14821386</v>
      </c>
      <c r="C32" s="195">
        <v>1357882</v>
      </c>
      <c r="D32" s="195">
        <v>869884</v>
      </c>
      <c r="E32" s="195">
        <v>36256</v>
      </c>
      <c r="F32" s="195">
        <v>13364</v>
      </c>
      <c r="G32" s="195">
        <v>1184719</v>
      </c>
      <c r="H32" s="195">
        <v>5637346</v>
      </c>
      <c r="I32" s="195">
        <v>593658</v>
      </c>
      <c r="J32" s="195">
        <v>525363</v>
      </c>
      <c r="K32" s="195">
        <v>196879</v>
      </c>
      <c r="L32" s="14"/>
    </row>
    <row r="33" spans="1:12" s="98" customFormat="1" ht="9" x14ac:dyDescent="0.15">
      <c r="A33" s="99"/>
      <c r="B33" s="100"/>
      <c r="C33" s="100"/>
      <c r="D33" s="100"/>
      <c r="E33" s="100"/>
      <c r="F33" s="100"/>
      <c r="G33" s="100"/>
      <c r="H33" s="100"/>
      <c r="I33" s="100"/>
      <c r="J33" s="100"/>
      <c r="K33" s="100"/>
    </row>
    <row r="34" spans="1:12" s="92" customFormat="1" x14ac:dyDescent="0.2"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96"/>
    </row>
    <row r="35" spans="1:12" s="92" customFormat="1" ht="9" customHeight="1" x14ac:dyDescent="0.2">
      <c r="A35" s="12" t="s">
        <v>260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96"/>
    </row>
    <row r="36" spans="1:12" s="102" customFormat="1" ht="9" customHeight="1" x14ac:dyDescent="0.2">
      <c r="A36" s="102" t="s">
        <v>145</v>
      </c>
      <c r="B36" s="103"/>
      <c r="C36" s="103"/>
      <c r="D36" s="103"/>
      <c r="E36" s="103"/>
      <c r="F36" s="103"/>
      <c r="G36" s="103"/>
      <c r="H36" s="129"/>
      <c r="I36" s="103"/>
      <c r="J36" s="103"/>
      <c r="K36" s="103"/>
      <c r="L36" s="104"/>
    </row>
    <row r="37" spans="1:12" s="20" customFormat="1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  <row r="38" spans="1:12" x14ac:dyDescent="0.2">
      <c r="B38" s="106"/>
    </row>
  </sheetData>
  <phoneticPr fontId="0" type="noConversion"/>
  <printOptions horizontalCentered="1"/>
  <pageMargins left="1.1811023622047245" right="1.1811023622047245" top="1.1811023622047245" bottom="1.8110236220472442" header="0" footer="1.2598425196850394"/>
  <pageSetup paperSize="9" firstPageNumber="40" orientation="portrait" useFirstPageNumber="1" r:id="rId1"/>
  <headerFooter alignWithMargins="0">
    <oddFooter>&amp;C&amp;"Arial,Normale"&amp;10 &amp;11 &amp;10 42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H66"/>
  <sheetViews>
    <sheetView showGridLines="0" zoomScaleNormal="100" workbookViewId="0"/>
  </sheetViews>
  <sheetFormatPr defaultRowHeight="9" x14ac:dyDescent="0.15"/>
  <cols>
    <col min="1" max="1" width="24.5" style="69" customWidth="1"/>
    <col min="2" max="2" width="10.83203125" style="69" customWidth="1"/>
    <col min="3" max="3" width="12.1640625" style="69" customWidth="1"/>
    <col min="4" max="4" width="10.83203125" style="73" customWidth="1"/>
    <col min="5" max="5" width="12" style="73" customWidth="1"/>
    <col min="6" max="6" width="10.5" style="69" customWidth="1"/>
    <col min="7" max="7" width="11.33203125" style="69" customWidth="1"/>
    <col min="8" max="8" width="12.1640625" style="69" customWidth="1"/>
    <col min="9" max="16384" width="9.33203125" style="69"/>
  </cols>
  <sheetData>
    <row r="1" spans="1:8" ht="15" customHeight="1" x14ac:dyDescent="0.2">
      <c r="A1" s="176" t="s">
        <v>164</v>
      </c>
      <c r="B1" s="67"/>
      <c r="C1" s="67"/>
      <c r="D1" s="68"/>
      <c r="E1" s="68"/>
      <c r="F1" s="67"/>
      <c r="G1" s="67"/>
    </row>
    <row r="2" spans="1:8" ht="9" customHeight="1" x14ac:dyDescent="0.2">
      <c r="A2" s="67"/>
      <c r="B2" s="67"/>
      <c r="C2" s="67"/>
      <c r="D2" s="68"/>
      <c r="E2" s="68"/>
      <c r="F2" s="67"/>
      <c r="G2" s="67"/>
    </row>
    <row r="3" spans="1:8" ht="30.75" customHeight="1" x14ac:dyDescent="0.15">
      <c r="A3" s="70" t="s">
        <v>175</v>
      </c>
      <c r="B3" s="71" t="s">
        <v>125</v>
      </c>
      <c r="C3" s="71" t="s">
        <v>177</v>
      </c>
      <c r="D3" s="71" t="s">
        <v>126</v>
      </c>
      <c r="E3" s="71" t="s">
        <v>165</v>
      </c>
      <c r="F3" s="71" t="s">
        <v>127</v>
      </c>
      <c r="G3" s="71" t="s">
        <v>178</v>
      </c>
      <c r="H3" s="71" t="s">
        <v>128</v>
      </c>
    </row>
    <row r="4" spans="1:8" ht="9" customHeight="1" x14ac:dyDescent="0.15">
      <c r="A4" s="72"/>
    </row>
    <row r="5" spans="1:8" ht="9" customHeight="1" x14ac:dyDescent="0.15">
      <c r="A5" s="74" t="s">
        <v>17</v>
      </c>
      <c r="B5" s="139">
        <v>36294</v>
      </c>
      <c r="C5" s="139">
        <v>1415</v>
      </c>
      <c r="D5" s="139">
        <v>1876</v>
      </c>
      <c r="E5" s="139">
        <v>2126</v>
      </c>
      <c r="F5" s="139">
        <v>3044</v>
      </c>
      <c r="G5" s="139">
        <v>28428</v>
      </c>
      <c r="H5" s="139">
        <v>73183</v>
      </c>
    </row>
    <row r="6" spans="1:8" ht="9" customHeight="1" x14ac:dyDescent="0.15">
      <c r="A6" s="11" t="s">
        <v>154</v>
      </c>
      <c r="B6" s="139" t="s">
        <v>129</v>
      </c>
      <c r="C6" s="139" t="s">
        <v>129</v>
      </c>
      <c r="D6" s="139" t="s">
        <v>129</v>
      </c>
      <c r="E6" s="139" t="s">
        <v>129</v>
      </c>
      <c r="F6" s="139" t="s">
        <v>129</v>
      </c>
      <c r="G6" s="139" t="s">
        <v>129</v>
      </c>
      <c r="H6" s="139" t="s">
        <v>129</v>
      </c>
    </row>
    <row r="7" spans="1:8" ht="9" customHeight="1" x14ac:dyDescent="0.15">
      <c r="A7" s="74" t="s">
        <v>5</v>
      </c>
      <c r="B7" s="139">
        <v>6456</v>
      </c>
      <c r="C7" s="139">
        <v>622</v>
      </c>
      <c r="D7" s="139">
        <v>299</v>
      </c>
      <c r="E7" s="139">
        <v>750</v>
      </c>
      <c r="F7" s="139">
        <v>1614</v>
      </c>
      <c r="G7" s="139">
        <v>3237</v>
      </c>
      <c r="H7" s="139">
        <v>12978</v>
      </c>
    </row>
    <row r="8" spans="1:8" ht="9" customHeight="1" x14ac:dyDescent="0.15">
      <c r="A8" s="74" t="s">
        <v>3</v>
      </c>
      <c r="B8" s="139">
        <v>26471</v>
      </c>
      <c r="C8" s="139">
        <v>1429</v>
      </c>
      <c r="D8" s="139">
        <v>631</v>
      </c>
      <c r="E8" s="139">
        <v>1464</v>
      </c>
      <c r="F8" s="139">
        <v>4039</v>
      </c>
      <c r="G8" s="139">
        <v>15901</v>
      </c>
      <c r="H8" s="139">
        <v>49935</v>
      </c>
    </row>
    <row r="9" spans="1:8" s="75" customFormat="1" ht="9" customHeight="1" x14ac:dyDescent="0.15">
      <c r="A9" s="74" t="s">
        <v>195</v>
      </c>
      <c r="B9" s="139">
        <v>2149</v>
      </c>
      <c r="C9" s="139">
        <v>102</v>
      </c>
      <c r="D9" s="139">
        <v>91</v>
      </c>
      <c r="E9" s="139">
        <v>82</v>
      </c>
      <c r="F9" s="139">
        <v>1148</v>
      </c>
      <c r="G9" s="139">
        <v>201</v>
      </c>
      <c r="H9" s="139">
        <v>3773</v>
      </c>
    </row>
    <row r="10" spans="1:8" s="75" customFormat="1" ht="9" customHeight="1" x14ac:dyDescent="0.15">
      <c r="A10" s="76" t="s">
        <v>153</v>
      </c>
      <c r="B10" s="139">
        <v>908</v>
      </c>
      <c r="C10" s="139">
        <v>34</v>
      </c>
      <c r="D10" s="139">
        <v>25</v>
      </c>
      <c r="E10" s="139">
        <v>0</v>
      </c>
      <c r="F10" s="139">
        <v>315</v>
      </c>
      <c r="G10" s="139">
        <v>0</v>
      </c>
      <c r="H10" s="139">
        <v>1282</v>
      </c>
    </row>
    <row r="11" spans="1:8" ht="9" customHeight="1" x14ac:dyDescent="0.15">
      <c r="A11" s="76" t="s">
        <v>38</v>
      </c>
      <c r="B11" s="139">
        <v>1241</v>
      </c>
      <c r="C11" s="139">
        <v>68</v>
      </c>
      <c r="D11" s="139">
        <v>66</v>
      </c>
      <c r="E11" s="139">
        <v>82</v>
      </c>
      <c r="F11" s="139">
        <v>833</v>
      </c>
      <c r="G11" s="139">
        <v>201</v>
      </c>
      <c r="H11" s="139">
        <v>2491</v>
      </c>
    </row>
    <row r="12" spans="1:8" ht="9" customHeight="1" x14ac:dyDescent="0.15">
      <c r="A12" s="74" t="s">
        <v>4</v>
      </c>
      <c r="B12" s="139">
        <v>33254</v>
      </c>
      <c r="C12" s="139">
        <v>1993</v>
      </c>
      <c r="D12" s="139">
        <v>432</v>
      </c>
      <c r="E12" s="139">
        <v>1374</v>
      </c>
      <c r="F12" s="139">
        <v>3682</v>
      </c>
      <c r="G12" s="139">
        <v>27957</v>
      </c>
      <c r="H12" s="139">
        <v>68692</v>
      </c>
    </row>
    <row r="13" spans="1:8" ht="9" customHeight="1" x14ac:dyDescent="0.15">
      <c r="A13" s="74" t="s">
        <v>50</v>
      </c>
      <c r="B13" s="139">
        <v>6774</v>
      </c>
      <c r="C13" s="139">
        <v>198</v>
      </c>
      <c r="D13" s="139">
        <v>369</v>
      </c>
      <c r="E13" s="139">
        <v>317</v>
      </c>
      <c r="F13" s="139">
        <v>2149</v>
      </c>
      <c r="G13" s="139">
        <v>2242</v>
      </c>
      <c r="H13" s="139">
        <v>12049</v>
      </c>
    </row>
    <row r="14" spans="1:8" ht="9" customHeight="1" x14ac:dyDescent="0.15">
      <c r="A14" s="74" t="s">
        <v>240</v>
      </c>
      <c r="B14" s="139">
        <v>30709</v>
      </c>
      <c r="C14" s="139">
        <v>1212</v>
      </c>
      <c r="D14" s="139">
        <v>815</v>
      </c>
      <c r="E14" s="139">
        <v>1177</v>
      </c>
      <c r="F14" s="139">
        <v>3433</v>
      </c>
      <c r="G14" s="139">
        <v>15668</v>
      </c>
      <c r="H14" s="139">
        <v>53014</v>
      </c>
    </row>
    <row r="15" spans="1:8" ht="9" customHeight="1" x14ac:dyDescent="0.15">
      <c r="A15" s="77" t="s">
        <v>118</v>
      </c>
      <c r="B15" s="139">
        <v>35393</v>
      </c>
      <c r="C15" s="139">
        <v>1658</v>
      </c>
      <c r="D15" s="139">
        <v>1218</v>
      </c>
      <c r="E15" s="139">
        <v>2894</v>
      </c>
      <c r="F15" s="139">
        <v>4390</v>
      </c>
      <c r="G15" s="139">
        <v>15897</v>
      </c>
      <c r="H15" s="139">
        <v>61450</v>
      </c>
    </row>
    <row r="16" spans="1:8" s="72" customFormat="1" ht="9" customHeight="1" x14ac:dyDescent="0.15">
      <c r="A16" s="77" t="s">
        <v>119</v>
      </c>
      <c r="B16" s="139">
        <v>4017</v>
      </c>
      <c r="C16" s="139">
        <v>797</v>
      </c>
      <c r="D16" s="139">
        <v>114</v>
      </c>
      <c r="E16" s="139">
        <v>966</v>
      </c>
      <c r="F16" s="139">
        <v>1179</v>
      </c>
      <c r="G16" s="139">
        <v>7317</v>
      </c>
      <c r="H16" s="139">
        <v>14390</v>
      </c>
    </row>
    <row r="17" spans="1:8" s="72" customFormat="1" ht="9" customHeight="1" x14ac:dyDescent="0.15">
      <c r="A17" s="77" t="s">
        <v>120</v>
      </c>
      <c r="B17" s="139">
        <v>12734</v>
      </c>
      <c r="C17" s="139">
        <v>394</v>
      </c>
      <c r="D17" s="139">
        <v>275</v>
      </c>
      <c r="E17" s="139">
        <v>541</v>
      </c>
      <c r="F17" s="139">
        <v>1533</v>
      </c>
      <c r="G17" s="139">
        <v>5638</v>
      </c>
      <c r="H17" s="139">
        <v>21115</v>
      </c>
    </row>
    <row r="18" spans="1:8" s="72" customFormat="1" ht="9" customHeight="1" x14ac:dyDescent="0.15">
      <c r="A18" s="77" t="s">
        <v>121</v>
      </c>
      <c r="B18" s="139">
        <v>33822</v>
      </c>
      <c r="C18" s="139">
        <v>1406</v>
      </c>
      <c r="D18" s="139">
        <v>665</v>
      </c>
      <c r="E18" s="139">
        <v>2551</v>
      </c>
      <c r="F18" s="139">
        <v>5751</v>
      </c>
      <c r="G18" s="139">
        <v>11613</v>
      </c>
      <c r="H18" s="139">
        <v>55808</v>
      </c>
    </row>
    <row r="19" spans="1:8" s="75" customFormat="1" ht="9" customHeight="1" x14ac:dyDescent="0.15">
      <c r="A19" s="74" t="s">
        <v>9</v>
      </c>
      <c r="B19" s="139">
        <v>7729</v>
      </c>
      <c r="C19" s="139">
        <v>567</v>
      </c>
      <c r="D19" s="139">
        <v>334</v>
      </c>
      <c r="E19" s="139">
        <v>1140</v>
      </c>
      <c r="F19" s="139">
        <v>2064</v>
      </c>
      <c r="G19" s="139">
        <v>6435</v>
      </c>
      <c r="H19" s="139">
        <v>18269</v>
      </c>
    </row>
    <row r="20" spans="1:8" s="75" customFormat="1" ht="9" customHeight="1" x14ac:dyDescent="0.15">
      <c r="A20" s="74" t="s">
        <v>10</v>
      </c>
      <c r="B20" s="139">
        <v>1986</v>
      </c>
      <c r="C20" s="139">
        <v>82</v>
      </c>
      <c r="D20" s="139">
        <v>208</v>
      </c>
      <c r="E20" s="139">
        <v>257</v>
      </c>
      <c r="F20" s="139">
        <v>1445</v>
      </c>
      <c r="G20" s="139">
        <v>397</v>
      </c>
      <c r="H20" s="139">
        <v>4375</v>
      </c>
    </row>
    <row r="21" spans="1:8" s="75" customFormat="1" ht="9" customHeight="1" x14ac:dyDescent="0.15">
      <c r="A21" s="74" t="s">
        <v>11</v>
      </c>
      <c r="B21" s="139">
        <v>24782</v>
      </c>
      <c r="C21" s="139">
        <v>1448</v>
      </c>
      <c r="D21" s="139">
        <v>245</v>
      </c>
      <c r="E21" s="139">
        <v>4101</v>
      </c>
      <c r="F21" s="139">
        <v>3823</v>
      </c>
      <c r="G21" s="139">
        <v>11886</v>
      </c>
      <c r="H21" s="139">
        <v>46285</v>
      </c>
    </row>
    <row r="22" spans="1:8" s="75" customFormat="1" ht="9" customHeight="1" x14ac:dyDescent="0.15">
      <c r="A22" s="74" t="s">
        <v>12</v>
      </c>
      <c r="B22" s="139">
        <v>10264</v>
      </c>
      <c r="C22" s="139">
        <v>937</v>
      </c>
      <c r="D22" s="139">
        <v>506</v>
      </c>
      <c r="E22" s="139">
        <v>1506</v>
      </c>
      <c r="F22" s="139">
        <v>4117</v>
      </c>
      <c r="G22" s="139">
        <v>6383</v>
      </c>
      <c r="H22" s="139">
        <v>23713</v>
      </c>
    </row>
    <row r="23" spans="1:8" s="72" customFormat="1" ht="9" customHeight="1" x14ac:dyDescent="0.15">
      <c r="A23" s="74" t="s">
        <v>19</v>
      </c>
      <c r="B23" s="139">
        <v>2600</v>
      </c>
      <c r="C23" s="139">
        <v>143</v>
      </c>
      <c r="D23" s="139">
        <v>0</v>
      </c>
      <c r="E23" s="139">
        <v>310</v>
      </c>
      <c r="F23" s="139">
        <v>523</v>
      </c>
      <c r="G23" s="139">
        <v>1151</v>
      </c>
      <c r="H23" s="139">
        <v>4727</v>
      </c>
    </row>
    <row r="24" spans="1:8" s="72" customFormat="1" ht="9" customHeight="1" x14ac:dyDescent="0.15">
      <c r="A24" s="77" t="s">
        <v>123</v>
      </c>
      <c r="B24" s="139">
        <v>6329</v>
      </c>
      <c r="C24" s="139">
        <v>633</v>
      </c>
      <c r="D24" s="139">
        <v>265</v>
      </c>
      <c r="E24" s="139">
        <v>906</v>
      </c>
      <c r="F24" s="139">
        <v>3814</v>
      </c>
      <c r="G24" s="139">
        <v>4417</v>
      </c>
      <c r="H24" s="139">
        <v>16364</v>
      </c>
    </row>
    <row r="25" spans="1:8" ht="9" customHeight="1" x14ac:dyDescent="0.15">
      <c r="A25" s="78" t="s">
        <v>122</v>
      </c>
      <c r="B25" s="139">
        <v>20926</v>
      </c>
      <c r="C25" s="139">
        <v>966</v>
      </c>
      <c r="D25" s="139">
        <v>506</v>
      </c>
      <c r="E25" s="139">
        <v>1626</v>
      </c>
      <c r="F25" s="139">
        <v>3545</v>
      </c>
      <c r="G25" s="139">
        <v>6596</v>
      </c>
      <c r="H25" s="139">
        <v>34165</v>
      </c>
    </row>
    <row r="26" spans="1:8" ht="9" customHeight="1" x14ac:dyDescent="0.15">
      <c r="A26" s="78" t="s">
        <v>15</v>
      </c>
      <c r="B26" s="139">
        <v>3037</v>
      </c>
      <c r="C26" s="139">
        <v>279</v>
      </c>
      <c r="D26" s="139">
        <v>218</v>
      </c>
      <c r="E26" s="139">
        <v>384</v>
      </c>
      <c r="F26" s="139">
        <v>620</v>
      </c>
      <c r="G26" s="139">
        <v>3243</v>
      </c>
      <c r="H26" s="139">
        <v>7781</v>
      </c>
    </row>
    <row r="27" spans="1:8" ht="9" customHeight="1" x14ac:dyDescent="0.15">
      <c r="A27" s="78"/>
      <c r="B27" s="139"/>
      <c r="C27" s="139"/>
      <c r="D27" s="139"/>
      <c r="E27" s="139"/>
      <c r="F27" s="139"/>
      <c r="G27" s="139"/>
      <c r="H27" s="139"/>
    </row>
    <row r="28" spans="1:8" s="75" customFormat="1" ht="9" customHeight="1" x14ac:dyDescent="0.15">
      <c r="A28" s="79" t="s">
        <v>141</v>
      </c>
      <c r="B28" s="189">
        <v>142107</v>
      </c>
      <c r="C28" s="189">
        <v>6971</v>
      </c>
      <c r="D28" s="189">
        <v>4513</v>
      </c>
      <c r="E28" s="189">
        <v>7290</v>
      </c>
      <c r="F28" s="189">
        <v>19109</v>
      </c>
      <c r="G28" s="189">
        <v>93634</v>
      </c>
      <c r="H28" s="189">
        <v>273624</v>
      </c>
    </row>
    <row r="29" spans="1:8" ht="9" customHeight="1" x14ac:dyDescent="0.15">
      <c r="A29" s="79" t="s">
        <v>137</v>
      </c>
      <c r="B29" s="189">
        <v>85966</v>
      </c>
      <c r="C29" s="189">
        <v>4255</v>
      </c>
      <c r="D29" s="189">
        <v>2272</v>
      </c>
      <c r="E29" s="189">
        <v>6952</v>
      </c>
      <c r="F29" s="189">
        <v>12853</v>
      </c>
      <c r="G29" s="189">
        <v>40465</v>
      </c>
      <c r="H29" s="189">
        <v>152763</v>
      </c>
    </row>
    <row r="30" spans="1:8" s="75" customFormat="1" ht="9" customHeight="1" x14ac:dyDescent="0.15">
      <c r="A30" s="79" t="s">
        <v>138</v>
      </c>
      <c r="B30" s="189">
        <v>77653</v>
      </c>
      <c r="C30" s="189">
        <v>5055</v>
      </c>
      <c r="D30" s="189">
        <v>2282</v>
      </c>
      <c r="E30" s="189">
        <v>10230</v>
      </c>
      <c r="F30" s="189">
        <v>19951</v>
      </c>
      <c r="G30" s="189">
        <v>40508</v>
      </c>
      <c r="H30" s="189">
        <v>155679</v>
      </c>
    </row>
    <row r="31" spans="1:8" x14ac:dyDescent="0.15">
      <c r="B31" s="189"/>
      <c r="C31" s="189"/>
      <c r="D31" s="189"/>
      <c r="E31" s="189"/>
      <c r="F31" s="189"/>
      <c r="G31" s="189"/>
      <c r="H31" s="189"/>
    </row>
    <row r="32" spans="1:8" ht="9" customHeight="1" x14ac:dyDescent="0.15">
      <c r="A32" s="79" t="s">
        <v>16</v>
      </c>
      <c r="B32" s="189">
        <v>305726</v>
      </c>
      <c r="C32" s="189">
        <v>16281</v>
      </c>
      <c r="D32" s="189">
        <v>9067</v>
      </c>
      <c r="E32" s="189">
        <v>24472</v>
      </c>
      <c r="F32" s="189">
        <v>51913</v>
      </c>
      <c r="G32" s="189">
        <v>174607</v>
      </c>
      <c r="H32" s="189">
        <v>582066</v>
      </c>
    </row>
    <row r="33" spans="1:8" ht="9" customHeight="1" x14ac:dyDescent="0.15">
      <c r="A33" s="80"/>
      <c r="B33" s="81"/>
      <c r="C33" s="81"/>
      <c r="D33" s="81"/>
      <c r="E33" s="81"/>
      <c r="F33" s="81"/>
      <c r="G33" s="81"/>
      <c r="H33" s="81"/>
    </row>
    <row r="34" spans="1:8" s="75" customFormat="1" ht="4.5" customHeight="1" x14ac:dyDescent="0.15">
      <c r="A34" s="69"/>
      <c r="B34" s="73"/>
      <c r="C34" s="73"/>
      <c r="D34" s="73"/>
      <c r="E34" s="73"/>
      <c r="F34" s="73"/>
      <c r="G34" s="73"/>
    </row>
    <row r="35" spans="1:8" s="75" customFormat="1" ht="9" customHeight="1" x14ac:dyDescent="0.15">
      <c r="A35" s="12" t="s">
        <v>260</v>
      </c>
      <c r="B35" s="73"/>
      <c r="C35" s="73"/>
      <c r="D35" s="73"/>
      <c r="E35" s="73"/>
      <c r="F35" s="73"/>
      <c r="G35" s="73"/>
    </row>
    <row r="36" spans="1:8" s="20" customFormat="1" ht="11.25" x14ac:dyDescent="0.2">
      <c r="A36" s="18"/>
      <c r="B36" s="18"/>
      <c r="C36" s="18"/>
      <c r="D36" s="18"/>
      <c r="E36" s="18"/>
      <c r="F36" s="18"/>
      <c r="G36" s="18"/>
      <c r="H36" s="18"/>
    </row>
    <row r="39" spans="1:8" x14ac:dyDescent="0.15">
      <c r="A39" s="83"/>
      <c r="D39" s="69"/>
      <c r="E39" s="69"/>
    </row>
    <row r="40" spans="1:8" x14ac:dyDescent="0.15">
      <c r="D40" s="69"/>
      <c r="E40" s="69"/>
    </row>
    <row r="41" spans="1:8" x14ac:dyDescent="0.15">
      <c r="D41" s="69"/>
      <c r="E41" s="69"/>
    </row>
    <row r="42" spans="1:8" x14ac:dyDescent="0.15">
      <c r="D42" s="69"/>
      <c r="E42" s="69"/>
    </row>
    <row r="43" spans="1:8" x14ac:dyDescent="0.15">
      <c r="D43" s="69"/>
      <c r="E43" s="69"/>
    </row>
    <row r="44" spans="1:8" x14ac:dyDescent="0.15">
      <c r="D44" s="69"/>
      <c r="E44" s="69"/>
    </row>
    <row r="45" spans="1:8" x14ac:dyDescent="0.15">
      <c r="D45" s="69"/>
      <c r="E45" s="69"/>
    </row>
    <row r="46" spans="1:8" x14ac:dyDescent="0.15">
      <c r="D46" s="69"/>
      <c r="E46" s="69"/>
    </row>
    <row r="47" spans="1:8" x14ac:dyDescent="0.15">
      <c r="D47" s="69"/>
      <c r="E47" s="69"/>
    </row>
    <row r="48" spans="1:8" x14ac:dyDescent="0.15">
      <c r="D48" s="69"/>
      <c r="E48" s="69"/>
    </row>
    <row r="49" spans="4:5" x14ac:dyDescent="0.15">
      <c r="D49" s="69"/>
      <c r="E49" s="69"/>
    </row>
    <row r="50" spans="4:5" x14ac:dyDescent="0.15">
      <c r="D50" s="69"/>
      <c r="E50" s="69"/>
    </row>
    <row r="51" spans="4:5" x14ac:dyDescent="0.15">
      <c r="D51" s="69"/>
      <c r="E51" s="69"/>
    </row>
    <row r="52" spans="4:5" x14ac:dyDescent="0.15">
      <c r="D52" s="69"/>
      <c r="E52" s="69"/>
    </row>
    <row r="53" spans="4:5" x14ac:dyDescent="0.15">
      <c r="D53" s="69"/>
      <c r="E53" s="69"/>
    </row>
    <row r="54" spans="4:5" x14ac:dyDescent="0.15">
      <c r="D54" s="69"/>
      <c r="E54" s="69"/>
    </row>
    <row r="55" spans="4:5" x14ac:dyDescent="0.15">
      <c r="D55" s="69"/>
      <c r="E55" s="69"/>
    </row>
    <row r="56" spans="4:5" x14ac:dyDescent="0.15">
      <c r="D56" s="69"/>
      <c r="E56" s="69"/>
    </row>
    <row r="57" spans="4:5" x14ac:dyDescent="0.15">
      <c r="D57" s="69"/>
      <c r="E57" s="69"/>
    </row>
    <row r="58" spans="4:5" x14ac:dyDescent="0.15">
      <c r="D58" s="69"/>
      <c r="E58" s="69"/>
    </row>
    <row r="59" spans="4:5" x14ac:dyDescent="0.15">
      <c r="D59" s="69"/>
      <c r="E59" s="69"/>
    </row>
    <row r="60" spans="4:5" x14ac:dyDescent="0.15">
      <c r="D60" s="69"/>
      <c r="E60" s="69"/>
    </row>
    <row r="61" spans="4:5" x14ac:dyDescent="0.15">
      <c r="D61" s="69"/>
      <c r="E61" s="69"/>
    </row>
    <row r="62" spans="4:5" x14ac:dyDescent="0.15">
      <c r="D62" s="69"/>
      <c r="E62" s="69"/>
    </row>
    <row r="63" spans="4:5" x14ac:dyDescent="0.15">
      <c r="D63" s="69"/>
      <c r="E63" s="69"/>
    </row>
    <row r="64" spans="4:5" x14ac:dyDescent="0.15">
      <c r="D64" s="69"/>
      <c r="E64" s="69"/>
    </row>
    <row r="65" spans="4:5" x14ac:dyDescent="0.15">
      <c r="D65" s="69"/>
      <c r="E65" s="69"/>
    </row>
    <row r="66" spans="4:5" x14ac:dyDescent="0.15">
      <c r="D66" s="69"/>
      <c r="E66" s="69"/>
    </row>
  </sheetData>
  <phoneticPr fontId="0" type="noConversion"/>
  <printOptions horizontalCentered="1"/>
  <pageMargins left="1.1811023622047245" right="1.1811023622047245" top="1.1811023622047245" bottom="1.8110236220472442" header="0" footer="1.2598425196850394"/>
  <pageSetup paperSize="9" firstPageNumber="40" orientation="portrait" useFirstPageNumber="1" r:id="rId1"/>
  <headerFooter alignWithMargins="0">
    <oddFooter>&amp;C&amp;"Arial,Normale"&amp;10 &amp;11 &amp;10 43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/>
  <dimension ref="A1:X70"/>
  <sheetViews>
    <sheetView showGridLines="0" zoomScaleNormal="100" zoomScaleSheetLayoutView="100" workbookViewId="0"/>
  </sheetViews>
  <sheetFormatPr defaultRowHeight="11.25" x14ac:dyDescent="0.2"/>
  <cols>
    <col min="1" max="1" width="22.5" style="24" customWidth="1"/>
    <col min="2" max="2" width="11.6640625" style="24" customWidth="1"/>
    <col min="3" max="3" width="13" style="24" customWidth="1"/>
    <col min="4" max="4" width="14.83203125" style="24" customWidth="1"/>
    <col min="5" max="5" width="14.33203125" style="24" customWidth="1"/>
    <col min="6" max="6" width="12" style="24" customWidth="1"/>
    <col min="7" max="7" width="12.83203125" style="24" customWidth="1"/>
    <col min="8" max="8" width="10" style="24" customWidth="1"/>
    <col min="25" max="16384" width="9.33203125" style="24"/>
  </cols>
  <sheetData>
    <row r="1" spans="1:14" ht="13.5" customHeight="1" x14ac:dyDescent="0.2">
      <c r="A1" s="175" t="s">
        <v>166</v>
      </c>
      <c r="B1" s="23"/>
    </row>
    <row r="2" spans="1:14" s="6" customFormat="1" ht="6" customHeight="1" x14ac:dyDescent="0.2">
      <c r="I2"/>
      <c r="J2"/>
    </row>
    <row r="3" spans="1:14" s="62" customFormat="1" ht="26.25" customHeight="1" x14ac:dyDescent="0.2">
      <c r="A3" s="70" t="s">
        <v>175</v>
      </c>
      <c r="B3" s="124" t="s">
        <v>193</v>
      </c>
      <c r="C3" s="124" t="s">
        <v>250</v>
      </c>
      <c r="D3" s="124" t="s">
        <v>206</v>
      </c>
      <c r="E3" s="124" t="s">
        <v>207</v>
      </c>
      <c r="F3" s="124" t="s">
        <v>192</v>
      </c>
      <c r="G3" s="124" t="s">
        <v>203</v>
      </c>
      <c r="H3" s="124" t="s">
        <v>202</v>
      </c>
      <c r="J3"/>
      <c r="K3"/>
    </row>
    <row r="4" spans="1:14" s="64" customFormat="1" ht="9" customHeight="1" x14ac:dyDescent="0.15">
      <c r="A4" s="72"/>
      <c r="B4" s="63"/>
      <c r="C4" s="63"/>
      <c r="D4" s="63"/>
      <c r="E4" s="63"/>
      <c r="F4" s="63"/>
      <c r="G4" s="63"/>
    </row>
    <row r="5" spans="1:14" s="48" customFormat="1" ht="9" customHeight="1" x14ac:dyDescent="0.2">
      <c r="A5" s="74" t="s">
        <v>17</v>
      </c>
      <c r="B5" s="140">
        <v>126</v>
      </c>
      <c r="C5" s="140">
        <v>46</v>
      </c>
      <c r="D5" s="140">
        <v>5</v>
      </c>
      <c r="E5" s="140">
        <v>2</v>
      </c>
      <c r="F5" s="140">
        <v>1</v>
      </c>
      <c r="G5" s="140">
        <v>16</v>
      </c>
      <c r="H5" s="140">
        <v>9</v>
      </c>
      <c r="I5" s="62"/>
      <c r="J5"/>
      <c r="K5"/>
      <c r="L5" s="62"/>
      <c r="M5" s="62"/>
      <c r="N5" s="62"/>
    </row>
    <row r="6" spans="1:14" s="48" customFormat="1" ht="9" customHeight="1" x14ac:dyDescent="0.15">
      <c r="A6" s="11" t="s">
        <v>154</v>
      </c>
      <c r="B6" s="132" t="s">
        <v>129</v>
      </c>
      <c r="C6" s="132" t="s">
        <v>129</v>
      </c>
      <c r="D6" s="132" t="s">
        <v>129</v>
      </c>
      <c r="E6" s="132" t="s">
        <v>129</v>
      </c>
      <c r="F6" s="132" t="s">
        <v>129</v>
      </c>
      <c r="G6" s="132" t="s">
        <v>129</v>
      </c>
      <c r="H6" s="132" t="s">
        <v>129</v>
      </c>
      <c r="I6" s="64"/>
      <c r="J6" s="64"/>
      <c r="K6" s="64"/>
      <c r="L6" s="64"/>
      <c r="M6" s="64"/>
      <c r="N6" s="64"/>
    </row>
    <row r="7" spans="1:14" s="48" customFormat="1" ht="9" customHeight="1" x14ac:dyDescent="0.2">
      <c r="A7" s="74" t="s">
        <v>5</v>
      </c>
      <c r="B7" s="140">
        <v>69</v>
      </c>
      <c r="C7" s="140">
        <v>25</v>
      </c>
      <c r="D7" s="140">
        <v>3</v>
      </c>
      <c r="E7" s="140">
        <v>0</v>
      </c>
      <c r="F7" s="140">
        <v>2</v>
      </c>
      <c r="G7" s="140">
        <v>10</v>
      </c>
      <c r="H7" s="140">
        <v>5</v>
      </c>
      <c r="I7" s="62"/>
      <c r="J7"/>
      <c r="K7"/>
      <c r="L7" s="62"/>
      <c r="M7" s="62"/>
      <c r="N7" s="62"/>
    </row>
    <row r="8" spans="1:14" s="48" customFormat="1" ht="9" customHeight="1" x14ac:dyDescent="0.15">
      <c r="A8" s="74" t="s">
        <v>3</v>
      </c>
      <c r="B8" s="140">
        <v>192</v>
      </c>
      <c r="C8" s="140">
        <v>35</v>
      </c>
      <c r="D8" s="140">
        <v>5</v>
      </c>
      <c r="E8" s="140">
        <v>2</v>
      </c>
      <c r="F8" s="140">
        <v>5</v>
      </c>
      <c r="G8" s="140">
        <v>18</v>
      </c>
      <c r="H8" s="140">
        <v>12</v>
      </c>
      <c r="I8" s="64"/>
      <c r="J8" s="64"/>
      <c r="K8" s="64"/>
      <c r="L8" s="64"/>
      <c r="M8" s="64"/>
      <c r="N8" s="64"/>
    </row>
    <row r="9" spans="1:14" s="48" customFormat="1" ht="9" customHeight="1" x14ac:dyDescent="0.2">
      <c r="A9" s="74" t="s">
        <v>195</v>
      </c>
      <c r="B9" s="140">
        <v>27</v>
      </c>
      <c r="C9" s="140">
        <v>11</v>
      </c>
      <c r="D9" s="140">
        <v>4</v>
      </c>
      <c r="E9" s="140">
        <v>1</v>
      </c>
      <c r="F9" s="140">
        <v>1</v>
      </c>
      <c r="G9" s="140">
        <v>6</v>
      </c>
      <c r="H9" s="140">
        <v>5</v>
      </c>
      <c r="I9" s="62"/>
      <c r="J9"/>
      <c r="K9"/>
      <c r="L9" s="62"/>
      <c r="M9" s="62"/>
      <c r="N9" s="62"/>
    </row>
    <row r="10" spans="1:14" s="48" customFormat="1" ht="9" customHeight="1" x14ac:dyDescent="0.15">
      <c r="A10" s="76" t="s">
        <v>153</v>
      </c>
      <c r="B10" s="140">
        <v>8</v>
      </c>
      <c r="C10" s="140">
        <v>3</v>
      </c>
      <c r="D10" s="140">
        <v>1</v>
      </c>
      <c r="E10" s="140">
        <v>1</v>
      </c>
      <c r="F10" s="140">
        <v>1</v>
      </c>
      <c r="G10" s="140">
        <v>3</v>
      </c>
      <c r="H10" s="140">
        <v>4</v>
      </c>
      <c r="I10" s="64"/>
      <c r="J10" s="64"/>
      <c r="K10" s="64"/>
      <c r="L10" s="64"/>
      <c r="M10" s="64"/>
      <c r="N10" s="64"/>
    </row>
    <row r="11" spans="1:14" s="48" customFormat="1" ht="9" customHeight="1" x14ac:dyDescent="0.2">
      <c r="A11" s="76" t="s">
        <v>38</v>
      </c>
      <c r="B11" s="140">
        <v>19</v>
      </c>
      <c r="C11" s="140">
        <v>8</v>
      </c>
      <c r="D11" s="140">
        <v>3</v>
      </c>
      <c r="E11" s="140">
        <v>0</v>
      </c>
      <c r="F11" s="140">
        <v>0</v>
      </c>
      <c r="G11" s="140">
        <v>3</v>
      </c>
      <c r="H11" s="140">
        <v>1</v>
      </c>
      <c r="I11" s="62"/>
      <c r="J11"/>
      <c r="K11"/>
      <c r="L11" s="62"/>
      <c r="M11" s="62"/>
      <c r="N11" s="62"/>
    </row>
    <row r="12" spans="1:14" s="48" customFormat="1" ht="9" customHeight="1" x14ac:dyDescent="0.15">
      <c r="A12" s="74" t="s">
        <v>4</v>
      </c>
      <c r="B12" s="140">
        <v>186</v>
      </c>
      <c r="C12" s="140">
        <v>69</v>
      </c>
      <c r="D12" s="140">
        <v>9</v>
      </c>
      <c r="E12" s="140">
        <v>1</v>
      </c>
      <c r="F12" s="140">
        <v>9</v>
      </c>
      <c r="G12" s="140">
        <v>13</v>
      </c>
      <c r="H12" s="140">
        <v>9</v>
      </c>
      <c r="I12" s="64"/>
      <c r="J12" s="64"/>
      <c r="K12" s="64"/>
      <c r="L12" s="64"/>
      <c r="M12" s="64"/>
      <c r="N12" s="64"/>
    </row>
    <row r="13" spans="1:14" s="48" customFormat="1" ht="9" customHeight="1" x14ac:dyDescent="0.2">
      <c r="A13" s="74" t="s">
        <v>50</v>
      </c>
      <c r="B13" s="140">
        <v>83</v>
      </c>
      <c r="C13" s="140">
        <v>15</v>
      </c>
      <c r="D13" s="140">
        <v>2</v>
      </c>
      <c r="E13" s="140">
        <v>1</v>
      </c>
      <c r="F13" s="140">
        <v>1</v>
      </c>
      <c r="G13" s="140">
        <v>10</v>
      </c>
      <c r="H13" s="140">
        <v>5</v>
      </c>
      <c r="I13" s="62"/>
      <c r="J13"/>
      <c r="K13"/>
      <c r="L13" s="62"/>
      <c r="M13" s="62"/>
      <c r="N13" s="62"/>
    </row>
    <row r="14" spans="1:14" s="48" customFormat="1" ht="9" customHeight="1" x14ac:dyDescent="0.15">
      <c r="A14" s="74" t="s">
        <v>240</v>
      </c>
      <c r="B14" s="140">
        <v>228</v>
      </c>
      <c r="C14" s="140">
        <v>73</v>
      </c>
      <c r="D14" s="140">
        <v>11</v>
      </c>
      <c r="E14" s="140">
        <v>2</v>
      </c>
      <c r="F14" s="140">
        <v>11</v>
      </c>
      <c r="G14" s="140">
        <v>23</v>
      </c>
      <c r="H14" s="140">
        <v>16</v>
      </c>
      <c r="I14" s="64"/>
      <c r="J14" s="64"/>
      <c r="K14" s="64"/>
      <c r="L14" s="64"/>
      <c r="M14" s="64"/>
      <c r="N14" s="64"/>
    </row>
    <row r="15" spans="1:14" s="48" customFormat="1" ht="9" customHeight="1" x14ac:dyDescent="0.2">
      <c r="A15" s="77" t="s">
        <v>118</v>
      </c>
      <c r="B15" s="140">
        <v>250</v>
      </c>
      <c r="C15" s="140">
        <v>64</v>
      </c>
      <c r="D15" s="140">
        <v>35</v>
      </c>
      <c r="E15" s="140">
        <v>3</v>
      </c>
      <c r="F15" s="140">
        <v>5</v>
      </c>
      <c r="G15" s="140">
        <v>37</v>
      </c>
      <c r="H15" s="140">
        <v>12</v>
      </c>
      <c r="I15" s="62"/>
      <c r="J15"/>
      <c r="K15"/>
      <c r="L15" s="62"/>
      <c r="M15" s="62"/>
      <c r="N15" s="62"/>
    </row>
    <row r="16" spans="1:14" s="48" customFormat="1" ht="9" customHeight="1" x14ac:dyDescent="0.15">
      <c r="A16" s="77" t="s">
        <v>119</v>
      </c>
      <c r="B16" s="140">
        <v>71</v>
      </c>
      <c r="C16" s="140">
        <v>17</v>
      </c>
      <c r="D16" s="140">
        <v>1</v>
      </c>
      <c r="E16" s="140">
        <v>0</v>
      </c>
      <c r="F16" s="140">
        <v>2</v>
      </c>
      <c r="G16" s="140">
        <v>9</v>
      </c>
      <c r="H16" s="140">
        <v>6</v>
      </c>
      <c r="I16" s="64"/>
      <c r="J16" s="64"/>
      <c r="K16" s="64"/>
      <c r="L16" s="64"/>
      <c r="M16" s="64"/>
      <c r="N16" s="64"/>
    </row>
    <row r="17" spans="1:14" s="48" customFormat="1" ht="9" customHeight="1" x14ac:dyDescent="0.2">
      <c r="A17" s="77" t="s">
        <v>120</v>
      </c>
      <c r="B17" s="140">
        <v>80</v>
      </c>
      <c r="C17" s="140">
        <v>28</v>
      </c>
      <c r="D17" s="140">
        <v>3</v>
      </c>
      <c r="E17" s="140">
        <v>0</v>
      </c>
      <c r="F17" s="140">
        <v>1</v>
      </c>
      <c r="G17" s="140">
        <v>13</v>
      </c>
      <c r="H17" s="140">
        <v>5</v>
      </c>
      <c r="I17" s="62"/>
      <c r="J17"/>
      <c r="K17"/>
      <c r="L17" s="62"/>
      <c r="M17" s="62"/>
      <c r="N17" s="62"/>
    </row>
    <row r="18" spans="1:14" s="48" customFormat="1" ht="9" customHeight="1" x14ac:dyDescent="0.15">
      <c r="A18" s="77" t="s">
        <v>121</v>
      </c>
      <c r="B18" s="140">
        <v>383</v>
      </c>
      <c r="C18" s="140">
        <v>146</v>
      </c>
      <c r="D18" s="140">
        <v>5</v>
      </c>
      <c r="E18" s="140">
        <v>2</v>
      </c>
      <c r="F18" s="140">
        <v>9</v>
      </c>
      <c r="G18" s="140">
        <v>23</v>
      </c>
      <c r="H18" s="140">
        <v>9</v>
      </c>
      <c r="I18" s="64"/>
      <c r="J18" s="64"/>
      <c r="K18" s="64"/>
      <c r="L18" s="64"/>
      <c r="M18" s="64"/>
      <c r="N18" s="64"/>
    </row>
    <row r="19" spans="1:14" s="48" customFormat="1" ht="9" customHeight="1" x14ac:dyDescent="0.2">
      <c r="A19" s="74" t="s">
        <v>9</v>
      </c>
      <c r="B19" s="140">
        <v>108</v>
      </c>
      <c r="C19" s="140">
        <v>42</v>
      </c>
      <c r="D19" s="140">
        <v>0</v>
      </c>
      <c r="E19" s="140">
        <v>0</v>
      </c>
      <c r="F19" s="140">
        <v>7</v>
      </c>
      <c r="G19" s="140">
        <v>10</v>
      </c>
      <c r="H19" s="140">
        <v>6</v>
      </c>
      <c r="I19" s="62"/>
      <c r="J19"/>
      <c r="K19"/>
      <c r="L19" s="62"/>
      <c r="M19" s="62"/>
      <c r="N19" s="62"/>
    </row>
    <row r="20" spans="1:14" s="48" customFormat="1" ht="9" customHeight="1" x14ac:dyDescent="0.15">
      <c r="A20" s="74" t="s">
        <v>10</v>
      </c>
      <c r="B20" s="140">
        <v>66</v>
      </c>
      <c r="C20" s="140">
        <v>46</v>
      </c>
      <c r="D20" s="140">
        <v>3</v>
      </c>
      <c r="E20" s="140">
        <v>1</v>
      </c>
      <c r="F20" s="140">
        <v>7</v>
      </c>
      <c r="G20" s="140">
        <v>7</v>
      </c>
      <c r="H20" s="140">
        <v>5</v>
      </c>
      <c r="I20" s="64"/>
      <c r="J20" s="64"/>
      <c r="K20" s="64"/>
      <c r="L20" s="64"/>
      <c r="M20" s="64"/>
      <c r="N20" s="64"/>
    </row>
    <row r="21" spans="1:14" s="48" customFormat="1" ht="9" customHeight="1" x14ac:dyDescent="0.2">
      <c r="A21" s="74" t="s">
        <v>11</v>
      </c>
      <c r="B21" s="140">
        <v>166</v>
      </c>
      <c r="C21" s="140">
        <v>70</v>
      </c>
      <c r="D21" s="140">
        <v>5</v>
      </c>
      <c r="E21" s="140">
        <v>2</v>
      </c>
      <c r="F21" s="140">
        <v>2</v>
      </c>
      <c r="G21" s="140">
        <v>16</v>
      </c>
      <c r="H21" s="140">
        <v>6</v>
      </c>
      <c r="I21" s="62"/>
      <c r="J21"/>
      <c r="K21"/>
      <c r="L21" s="62"/>
      <c r="M21" s="62"/>
      <c r="N21" s="62"/>
    </row>
    <row r="22" spans="1:14" s="48" customFormat="1" ht="9" customHeight="1" x14ac:dyDescent="0.15">
      <c r="A22" s="74" t="s">
        <v>12</v>
      </c>
      <c r="B22" s="140">
        <v>260</v>
      </c>
      <c r="C22" s="140">
        <v>78</v>
      </c>
      <c r="D22" s="140">
        <v>4</v>
      </c>
      <c r="E22" s="140">
        <v>0</v>
      </c>
      <c r="F22" s="140">
        <v>9</v>
      </c>
      <c r="G22" s="140">
        <v>18</v>
      </c>
      <c r="H22" s="140">
        <v>8</v>
      </c>
      <c r="I22" s="64"/>
      <c r="J22" s="64"/>
      <c r="K22" s="64"/>
      <c r="L22" s="64"/>
      <c r="M22" s="64"/>
      <c r="N22" s="64"/>
    </row>
    <row r="23" spans="1:14" s="48" customFormat="1" ht="9" customHeight="1" x14ac:dyDescent="0.2">
      <c r="A23" s="74" t="s">
        <v>19</v>
      </c>
      <c r="B23" s="140">
        <v>37</v>
      </c>
      <c r="C23" s="140">
        <v>14</v>
      </c>
      <c r="D23" s="140">
        <v>2</v>
      </c>
      <c r="E23" s="140">
        <v>1</v>
      </c>
      <c r="F23" s="140">
        <v>0</v>
      </c>
      <c r="G23" s="140">
        <v>5</v>
      </c>
      <c r="H23" s="140">
        <v>2</v>
      </c>
      <c r="I23" s="62"/>
      <c r="J23"/>
      <c r="K23"/>
      <c r="L23" s="62"/>
      <c r="M23" s="62"/>
      <c r="N23" s="62"/>
    </row>
    <row r="24" spans="1:14" s="48" customFormat="1" ht="9" customHeight="1" x14ac:dyDescent="0.15">
      <c r="A24" s="77" t="s">
        <v>123</v>
      </c>
      <c r="B24" s="140">
        <v>150</v>
      </c>
      <c r="C24" s="140">
        <v>56</v>
      </c>
      <c r="D24" s="140">
        <v>3</v>
      </c>
      <c r="E24" s="140">
        <v>1</v>
      </c>
      <c r="F24" s="140">
        <v>7</v>
      </c>
      <c r="G24" s="140">
        <v>9</v>
      </c>
      <c r="H24" s="140">
        <v>5</v>
      </c>
      <c r="I24" s="64"/>
      <c r="J24" s="64"/>
      <c r="K24" s="64"/>
      <c r="L24" s="64"/>
      <c r="M24" s="64"/>
      <c r="N24" s="64"/>
    </row>
    <row r="25" spans="1:14" s="48" customFormat="1" ht="9" customHeight="1" x14ac:dyDescent="0.2">
      <c r="A25" s="78" t="s">
        <v>122</v>
      </c>
      <c r="B25" s="140">
        <v>206</v>
      </c>
      <c r="C25" s="140">
        <v>108</v>
      </c>
      <c r="D25" s="140">
        <v>2</v>
      </c>
      <c r="E25" s="140">
        <v>0</v>
      </c>
      <c r="F25" s="140">
        <v>0</v>
      </c>
      <c r="G25" s="140">
        <v>22</v>
      </c>
      <c r="H25" s="140">
        <v>6</v>
      </c>
      <c r="I25" s="62"/>
      <c r="J25"/>
      <c r="K25"/>
      <c r="L25" s="62"/>
      <c r="M25" s="62"/>
      <c r="N25" s="62"/>
    </row>
    <row r="26" spans="1:14" s="48" customFormat="1" ht="9" customHeight="1" x14ac:dyDescent="0.15">
      <c r="A26" s="78" t="s">
        <v>15</v>
      </c>
      <c r="B26" s="140">
        <v>100</v>
      </c>
      <c r="C26" s="140">
        <v>39</v>
      </c>
      <c r="D26" s="140">
        <v>3</v>
      </c>
      <c r="E26" s="140">
        <v>2</v>
      </c>
      <c r="F26" s="140">
        <v>3</v>
      </c>
      <c r="G26" s="140">
        <v>7</v>
      </c>
      <c r="H26" s="140">
        <v>5</v>
      </c>
      <c r="I26" s="64"/>
      <c r="J26" s="64"/>
      <c r="K26" s="64"/>
      <c r="L26" s="64"/>
      <c r="M26" s="64"/>
      <c r="N26" s="64"/>
    </row>
    <row r="27" spans="1:14" s="48" customFormat="1" ht="9" customHeight="1" x14ac:dyDescent="0.2">
      <c r="A27" s="78"/>
      <c r="B27" s="140"/>
      <c r="C27" s="140"/>
      <c r="D27" s="140"/>
      <c r="E27" s="140"/>
      <c r="F27" s="140"/>
      <c r="G27" s="140"/>
      <c r="H27" s="140"/>
      <c r="I27" s="62"/>
      <c r="J27"/>
      <c r="K27"/>
      <c r="L27" s="62"/>
      <c r="M27" s="62"/>
      <c r="N27" s="62"/>
    </row>
    <row r="28" spans="1:14" s="48" customFormat="1" ht="9" customHeight="1" x14ac:dyDescent="0.2">
      <c r="A28" s="79" t="s">
        <v>141</v>
      </c>
      <c r="B28" s="141">
        <v>911</v>
      </c>
      <c r="C28" s="141">
        <v>274</v>
      </c>
      <c r="D28" s="141">
        <v>39</v>
      </c>
      <c r="E28" s="141">
        <v>9</v>
      </c>
      <c r="F28" s="141">
        <v>30</v>
      </c>
      <c r="G28" s="141">
        <v>96</v>
      </c>
      <c r="H28" s="141">
        <v>61</v>
      </c>
      <c r="I28" s="62"/>
      <c r="J28" s="182"/>
      <c r="K28" s="182"/>
      <c r="L28" s="62"/>
      <c r="M28" s="62"/>
      <c r="N28" s="62"/>
    </row>
    <row r="29" spans="1:14" s="48" customFormat="1" ht="9" customHeight="1" x14ac:dyDescent="0.15">
      <c r="A29" s="79" t="s">
        <v>137</v>
      </c>
      <c r="B29" s="141">
        <v>784</v>
      </c>
      <c r="C29" s="141">
        <v>255</v>
      </c>
      <c r="D29" s="141">
        <v>44</v>
      </c>
      <c r="E29" s="141">
        <v>5</v>
      </c>
      <c r="F29" s="141">
        <v>17</v>
      </c>
      <c r="G29" s="141">
        <v>82</v>
      </c>
      <c r="H29" s="141">
        <v>32</v>
      </c>
      <c r="I29" s="64"/>
      <c r="J29" s="64"/>
      <c r="K29" s="64"/>
      <c r="L29" s="64"/>
      <c r="M29" s="64"/>
      <c r="N29" s="64"/>
    </row>
    <row r="30" spans="1:14" s="48" customFormat="1" ht="9" customHeight="1" x14ac:dyDescent="0.2">
      <c r="A30" s="79" t="s">
        <v>138</v>
      </c>
      <c r="B30" s="141">
        <v>1093</v>
      </c>
      <c r="C30" s="141">
        <v>453</v>
      </c>
      <c r="D30" s="141">
        <v>22</v>
      </c>
      <c r="E30" s="141">
        <v>7</v>
      </c>
      <c r="F30" s="141">
        <v>35</v>
      </c>
      <c r="G30" s="141">
        <v>94</v>
      </c>
      <c r="H30" s="141">
        <v>43</v>
      </c>
      <c r="I30" s="62"/>
      <c r="J30" s="182"/>
      <c r="K30" s="182"/>
      <c r="L30" s="62"/>
      <c r="M30" s="62"/>
      <c r="N30" s="62"/>
    </row>
    <row r="31" spans="1:14" x14ac:dyDescent="0.2">
      <c r="B31" s="141"/>
      <c r="C31" s="141"/>
      <c r="D31" s="141"/>
      <c r="E31" s="141"/>
      <c r="F31" s="141"/>
      <c r="G31" s="141"/>
      <c r="H31" s="141"/>
    </row>
    <row r="32" spans="1:14" s="48" customFormat="1" ht="9" customHeight="1" x14ac:dyDescent="0.15">
      <c r="A32" s="79" t="s">
        <v>16</v>
      </c>
      <c r="B32" s="141">
        <v>2788</v>
      </c>
      <c r="C32" s="141">
        <v>982</v>
      </c>
      <c r="D32" s="141">
        <v>105</v>
      </c>
      <c r="E32" s="141">
        <v>21</v>
      </c>
      <c r="F32" s="141">
        <v>82</v>
      </c>
      <c r="G32" s="141">
        <v>272</v>
      </c>
      <c r="H32" s="141">
        <v>136</v>
      </c>
      <c r="I32" s="64"/>
      <c r="J32" s="64"/>
      <c r="K32" s="64"/>
      <c r="L32" s="64"/>
      <c r="M32" s="64"/>
      <c r="N32" s="64"/>
    </row>
    <row r="33" spans="1:14" s="15" customFormat="1" ht="9" customHeight="1" x14ac:dyDescent="0.15">
      <c r="A33" s="80"/>
      <c r="B33" s="66"/>
      <c r="C33" s="66"/>
      <c r="D33" s="66"/>
      <c r="E33" s="66"/>
      <c r="F33" s="66"/>
      <c r="G33" s="66"/>
      <c r="H33" s="66"/>
      <c r="I33" s="64"/>
      <c r="J33" s="64"/>
      <c r="K33" s="64"/>
      <c r="L33" s="64"/>
      <c r="M33" s="64"/>
      <c r="N33" s="64"/>
    </row>
    <row r="34" spans="1:14" s="15" customFormat="1" ht="3.95" customHeight="1" x14ac:dyDescent="0.2">
      <c r="A34" s="69"/>
      <c r="G34" s="65"/>
      <c r="H34" s="62"/>
      <c r="I34"/>
      <c r="J34"/>
      <c r="K34" s="62"/>
      <c r="L34" s="62"/>
      <c r="M34" s="62"/>
    </row>
    <row r="35" spans="1:14" s="15" customFormat="1" ht="9" customHeight="1" x14ac:dyDescent="0.2">
      <c r="A35" s="12" t="s">
        <v>260</v>
      </c>
      <c r="B35" s="16"/>
      <c r="C35" s="16"/>
      <c r="D35" s="16"/>
      <c r="E35" s="16"/>
      <c r="F35" s="17"/>
      <c r="H35" s="64"/>
      <c r="I35" s="64"/>
      <c r="J35" s="64"/>
      <c r="K35" s="64"/>
      <c r="L35" s="64"/>
      <c r="M35" s="64"/>
    </row>
    <row r="36" spans="1:14" s="20" customFormat="1" x14ac:dyDescent="0.2">
      <c r="A36" s="18"/>
      <c r="B36" s="18"/>
      <c r="C36" s="18"/>
      <c r="D36" s="18"/>
      <c r="E36" s="18"/>
      <c r="F36" s="18"/>
      <c r="G36" s="18"/>
      <c r="H36" s="62"/>
      <c r="I36"/>
      <c r="J36"/>
      <c r="K36" s="62"/>
      <c r="L36" s="62"/>
      <c r="M36" s="62"/>
    </row>
    <row r="37" spans="1:14" ht="9" customHeight="1" x14ac:dyDescent="0.2"/>
    <row r="38" spans="1:14" ht="9" customHeight="1" x14ac:dyDescent="0.2"/>
    <row r="39" spans="1:14" ht="9" customHeight="1" x14ac:dyDescent="0.2"/>
    <row r="40" spans="1:14" ht="9" customHeight="1" x14ac:dyDescent="0.2"/>
    <row r="41" spans="1:14" ht="9" customHeight="1" x14ac:dyDescent="0.2"/>
    <row r="42" spans="1:14" ht="9" customHeight="1" x14ac:dyDescent="0.2"/>
    <row r="43" spans="1:14" ht="9" customHeight="1" x14ac:dyDescent="0.2"/>
    <row r="44" spans="1:14" ht="9" customHeight="1" x14ac:dyDescent="0.2"/>
    <row r="45" spans="1:14" ht="9" customHeight="1" x14ac:dyDescent="0.2"/>
    <row r="46" spans="1:14" ht="9" customHeight="1" x14ac:dyDescent="0.2"/>
    <row r="47" spans="1:14" ht="9" customHeight="1" x14ac:dyDescent="0.2"/>
    <row r="48" spans="1:14" ht="9" customHeight="1" x14ac:dyDescent="0.2"/>
    <row r="49" ht="9" customHeight="1" x14ac:dyDescent="0.2"/>
    <row r="50" ht="9" customHeight="1" x14ac:dyDescent="0.2"/>
    <row r="51" ht="9" customHeight="1" x14ac:dyDescent="0.2"/>
    <row r="52" ht="9" customHeight="1" x14ac:dyDescent="0.2"/>
    <row r="53" ht="9" customHeight="1" x14ac:dyDescent="0.2"/>
    <row r="54" ht="9" customHeight="1" x14ac:dyDescent="0.2"/>
    <row r="55" ht="9" customHeight="1" x14ac:dyDescent="0.2"/>
    <row r="56" ht="9" customHeight="1" x14ac:dyDescent="0.2"/>
    <row r="57" ht="9" customHeight="1" x14ac:dyDescent="0.2"/>
    <row r="58" ht="9" customHeight="1" x14ac:dyDescent="0.2"/>
    <row r="59" ht="9" customHeight="1" x14ac:dyDescent="0.2"/>
    <row r="60" ht="9" customHeight="1" x14ac:dyDescent="0.2"/>
    <row r="61" ht="9" customHeight="1" x14ac:dyDescent="0.2"/>
    <row r="62" ht="9" customHeight="1" x14ac:dyDescent="0.2"/>
    <row r="63" ht="9" customHeight="1" x14ac:dyDescent="0.2"/>
    <row r="64" ht="9" customHeight="1" x14ac:dyDescent="0.2"/>
    <row r="65" ht="9" customHeight="1" x14ac:dyDescent="0.2"/>
    <row r="66" ht="9" customHeight="1" x14ac:dyDescent="0.2"/>
    <row r="67" ht="9" customHeight="1" x14ac:dyDescent="0.2"/>
    <row r="68" ht="9" customHeight="1" x14ac:dyDescent="0.2"/>
    <row r="69" ht="9" customHeight="1" x14ac:dyDescent="0.2"/>
    <row r="70" ht="9" customHeight="1" x14ac:dyDescent="0.2"/>
  </sheetData>
  <phoneticPr fontId="0" type="noConversion"/>
  <printOptions horizontalCentered="1"/>
  <pageMargins left="1.1811023622047245" right="1.1811023622047245" top="1.1811023622047245" bottom="1.8110236220472442" header="0" footer="1.2598425196850394"/>
  <pageSetup paperSize="9" firstPageNumber="44" orientation="portrait" useFirstPageNumber="1" r:id="rId1"/>
  <headerFooter alignWithMargins="0">
    <oddFooter>&amp;C&amp;"Arial,Normale"&amp;10 &amp;11 &amp;10 44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D185"/>
  <sheetViews>
    <sheetView showGridLines="0" zoomScale="106" zoomScaleNormal="106" zoomScaleSheetLayoutView="100" workbookViewId="0"/>
  </sheetViews>
  <sheetFormatPr defaultRowHeight="9" x14ac:dyDescent="0.15"/>
  <cols>
    <col min="1" max="1" width="39.83203125" style="24" customWidth="1"/>
    <col min="2" max="4" width="14.83203125" style="24" customWidth="1"/>
    <col min="5" max="16384" width="9.33203125" style="24"/>
  </cols>
  <sheetData>
    <row r="1" spans="1:4" ht="12" customHeight="1" x14ac:dyDescent="0.15">
      <c r="A1" s="175" t="s">
        <v>167</v>
      </c>
    </row>
    <row r="2" spans="1:4" ht="12" customHeight="1" x14ac:dyDescent="0.15">
      <c r="A2" s="26"/>
    </row>
    <row r="3" spans="1:4" ht="5.25" customHeight="1" x14ac:dyDescent="0.15">
      <c r="A3" s="26"/>
    </row>
    <row r="4" spans="1:4" ht="17.25" customHeight="1" x14ac:dyDescent="0.15">
      <c r="A4" s="60" t="s">
        <v>176</v>
      </c>
      <c r="B4" s="61" t="s">
        <v>179</v>
      </c>
      <c r="C4" s="61" t="s">
        <v>180</v>
      </c>
      <c r="D4" s="61" t="s">
        <v>128</v>
      </c>
    </row>
    <row r="5" spans="1:4" ht="8.25" customHeight="1" x14ac:dyDescent="0.15"/>
    <row r="6" spans="1:4" s="39" customFormat="1" ht="9" customHeight="1" x14ac:dyDescent="0.15">
      <c r="A6" s="39" t="s">
        <v>21</v>
      </c>
      <c r="B6" s="162">
        <v>976</v>
      </c>
      <c r="C6" s="162">
        <v>12</v>
      </c>
      <c r="D6" s="162">
        <v>988</v>
      </c>
    </row>
    <row r="7" spans="1:4" s="39" customFormat="1" ht="9" customHeight="1" x14ac:dyDescent="0.15">
      <c r="A7" s="39" t="s">
        <v>22</v>
      </c>
      <c r="B7" s="162">
        <v>316</v>
      </c>
      <c r="C7" s="162">
        <v>6</v>
      </c>
      <c r="D7" s="162">
        <v>322</v>
      </c>
    </row>
    <row r="8" spans="1:4" s="39" customFormat="1" ht="9" customHeight="1" x14ac:dyDescent="0.15">
      <c r="A8" s="39" t="s">
        <v>23</v>
      </c>
      <c r="B8" s="162">
        <v>39</v>
      </c>
      <c r="C8" s="162">
        <v>1</v>
      </c>
      <c r="D8" s="162">
        <v>40</v>
      </c>
    </row>
    <row r="9" spans="1:4" s="39" customFormat="1" ht="9" customHeight="1" x14ac:dyDescent="0.15">
      <c r="A9" s="39" t="s">
        <v>24</v>
      </c>
      <c r="B9" s="162">
        <v>0</v>
      </c>
      <c r="C9" s="162">
        <v>0</v>
      </c>
      <c r="D9" s="162">
        <v>0</v>
      </c>
    </row>
    <row r="10" spans="1:4" s="39" customFormat="1" ht="9" customHeight="1" x14ac:dyDescent="0.15">
      <c r="A10" s="39" t="s">
        <v>25</v>
      </c>
      <c r="B10" s="162">
        <v>1478</v>
      </c>
      <c r="C10" s="162">
        <v>0</v>
      </c>
      <c r="D10" s="162">
        <v>1478</v>
      </c>
    </row>
    <row r="11" spans="1:4" s="39" customFormat="1" ht="9" customHeight="1" x14ac:dyDescent="0.15">
      <c r="A11" s="39" t="s">
        <v>26</v>
      </c>
      <c r="B11" s="162">
        <v>8273</v>
      </c>
      <c r="C11" s="162">
        <v>843</v>
      </c>
      <c r="D11" s="162">
        <v>9116</v>
      </c>
    </row>
    <row r="12" spans="1:4" s="39" customFormat="1" ht="9" customHeight="1" x14ac:dyDescent="0.15">
      <c r="A12" s="39" t="s">
        <v>27</v>
      </c>
      <c r="B12" s="162">
        <v>310</v>
      </c>
      <c r="C12" s="162">
        <v>0</v>
      </c>
      <c r="D12" s="162">
        <v>310</v>
      </c>
    </row>
    <row r="13" spans="1:4" s="39" customFormat="1" ht="9" customHeight="1" x14ac:dyDescent="0.15">
      <c r="A13" s="39" t="s">
        <v>28</v>
      </c>
      <c r="B13" s="162">
        <v>1686</v>
      </c>
      <c r="C13" s="162">
        <v>54</v>
      </c>
      <c r="D13" s="162">
        <v>1740</v>
      </c>
    </row>
    <row r="14" spans="1:4" s="41" customFormat="1" ht="9" customHeight="1" x14ac:dyDescent="0.15">
      <c r="A14" s="41" t="s">
        <v>210</v>
      </c>
      <c r="B14" s="162">
        <v>336</v>
      </c>
      <c r="C14" s="162">
        <v>1</v>
      </c>
      <c r="D14" s="162">
        <v>337</v>
      </c>
    </row>
    <row r="15" spans="1:4" s="42" customFormat="1" ht="9" customHeight="1" x14ac:dyDescent="0.15">
      <c r="A15" s="42" t="s">
        <v>116</v>
      </c>
      <c r="B15" s="188">
        <v>13414</v>
      </c>
      <c r="C15" s="188">
        <v>917</v>
      </c>
      <c r="D15" s="188">
        <v>14331</v>
      </c>
    </row>
    <row r="16" spans="1:4" s="42" customFormat="1" x14ac:dyDescent="0.15">
      <c r="B16" s="162"/>
      <c r="C16" s="162"/>
      <c r="D16" s="162"/>
    </row>
    <row r="17" spans="1:4" s="39" customFormat="1" ht="9" customHeight="1" x14ac:dyDescent="0.15">
      <c r="A17" s="39" t="s">
        <v>51</v>
      </c>
      <c r="B17" s="162">
        <v>4461</v>
      </c>
      <c r="C17" s="162">
        <v>572</v>
      </c>
      <c r="D17" s="162">
        <v>5033</v>
      </c>
    </row>
    <row r="18" spans="1:4" s="39" customFormat="1" ht="9" customHeight="1" x14ac:dyDescent="0.15">
      <c r="A18" s="39" t="s">
        <v>52</v>
      </c>
      <c r="B18" s="162">
        <v>680</v>
      </c>
      <c r="C18" s="162">
        <v>9</v>
      </c>
      <c r="D18" s="162">
        <v>689</v>
      </c>
    </row>
    <row r="19" spans="1:4" s="41" customFormat="1" ht="9" customHeight="1" x14ac:dyDescent="0.15">
      <c r="A19" s="41" t="s">
        <v>211</v>
      </c>
      <c r="B19" s="162">
        <v>119</v>
      </c>
      <c r="C19" s="162">
        <v>4</v>
      </c>
      <c r="D19" s="162">
        <v>123</v>
      </c>
    </row>
    <row r="20" spans="1:4" s="41" customFormat="1" ht="9" customHeight="1" x14ac:dyDescent="0.15">
      <c r="A20" s="41" t="s">
        <v>212</v>
      </c>
      <c r="B20" s="162">
        <v>106</v>
      </c>
      <c r="C20" s="162">
        <v>4</v>
      </c>
      <c r="D20" s="162">
        <v>110</v>
      </c>
    </row>
    <row r="21" spans="1:4" s="39" customFormat="1" ht="9" customHeight="1" x14ac:dyDescent="0.15">
      <c r="A21" s="39" t="s">
        <v>130</v>
      </c>
      <c r="B21" s="162">
        <v>217</v>
      </c>
      <c r="C21" s="162">
        <v>5</v>
      </c>
      <c r="D21" s="162">
        <v>222</v>
      </c>
    </row>
    <row r="22" spans="1:4" s="39" customFormat="1" ht="9" customHeight="1" x14ac:dyDescent="0.15">
      <c r="A22" s="39" t="s">
        <v>53</v>
      </c>
      <c r="B22" s="162">
        <v>1412</v>
      </c>
      <c r="C22" s="162">
        <v>10</v>
      </c>
      <c r="D22" s="162">
        <v>1422</v>
      </c>
    </row>
    <row r="23" spans="1:4" s="42" customFormat="1" x14ac:dyDescent="0.15">
      <c r="A23" s="42" t="s">
        <v>117</v>
      </c>
      <c r="B23" s="188">
        <v>6995</v>
      </c>
      <c r="C23" s="188">
        <v>604</v>
      </c>
      <c r="D23" s="188">
        <v>7599</v>
      </c>
    </row>
    <row r="24" spans="1:4" s="42" customFormat="1" x14ac:dyDescent="0.15">
      <c r="B24" s="162"/>
      <c r="C24" s="162"/>
      <c r="D24" s="162"/>
    </row>
    <row r="25" spans="1:4" s="39" customFormat="1" x14ac:dyDescent="0.15">
      <c r="A25" s="39" t="s">
        <v>29</v>
      </c>
      <c r="B25" s="162">
        <v>4047</v>
      </c>
      <c r="C25" s="162">
        <v>10</v>
      </c>
      <c r="D25" s="162">
        <v>4057</v>
      </c>
    </row>
    <row r="26" spans="1:4" s="39" customFormat="1" ht="9" customHeight="1" x14ac:dyDescent="0.15">
      <c r="A26" s="39" t="s">
        <v>30</v>
      </c>
      <c r="B26" s="162">
        <v>3929</v>
      </c>
      <c r="C26" s="162">
        <v>15</v>
      </c>
      <c r="D26" s="162">
        <v>3944</v>
      </c>
    </row>
    <row r="27" spans="1:4" s="39" customFormat="1" ht="9" customHeight="1" x14ac:dyDescent="0.15">
      <c r="A27" s="39" t="s">
        <v>31</v>
      </c>
      <c r="B27" s="162">
        <v>1576</v>
      </c>
      <c r="C27" s="162">
        <v>33</v>
      </c>
      <c r="D27" s="162">
        <v>1609</v>
      </c>
    </row>
    <row r="28" spans="1:4" s="39" customFormat="1" ht="9" customHeight="1" x14ac:dyDescent="0.15">
      <c r="A28" s="39" t="s">
        <v>32</v>
      </c>
      <c r="B28" s="162">
        <v>2732</v>
      </c>
      <c r="C28" s="162">
        <v>9</v>
      </c>
      <c r="D28" s="162">
        <v>2741</v>
      </c>
    </row>
    <row r="29" spans="1:4" s="39" customFormat="1" ht="9" customHeight="1" x14ac:dyDescent="0.15">
      <c r="A29" s="39" t="s">
        <v>33</v>
      </c>
      <c r="B29" s="162">
        <v>2669</v>
      </c>
      <c r="C29" s="162">
        <v>254</v>
      </c>
      <c r="D29" s="162">
        <v>2923</v>
      </c>
    </row>
    <row r="30" spans="1:4" s="39" customFormat="1" ht="9" customHeight="1" x14ac:dyDescent="0.15">
      <c r="A30" s="39" t="s">
        <v>34</v>
      </c>
      <c r="B30" s="162">
        <v>7736</v>
      </c>
      <c r="C30" s="162">
        <v>361</v>
      </c>
      <c r="D30" s="162">
        <v>8097</v>
      </c>
    </row>
    <row r="31" spans="1:4" s="39" customFormat="1" ht="9" customHeight="1" x14ac:dyDescent="0.15">
      <c r="A31" s="39" t="s">
        <v>35</v>
      </c>
      <c r="B31" s="162">
        <v>860</v>
      </c>
      <c r="C31" s="162">
        <v>20</v>
      </c>
      <c r="D31" s="162">
        <v>880</v>
      </c>
    </row>
    <row r="32" spans="1:4" s="39" customFormat="1" ht="9" customHeight="1" x14ac:dyDescent="0.15">
      <c r="A32" s="39" t="s">
        <v>36</v>
      </c>
      <c r="B32" s="162">
        <v>778</v>
      </c>
      <c r="C32" s="162">
        <v>24</v>
      </c>
      <c r="D32" s="162">
        <v>802</v>
      </c>
    </row>
    <row r="33" spans="1:4" s="39" customFormat="1" ht="9" customHeight="1" x14ac:dyDescent="0.15">
      <c r="A33" s="39" t="s">
        <v>37</v>
      </c>
      <c r="B33" s="162">
        <v>1321</v>
      </c>
      <c r="C33" s="162">
        <v>2</v>
      </c>
      <c r="D33" s="162">
        <v>1323</v>
      </c>
    </row>
    <row r="34" spans="1:4" s="42" customFormat="1" ht="9" customHeight="1" x14ac:dyDescent="0.15">
      <c r="A34" s="42" t="s">
        <v>3</v>
      </c>
      <c r="B34" s="162">
        <v>25648</v>
      </c>
      <c r="C34" s="162">
        <v>728</v>
      </c>
      <c r="D34" s="162">
        <v>26376</v>
      </c>
    </row>
    <row r="35" spans="1:4" s="39" customFormat="1" x14ac:dyDescent="0.15">
      <c r="A35" s="42"/>
      <c r="B35" s="162"/>
      <c r="C35" s="162"/>
      <c r="D35" s="162"/>
    </row>
    <row r="36" spans="1:4" s="41" customFormat="1" ht="9" customHeight="1" x14ac:dyDescent="0.15">
      <c r="A36" s="41" t="s">
        <v>153</v>
      </c>
      <c r="B36" s="162">
        <v>230</v>
      </c>
      <c r="C36" s="162">
        <v>41</v>
      </c>
      <c r="D36" s="162">
        <v>271</v>
      </c>
    </row>
    <row r="37" spans="1:4" s="41" customFormat="1" ht="9" customHeight="1" x14ac:dyDescent="0.15">
      <c r="A37" s="41" t="s">
        <v>38</v>
      </c>
      <c r="B37" s="162">
        <v>928</v>
      </c>
      <c r="C37" s="162">
        <v>8</v>
      </c>
      <c r="D37" s="162">
        <v>936</v>
      </c>
    </row>
    <row r="38" spans="1:4" s="42" customFormat="1" ht="9" customHeight="1" x14ac:dyDescent="0.15">
      <c r="A38" s="42" t="s">
        <v>195</v>
      </c>
      <c r="B38" s="188">
        <v>1158</v>
      </c>
      <c r="C38" s="188">
        <v>49</v>
      </c>
      <c r="D38" s="188">
        <v>1207</v>
      </c>
    </row>
    <row r="39" spans="1:4" s="39" customFormat="1" ht="3" customHeight="1" x14ac:dyDescent="0.15">
      <c r="A39" s="42"/>
      <c r="B39" s="162"/>
      <c r="C39" s="162"/>
      <c r="D39" s="162"/>
    </row>
    <row r="40" spans="1:4" s="39" customFormat="1" ht="9" customHeight="1" x14ac:dyDescent="0.15">
      <c r="A40" s="39" t="s">
        <v>39</v>
      </c>
      <c r="B40" s="162">
        <v>1326</v>
      </c>
      <c r="C40" s="162">
        <v>35</v>
      </c>
      <c r="D40" s="162">
        <v>1361</v>
      </c>
    </row>
    <row r="41" spans="1:4" s="39" customFormat="1" ht="9" customHeight="1" x14ac:dyDescent="0.15">
      <c r="A41" s="39" t="s">
        <v>40</v>
      </c>
      <c r="B41" s="162">
        <v>3268</v>
      </c>
      <c r="C41" s="162">
        <v>408</v>
      </c>
      <c r="D41" s="162">
        <v>3676</v>
      </c>
    </row>
    <row r="42" spans="1:4" s="39" customFormat="1" ht="9" customHeight="1" x14ac:dyDescent="0.15">
      <c r="A42" s="39" t="s">
        <v>41</v>
      </c>
      <c r="B42" s="162">
        <v>1073</v>
      </c>
      <c r="C42" s="162">
        <v>29</v>
      </c>
      <c r="D42" s="162">
        <v>1102</v>
      </c>
    </row>
    <row r="43" spans="1:4" s="39" customFormat="1" ht="9" customHeight="1" x14ac:dyDescent="0.15">
      <c r="A43" s="39" t="s">
        <v>42</v>
      </c>
      <c r="B43" s="162">
        <v>2227</v>
      </c>
      <c r="C43" s="162">
        <v>30</v>
      </c>
      <c r="D43" s="162">
        <v>2257</v>
      </c>
    </row>
    <row r="44" spans="1:4" s="39" customFormat="1" ht="9" customHeight="1" x14ac:dyDescent="0.15">
      <c r="A44" s="39" t="s">
        <v>43</v>
      </c>
      <c r="B44" s="162">
        <v>9222</v>
      </c>
      <c r="C44" s="162">
        <v>3105</v>
      </c>
      <c r="D44" s="162">
        <v>12327</v>
      </c>
    </row>
    <row r="45" spans="1:4" s="39" customFormat="1" ht="9" customHeight="1" x14ac:dyDescent="0.15">
      <c r="A45" s="39" t="s">
        <v>44</v>
      </c>
      <c r="B45" s="162">
        <v>2700</v>
      </c>
      <c r="C45" s="162">
        <v>100</v>
      </c>
      <c r="D45" s="162">
        <v>2800</v>
      </c>
    </row>
    <row r="46" spans="1:4" s="39" customFormat="1" ht="9" customHeight="1" x14ac:dyDescent="0.15">
      <c r="A46" s="39" t="s">
        <v>45</v>
      </c>
      <c r="B46" s="162">
        <v>2781</v>
      </c>
      <c r="C46" s="162">
        <v>8</v>
      </c>
      <c r="D46" s="162">
        <v>2789</v>
      </c>
    </row>
    <row r="47" spans="1:4" s="41" customFormat="1" ht="8.25" customHeight="1" x14ac:dyDescent="0.15">
      <c r="A47" s="41" t="s">
        <v>213</v>
      </c>
      <c r="B47" s="162">
        <v>1473</v>
      </c>
      <c r="C47" s="162">
        <v>19</v>
      </c>
      <c r="D47" s="162">
        <v>1492</v>
      </c>
    </row>
    <row r="48" spans="1:4" s="39" customFormat="1" ht="9" customHeight="1" x14ac:dyDescent="0.15">
      <c r="A48" s="42" t="s">
        <v>115</v>
      </c>
      <c r="B48" s="188">
        <v>24070</v>
      </c>
      <c r="C48" s="188">
        <v>3734</v>
      </c>
      <c r="D48" s="188">
        <v>27804</v>
      </c>
    </row>
    <row r="49" spans="1:4" s="39" customFormat="1" x14ac:dyDescent="0.15">
      <c r="A49" s="42"/>
      <c r="B49" s="162"/>
      <c r="C49" s="162"/>
      <c r="D49" s="162"/>
    </row>
    <row r="50" spans="1:4" s="39" customFormat="1" ht="9" customHeight="1" x14ac:dyDescent="0.15">
      <c r="A50" s="39" t="s">
        <v>46</v>
      </c>
      <c r="B50" s="162">
        <v>679</v>
      </c>
      <c r="C50" s="162">
        <v>122</v>
      </c>
      <c r="D50" s="162">
        <v>801</v>
      </c>
    </row>
    <row r="51" spans="1:4" s="39" customFormat="1" ht="9" customHeight="1" x14ac:dyDescent="0.15">
      <c r="A51" s="39" t="s">
        <v>47</v>
      </c>
      <c r="B51" s="162">
        <v>549</v>
      </c>
      <c r="C51" s="162">
        <v>0</v>
      </c>
      <c r="D51" s="162">
        <v>549</v>
      </c>
    </row>
    <row r="52" spans="1:4" s="39" customFormat="1" ht="9" customHeight="1" x14ac:dyDescent="0.15">
      <c r="A52" s="39" t="s">
        <v>48</v>
      </c>
      <c r="B52" s="162">
        <v>1846</v>
      </c>
      <c r="C52" s="162">
        <v>205</v>
      </c>
      <c r="D52" s="162">
        <v>2051</v>
      </c>
    </row>
    <row r="53" spans="1:4" s="39" customFormat="1" ht="9" customHeight="1" x14ac:dyDescent="0.15">
      <c r="A53" s="39" t="s">
        <v>49</v>
      </c>
      <c r="B53" s="162">
        <v>1712</v>
      </c>
      <c r="C53" s="162">
        <v>28</v>
      </c>
      <c r="D53" s="162">
        <v>1740</v>
      </c>
    </row>
    <row r="54" spans="1:4" s="42" customFormat="1" x14ac:dyDescent="0.15">
      <c r="A54" s="42" t="s">
        <v>50</v>
      </c>
      <c r="B54" s="188">
        <v>4786</v>
      </c>
      <c r="C54" s="188">
        <v>355</v>
      </c>
      <c r="D54" s="188">
        <v>5141</v>
      </c>
    </row>
    <row r="55" spans="1:4" s="39" customFormat="1" x14ac:dyDescent="0.15">
      <c r="A55" s="143"/>
      <c r="B55" s="162"/>
      <c r="C55" s="162"/>
      <c r="D55" s="162"/>
    </row>
    <row r="56" spans="1:4" s="39" customFormat="1" x14ac:dyDescent="0.15">
      <c r="A56" s="39" t="s">
        <v>54</v>
      </c>
      <c r="B56" s="162">
        <v>4744</v>
      </c>
      <c r="C56" s="162">
        <v>2394</v>
      </c>
      <c r="D56" s="162">
        <v>7138</v>
      </c>
    </row>
    <row r="57" spans="1:4" s="41" customFormat="1" ht="9" customHeight="1" x14ac:dyDescent="0.15">
      <c r="A57" s="41" t="s">
        <v>214</v>
      </c>
      <c r="B57" s="162">
        <v>977</v>
      </c>
      <c r="C57" s="162">
        <v>0</v>
      </c>
      <c r="D57" s="162">
        <v>977</v>
      </c>
    </row>
    <row r="58" spans="1:4" s="41" customFormat="1" ht="9" customHeight="1" x14ac:dyDescent="0.15">
      <c r="A58" s="39" t="s">
        <v>242</v>
      </c>
      <c r="B58" s="162">
        <v>402</v>
      </c>
      <c r="C58" s="162">
        <v>19</v>
      </c>
      <c r="D58" s="162">
        <v>421</v>
      </c>
    </row>
    <row r="59" spans="1:4" s="39" customFormat="1" ht="9" customHeight="1" x14ac:dyDescent="0.15">
      <c r="A59" s="39" t="s">
        <v>114</v>
      </c>
      <c r="B59" s="162">
        <v>1751</v>
      </c>
      <c r="C59" s="162">
        <v>5</v>
      </c>
      <c r="D59" s="162">
        <v>1756</v>
      </c>
    </row>
    <row r="60" spans="1:4" s="41" customFormat="1" ht="9" customHeight="1" x14ac:dyDescent="0.15">
      <c r="A60" s="41" t="s">
        <v>215</v>
      </c>
      <c r="B60" s="162">
        <v>1098</v>
      </c>
      <c r="C60" s="162">
        <v>0</v>
      </c>
      <c r="D60" s="162">
        <v>1098</v>
      </c>
    </row>
    <row r="61" spans="1:4" s="39" customFormat="1" ht="9" customHeight="1" x14ac:dyDescent="0.15">
      <c r="A61" s="39" t="s">
        <v>55</v>
      </c>
      <c r="B61" s="162">
        <v>3400</v>
      </c>
      <c r="C61" s="162">
        <v>260</v>
      </c>
      <c r="D61" s="162">
        <v>3660</v>
      </c>
    </row>
    <row r="62" spans="1:4" s="39" customFormat="1" ht="9" customHeight="1" x14ac:dyDescent="0.15">
      <c r="A62" s="39" t="s">
        <v>56</v>
      </c>
      <c r="B62" s="162">
        <v>2254</v>
      </c>
      <c r="C62" s="162">
        <v>82</v>
      </c>
      <c r="D62" s="162">
        <v>2336</v>
      </c>
    </row>
    <row r="63" spans="1:4" s="39" customFormat="1" ht="9" customHeight="1" x14ac:dyDescent="0.15">
      <c r="A63" s="39" t="s">
        <v>57</v>
      </c>
      <c r="B63" s="162">
        <v>1283</v>
      </c>
      <c r="C63" s="162">
        <v>4</v>
      </c>
      <c r="D63" s="162">
        <v>1287</v>
      </c>
    </row>
    <row r="64" spans="1:4" s="39" customFormat="1" ht="9" customHeight="1" x14ac:dyDescent="0.15">
      <c r="A64" s="39" t="s">
        <v>58</v>
      </c>
      <c r="B64" s="162">
        <v>809</v>
      </c>
      <c r="C64" s="162">
        <v>5</v>
      </c>
      <c r="D64" s="162">
        <v>814</v>
      </c>
    </row>
    <row r="65" spans="1:4" s="41" customFormat="1" ht="9" customHeight="1" x14ac:dyDescent="0.15">
      <c r="A65" s="41" t="s">
        <v>216</v>
      </c>
      <c r="B65" s="162">
        <v>744</v>
      </c>
      <c r="C65" s="162">
        <v>0</v>
      </c>
      <c r="D65" s="162">
        <v>744</v>
      </c>
    </row>
    <row r="66" spans="1:4" s="39" customFormat="1" ht="9" customHeight="1" x14ac:dyDescent="0.15">
      <c r="A66" s="39" t="s">
        <v>59</v>
      </c>
      <c r="B66" s="162">
        <v>2093</v>
      </c>
      <c r="C66" s="162">
        <v>7</v>
      </c>
      <c r="D66" s="162">
        <v>2100</v>
      </c>
    </row>
    <row r="67" spans="1:4" s="39" customFormat="1" ht="9" customHeight="1" x14ac:dyDescent="0.15">
      <c r="A67" s="39" t="s">
        <v>60</v>
      </c>
      <c r="B67" s="162">
        <v>855</v>
      </c>
      <c r="C67" s="162">
        <v>8</v>
      </c>
      <c r="D67" s="162">
        <v>863</v>
      </c>
    </row>
    <row r="68" spans="1:4" s="42" customFormat="1" ht="9" customHeight="1" x14ac:dyDescent="0.15">
      <c r="A68" s="42" t="s">
        <v>240</v>
      </c>
      <c r="B68" s="188">
        <v>20410</v>
      </c>
      <c r="C68" s="188">
        <v>2784</v>
      </c>
      <c r="D68" s="188">
        <v>23194</v>
      </c>
    </row>
    <row r="69" spans="1:4" s="42" customFormat="1" x14ac:dyDescent="0.15">
      <c r="A69" s="43"/>
      <c r="B69" s="162"/>
      <c r="C69" s="162"/>
      <c r="D69" s="162"/>
    </row>
    <row r="70" spans="1:4" s="42" customFormat="1" x14ac:dyDescent="0.15">
      <c r="A70" s="38" t="s">
        <v>61</v>
      </c>
      <c r="B70" s="162">
        <v>502</v>
      </c>
      <c r="C70" s="162">
        <v>2</v>
      </c>
      <c r="D70" s="162">
        <v>504</v>
      </c>
    </row>
    <row r="71" spans="1:4" s="39" customFormat="1" x14ac:dyDescent="0.15">
      <c r="A71" s="38" t="s">
        <v>62</v>
      </c>
      <c r="B71" s="162">
        <v>12654</v>
      </c>
      <c r="C71" s="162">
        <v>2523</v>
      </c>
      <c r="D71" s="162">
        <v>15177</v>
      </c>
    </row>
    <row r="72" spans="1:4" s="39" customFormat="1" x14ac:dyDescent="0.15">
      <c r="A72" s="38" t="s">
        <v>63</v>
      </c>
      <c r="B72" s="162">
        <v>477</v>
      </c>
      <c r="C72" s="162">
        <v>19</v>
      </c>
      <c r="D72" s="162">
        <v>496</v>
      </c>
    </row>
    <row r="73" spans="1:4" x14ac:dyDescent="0.15">
      <c r="A73" s="38" t="s">
        <v>64</v>
      </c>
      <c r="B73" s="162">
        <v>1385</v>
      </c>
      <c r="C73" s="162">
        <v>16</v>
      </c>
      <c r="D73" s="162">
        <v>1401</v>
      </c>
    </row>
    <row r="74" spans="1:4" x14ac:dyDescent="0.15">
      <c r="A74" s="38" t="s">
        <v>65</v>
      </c>
      <c r="B74" s="162">
        <v>2208</v>
      </c>
      <c r="C74" s="162">
        <v>227</v>
      </c>
      <c r="D74" s="162">
        <v>2435</v>
      </c>
    </row>
    <row r="75" spans="1:4" x14ac:dyDescent="0.15">
      <c r="A75" s="38" t="s">
        <v>66</v>
      </c>
      <c r="B75" s="162">
        <v>1085</v>
      </c>
      <c r="C75" s="162">
        <v>3</v>
      </c>
      <c r="D75" s="162">
        <v>1088</v>
      </c>
    </row>
    <row r="76" spans="1:4" x14ac:dyDescent="0.15">
      <c r="A76" s="194" t="s">
        <v>272</v>
      </c>
      <c r="B76" s="190">
        <v>306</v>
      </c>
      <c r="C76" s="191">
        <v>0</v>
      </c>
      <c r="D76" s="191">
        <v>306</v>
      </c>
    </row>
    <row r="77" spans="1:4" x14ac:dyDescent="0.15">
      <c r="A77" s="38" t="s">
        <v>67</v>
      </c>
      <c r="B77" s="162">
        <v>832</v>
      </c>
      <c r="C77" s="162">
        <v>202</v>
      </c>
      <c r="D77" s="162">
        <v>1034</v>
      </c>
    </row>
    <row r="78" spans="1:4" x14ac:dyDescent="0.15">
      <c r="A78" s="38" t="s">
        <v>68</v>
      </c>
      <c r="B78" s="162">
        <v>905</v>
      </c>
      <c r="C78" s="162">
        <v>20</v>
      </c>
      <c r="D78" s="162">
        <v>925</v>
      </c>
    </row>
    <row r="79" spans="1:4" x14ac:dyDescent="0.15">
      <c r="A79" s="40" t="s">
        <v>217</v>
      </c>
      <c r="B79" s="162">
        <v>804</v>
      </c>
      <c r="C79" s="162">
        <v>35</v>
      </c>
      <c r="D79" s="162">
        <v>839</v>
      </c>
    </row>
    <row r="80" spans="1:4" x14ac:dyDescent="0.15">
      <c r="A80" s="38" t="s">
        <v>69</v>
      </c>
      <c r="B80" s="162">
        <v>345</v>
      </c>
      <c r="C80" s="162">
        <v>350</v>
      </c>
      <c r="D80" s="162">
        <v>695</v>
      </c>
    </row>
    <row r="81" spans="1:4" x14ac:dyDescent="0.15">
      <c r="A81" s="38" t="s">
        <v>70</v>
      </c>
      <c r="B81" s="162">
        <v>4078</v>
      </c>
      <c r="C81" s="162">
        <v>193</v>
      </c>
      <c r="D81" s="162">
        <v>4271</v>
      </c>
    </row>
    <row r="82" spans="1:4" x14ac:dyDescent="0.15">
      <c r="A82" s="43" t="s">
        <v>118</v>
      </c>
      <c r="B82" s="188">
        <v>25581</v>
      </c>
      <c r="C82" s="188">
        <v>3590</v>
      </c>
      <c r="D82" s="188">
        <v>29171</v>
      </c>
    </row>
    <row r="83" spans="1:4" x14ac:dyDescent="0.15">
      <c r="A83" s="43"/>
      <c r="B83" s="162"/>
      <c r="C83" s="162"/>
      <c r="D83" s="162"/>
    </row>
    <row r="84" spans="1:4" x14ac:dyDescent="0.15">
      <c r="A84" s="38" t="s">
        <v>71</v>
      </c>
      <c r="B84" s="162">
        <v>3285</v>
      </c>
      <c r="C84" s="162">
        <v>0</v>
      </c>
      <c r="D84" s="162">
        <v>3285</v>
      </c>
    </row>
    <row r="85" spans="1:4" x14ac:dyDescent="0.15">
      <c r="A85" s="40" t="s">
        <v>218</v>
      </c>
      <c r="B85" s="162">
        <v>311</v>
      </c>
      <c r="C85" s="162">
        <v>8</v>
      </c>
      <c r="D85" s="162">
        <v>319</v>
      </c>
    </row>
    <row r="86" spans="1:4" x14ac:dyDescent="0.15">
      <c r="A86" s="40" t="s">
        <v>219</v>
      </c>
      <c r="B86" s="162">
        <v>0</v>
      </c>
      <c r="C86" s="162">
        <v>0</v>
      </c>
      <c r="D86" s="162">
        <v>0</v>
      </c>
    </row>
    <row r="87" spans="1:4" x14ac:dyDescent="0.15">
      <c r="A87" s="40" t="s">
        <v>220</v>
      </c>
      <c r="B87" s="162">
        <v>2311</v>
      </c>
      <c r="C87" s="162">
        <v>8</v>
      </c>
      <c r="D87" s="162">
        <v>2319</v>
      </c>
    </row>
    <row r="88" spans="1:4" x14ac:dyDescent="0.15">
      <c r="A88" s="40" t="s">
        <v>221</v>
      </c>
      <c r="B88" s="162">
        <v>1014</v>
      </c>
      <c r="C88" s="162">
        <v>59</v>
      </c>
      <c r="D88" s="162">
        <v>1073</v>
      </c>
    </row>
    <row r="89" spans="1:4" x14ac:dyDescent="0.15">
      <c r="A89" s="38" t="s">
        <v>72</v>
      </c>
      <c r="B89" s="162">
        <v>545</v>
      </c>
      <c r="C89" s="162">
        <v>7</v>
      </c>
      <c r="D89" s="162">
        <v>552</v>
      </c>
    </row>
    <row r="90" spans="1:4" x14ac:dyDescent="0.15">
      <c r="A90" s="40" t="s">
        <v>222</v>
      </c>
      <c r="B90" s="162">
        <v>364</v>
      </c>
      <c r="C90" s="162">
        <v>8</v>
      </c>
      <c r="D90" s="162">
        <v>372</v>
      </c>
    </row>
    <row r="91" spans="1:4" x14ac:dyDescent="0.15">
      <c r="A91" s="43" t="s">
        <v>119</v>
      </c>
      <c r="B91" s="188">
        <v>7830</v>
      </c>
      <c r="C91" s="188">
        <v>90</v>
      </c>
      <c r="D91" s="188">
        <v>7920</v>
      </c>
    </row>
    <row r="92" spans="1:4" x14ac:dyDescent="0.15">
      <c r="A92" s="43"/>
      <c r="B92" s="162"/>
      <c r="C92" s="162"/>
      <c r="D92" s="162"/>
    </row>
    <row r="93" spans="1:4" x14ac:dyDescent="0.15">
      <c r="A93" s="38" t="s">
        <v>73</v>
      </c>
      <c r="B93" s="162">
        <v>1828</v>
      </c>
      <c r="C93" s="162">
        <v>8</v>
      </c>
      <c r="D93" s="162">
        <v>1836</v>
      </c>
    </row>
    <row r="94" spans="1:4" x14ac:dyDescent="0.15">
      <c r="A94" s="38" t="s">
        <v>74</v>
      </c>
      <c r="B94" s="162">
        <v>1502</v>
      </c>
      <c r="C94" s="162">
        <v>10</v>
      </c>
      <c r="D94" s="162">
        <v>1512</v>
      </c>
    </row>
    <row r="95" spans="1:4" x14ac:dyDescent="0.15">
      <c r="A95" s="40" t="s">
        <v>261</v>
      </c>
      <c r="B95" s="162">
        <v>1214</v>
      </c>
      <c r="C95" s="162">
        <v>6</v>
      </c>
      <c r="D95" s="162">
        <v>1220</v>
      </c>
    </row>
    <row r="96" spans="1:4" x14ac:dyDescent="0.15">
      <c r="A96" s="38" t="s">
        <v>75</v>
      </c>
      <c r="B96" s="162">
        <v>1139</v>
      </c>
      <c r="C96" s="162">
        <v>38</v>
      </c>
      <c r="D96" s="162">
        <v>1177</v>
      </c>
    </row>
    <row r="97" spans="1:4" x14ac:dyDescent="0.15">
      <c r="A97" s="40" t="s">
        <v>223</v>
      </c>
      <c r="B97" s="162">
        <v>344</v>
      </c>
      <c r="C97" s="162">
        <v>4</v>
      </c>
      <c r="D97" s="162">
        <v>348</v>
      </c>
    </row>
    <row r="98" spans="1:4" x14ac:dyDescent="0.15">
      <c r="A98" s="38" t="s">
        <v>246</v>
      </c>
      <c r="B98" s="162">
        <v>925</v>
      </c>
      <c r="C98" s="162">
        <v>7</v>
      </c>
      <c r="D98" s="162">
        <v>932</v>
      </c>
    </row>
    <row r="99" spans="1:4" x14ac:dyDescent="0.15">
      <c r="A99" s="40" t="s">
        <v>245</v>
      </c>
      <c r="B99" s="162">
        <v>706</v>
      </c>
      <c r="C99" s="162">
        <v>2</v>
      </c>
      <c r="D99" s="162">
        <v>708</v>
      </c>
    </row>
    <row r="100" spans="1:4" x14ac:dyDescent="0.15">
      <c r="A100" s="40" t="s">
        <v>244</v>
      </c>
      <c r="B100" s="162">
        <v>2278</v>
      </c>
      <c r="C100" s="162">
        <v>32</v>
      </c>
      <c r="D100" s="162">
        <v>2310</v>
      </c>
    </row>
    <row r="101" spans="1:4" x14ac:dyDescent="0.15">
      <c r="A101" s="43" t="s">
        <v>120</v>
      </c>
      <c r="B101" s="188">
        <v>9936</v>
      </c>
      <c r="C101" s="188">
        <v>107</v>
      </c>
      <c r="D101" s="188">
        <v>10043</v>
      </c>
    </row>
    <row r="102" spans="1:4" x14ac:dyDescent="0.15">
      <c r="A102" s="43"/>
      <c r="B102" s="162"/>
      <c r="C102" s="162"/>
      <c r="D102" s="162"/>
    </row>
    <row r="103" spans="1:4" x14ac:dyDescent="0.15">
      <c r="A103" s="38" t="s">
        <v>76</v>
      </c>
      <c r="B103" s="162">
        <v>668</v>
      </c>
      <c r="C103" s="162">
        <v>3</v>
      </c>
      <c r="D103" s="162">
        <v>671</v>
      </c>
    </row>
    <row r="104" spans="1:4" x14ac:dyDescent="0.15">
      <c r="A104" s="40" t="s">
        <v>243</v>
      </c>
      <c r="B104" s="162">
        <v>0</v>
      </c>
      <c r="C104" s="162">
        <v>0</v>
      </c>
      <c r="D104" s="162">
        <v>0</v>
      </c>
    </row>
    <row r="105" spans="1:4" x14ac:dyDescent="0.15">
      <c r="A105" s="38" t="s">
        <v>77</v>
      </c>
      <c r="B105" s="162">
        <v>938</v>
      </c>
      <c r="C105" s="162">
        <v>13</v>
      </c>
      <c r="D105" s="162">
        <v>951</v>
      </c>
    </row>
    <row r="106" spans="1:4" x14ac:dyDescent="0.15">
      <c r="A106" s="38" t="s">
        <v>78</v>
      </c>
      <c r="B106" s="162">
        <v>1118</v>
      </c>
      <c r="C106" s="162">
        <v>7</v>
      </c>
      <c r="D106" s="162">
        <v>1125</v>
      </c>
    </row>
    <row r="107" spans="1:4" x14ac:dyDescent="0.15">
      <c r="A107" s="38" t="s">
        <v>143</v>
      </c>
      <c r="B107" s="162">
        <v>10180</v>
      </c>
      <c r="C107" s="162">
        <v>977</v>
      </c>
      <c r="D107" s="162">
        <v>11157</v>
      </c>
    </row>
    <row r="108" spans="1:4" x14ac:dyDescent="0.15">
      <c r="A108" s="38" t="s">
        <v>79</v>
      </c>
      <c r="B108" s="162">
        <v>7147</v>
      </c>
      <c r="C108" s="162">
        <v>1414</v>
      </c>
      <c r="D108" s="162">
        <v>8561</v>
      </c>
    </row>
    <row r="109" spans="1:4" x14ac:dyDescent="0.15">
      <c r="A109" s="38" t="s">
        <v>80</v>
      </c>
      <c r="B109" s="162">
        <v>1765</v>
      </c>
      <c r="C109" s="162">
        <v>0</v>
      </c>
      <c r="D109" s="162">
        <v>1765</v>
      </c>
    </row>
    <row r="110" spans="1:4" x14ac:dyDescent="0.15">
      <c r="A110" s="43" t="s">
        <v>121</v>
      </c>
      <c r="B110" s="188">
        <v>21816</v>
      </c>
      <c r="C110" s="188">
        <v>2414</v>
      </c>
      <c r="D110" s="188">
        <v>24230</v>
      </c>
    </row>
    <row r="111" spans="1:4" x14ac:dyDescent="0.15">
      <c r="A111" s="43"/>
      <c r="B111" s="162"/>
      <c r="C111" s="162"/>
      <c r="D111" s="162"/>
    </row>
    <row r="112" spans="1:4" x14ac:dyDescent="0.15">
      <c r="A112" s="38" t="s">
        <v>82</v>
      </c>
      <c r="B112" s="162">
        <v>1971</v>
      </c>
      <c r="C112" s="162">
        <v>46</v>
      </c>
      <c r="D112" s="162">
        <v>2017</v>
      </c>
    </row>
    <row r="113" spans="1:4" x14ac:dyDescent="0.15">
      <c r="A113" s="47" t="s">
        <v>224</v>
      </c>
      <c r="B113" s="162">
        <v>146</v>
      </c>
      <c r="C113" s="162">
        <v>0</v>
      </c>
      <c r="D113" s="162">
        <v>146</v>
      </c>
    </row>
    <row r="114" spans="1:4" x14ac:dyDescent="0.15">
      <c r="A114" s="40" t="s">
        <v>81</v>
      </c>
      <c r="B114" s="162">
        <v>3357</v>
      </c>
      <c r="C114" s="162">
        <v>43</v>
      </c>
      <c r="D114" s="162">
        <v>3400</v>
      </c>
    </row>
    <row r="115" spans="1:4" x14ac:dyDescent="0.15">
      <c r="A115" s="38" t="s">
        <v>225</v>
      </c>
      <c r="B115" s="162">
        <v>538</v>
      </c>
      <c r="C115" s="162">
        <v>2</v>
      </c>
      <c r="D115" s="162">
        <v>540</v>
      </c>
    </row>
    <row r="116" spans="1:4" x14ac:dyDescent="0.15">
      <c r="A116" s="40" t="s">
        <v>226</v>
      </c>
      <c r="B116" s="162">
        <v>403</v>
      </c>
      <c r="C116" s="162">
        <v>15</v>
      </c>
      <c r="D116" s="162">
        <v>418</v>
      </c>
    </row>
    <row r="117" spans="1:4" x14ac:dyDescent="0.15">
      <c r="A117" s="38" t="s">
        <v>83</v>
      </c>
      <c r="B117" s="162">
        <v>1482</v>
      </c>
      <c r="C117" s="162">
        <v>17</v>
      </c>
      <c r="D117" s="162">
        <v>1499</v>
      </c>
    </row>
    <row r="118" spans="1:4" x14ac:dyDescent="0.15">
      <c r="A118" s="38" t="s">
        <v>84</v>
      </c>
      <c r="B118" s="162">
        <v>2560</v>
      </c>
      <c r="C118" s="162">
        <v>30</v>
      </c>
      <c r="D118" s="162">
        <v>2590</v>
      </c>
    </row>
    <row r="119" spans="1:4" x14ac:dyDescent="0.15">
      <c r="A119" s="43" t="s">
        <v>9</v>
      </c>
      <c r="B119" s="188">
        <v>10457</v>
      </c>
      <c r="C119" s="188">
        <v>153</v>
      </c>
      <c r="D119" s="188">
        <v>10610</v>
      </c>
    </row>
    <row r="120" spans="1:4" x14ac:dyDescent="0.15">
      <c r="A120" s="43"/>
      <c r="B120" s="162"/>
      <c r="C120" s="162"/>
      <c r="D120" s="162"/>
    </row>
    <row r="121" spans="1:4" x14ac:dyDescent="0.15">
      <c r="A121" s="38" t="s">
        <v>85</v>
      </c>
      <c r="B121" s="162">
        <v>1472</v>
      </c>
      <c r="C121" s="162">
        <v>33</v>
      </c>
      <c r="D121" s="162">
        <v>1505</v>
      </c>
    </row>
    <row r="122" spans="1:4" x14ac:dyDescent="0.15">
      <c r="A122" s="38" t="s">
        <v>86</v>
      </c>
      <c r="B122" s="162">
        <v>331</v>
      </c>
      <c r="C122" s="162">
        <v>15</v>
      </c>
      <c r="D122" s="162">
        <v>346</v>
      </c>
    </row>
    <row r="123" spans="1:4" x14ac:dyDescent="0.15">
      <c r="A123" s="43" t="s">
        <v>10</v>
      </c>
      <c r="B123" s="188">
        <v>1803</v>
      </c>
      <c r="C123" s="188">
        <v>48</v>
      </c>
      <c r="D123" s="188">
        <v>1851</v>
      </c>
    </row>
    <row r="124" spans="1:4" x14ac:dyDescent="0.15">
      <c r="A124" s="43"/>
      <c r="B124" s="162"/>
      <c r="C124" s="162"/>
      <c r="D124" s="162"/>
    </row>
    <row r="125" spans="1:4" x14ac:dyDescent="0.15">
      <c r="A125" s="38" t="s">
        <v>87</v>
      </c>
      <c r="B125" s="162">
        <v>14083</v>
      </c>
      <c r="C125" s="162">
        <v>15</v>
      </c>
      <c r="D125" s="162">
        <v>14098</v>
      </c>
    </row>
    <row r="126" spans="1:4" x14ac:dyDescent="0.15">
      <c r="A126" s="38" t="s">
        <v>88</v>
      </c>
      <c r="B126" s="162">
        <v>2038</v>
      </c>
      <c r="C126" s="162">
        <v>50</v>
      </c>
      <c r="D126" s="162">
        <v>2088</v>
      </c>
    </row>
    <row r="127" spans="1:4" x14ac:dyDescent="0.15">
      <c r="A127" s="38" t="s">
        <v>256</v>
      </c>
      <c r="B127" s="162">
        <v>251</v>
      </c>
      <c r="C127" s="162">
        <v>4</v>
      </c>
      <c r="D127" s="162">
        <v>255</v>
      </c>
    </row>
    <row r="128" spans="1:4" x14ac:dyDescent="0.15">
      <c r="A128" s="38" t="s">
        <v>89</v>
      </c>
      <c r="B128" s="162">
        <v>7083</v>
      </c>
      <c r="C128" s="162">
        <v>1300</v>
      </c>
      <c r="D128" s="162">
        <v>8383</v>
      </c>
    </row>
    <row r="129" spans="1:4" x14ac:dyDescent="0.15">
      <c r="A129" s="38" t="s">
        <v>90</v>
      </c>
      <c r="B129" s="162">
        <v>3079</v>
      </c>
      <c r="C129" s="162">
        <v>60</v>
      </c>
      <c r="D129" s="162">
        <v>3139</v>
      </c>
    </row>
    <row r="130" spans="1:4" x14ac:dyDescent="0.15">
      <c r="A130" s="43" t="s">
        <v>11</v>
      </c>
      <c r="B130" s="188">
        <v>26534</v>
      </c>
      <c r="C130" s="188">
        <v>1429</v>
      </c>
      <c r="D130" s="188">
        <v>27963</v>
      </c>
    </row>
    <row r="131" spans="1:4" x14ac:dyDescent="0.15">
      <c r="B131" s="162"/>
      <c r="C131" s="162"/>
      <c r="D131" s="162"/>
    </row>
    <row r="132" spans="1:4" x14ac:dyDescent="0.15">
      <c r="A132" s="38" t="s">
        <v>91</v>
      </c>
      <c r="B132" s="162">
        <v>4536</v>
      </c>
      <c r="C132" s="162">
        <v>12</v>
      </c>
      <c r="D132" s="162">
        <v>4548</v>
      </c>
    </row>
    <row r="133" spans="1:4" x14ac:dyDescent="0.15">
      <c r="A133" s="40" t="s">
        <v>227</v>
      </c>
      <c r="B133" s="162">
        <v>816</v>
      </c>
      <c r="C133" s="162">
        <v>37</v>
      </c>
      <c r="D133" s="162">
        <v>853</v>
      </c>
    </row>
    <row r="134" spans="1:4" x14ac:dyDescent="0.15">
      <c r="A134" s="40" t="s">
        <v>228</v>
      </c>
      <c r="B134" s="162">
        <v>1299</v>
      </c>
      <c r="C134" s="162">
        <v>0</v>
      </c>
      <c r="D134" s="162">
        <v>1299</v>
      </c>
    </row>
    <row r="135" spans="1:4" x14ac:dyDescent="0.15">
      <c r="A135" s="38" t="s">
        <v>92</v>
      </c>
      <c r="B135" s="162">
        <v>1272</v>
      </c>
      <c r="C135" s="162">
        <v>0</v>
      </c>
      <c r="D135" s="162">
        <v>1272</v>
      </c>
    </row>
    <row r="136" spans="1:4" x14ac:dyDescent="0.15">
      <c r="A136" s="38" t="s">
        <v>93</v>
      </c>
      <c r="B136" s="162">
        <v>2772</v>
      </c>
      <c r="C136" s="162">
        <v>10</v>
      </c>
      <c r="D136" s="162">
        <v>2782</v>
      </c>
    </row>
    <row r="137" spans="1:4" x14ac:dyDescent="0.15">
      <c r="A137" s="40" t="s">
        <v>229</v>
      </c>
      <c r="B137" s="162">
        <v>0</v>
      </c>
      <c r="C137" s="162">
        <v>0</v>
      </c>
      <c r="D137" s="162">
        <v>0</v>
      </c>
    </row>
    <row r="138" spans="1:4" x14ac:dyDescent="0.15">
      <c r="A138" s="38" t="s">
        <v>94</v>
      </c>
      <c r="B138" s="162">
        <v>1743</v>
      </c>
      <c r="C138" s="162">
        <v>7</v>
      </c>
      <c r="D138" s="162">
        <v>1750</v>
      </c>
    </row>
    <row r="139" spans="1:4" x14ac:dyDescent="0.15">
      <c r="A139" s="38" t="s">
        <v>95</v>
      </c>
      <c r="B139" s="162">
        <v>750</v>
      </c>
      <c r="C139" s="162">
        <v>1</v>
      </c>
      <c r="D139" s="162">
        <v>751</v>
      </c>
    </row>
    <row r="140" spans="1:4" x14ac:dyDescent="0.15">
      <c r="A140" s="43" t="s">
        <v>12</v>
      </c>
      <c r="B140" s="188">
        <v>13188</v>
      </c>
      <c r="C140" s="188">
        <v>67</v>
      </c>
      <c r="D140" s="188">
        <v>13255</v>
      </c>
    </row>
    <row r="141" spans="1:4" x14ac:dyDescent="0.15">
      <c r="A141" s="43"/>
      <c r="B141" s="162"/>
      <c r="C141" s="162"/>
      <c r="D141" s="162"/>
    </row>
    <row r="142" spans="1:4" x14ac:dyDescent="0.15">
      <c r="A142" s="38" t="s">
        <v>96</v>
      </c>
      <c r="B142" s="162">
        <v>1113</v>
      </c>
      <c r="C142" s="162">
        <v>21</v>
      </c>
      <c r="D142" s="162">
        <v>1134</v>
      </c>
    </row>
    <row r="143" spans="1:4" x14ac:dyDescent="0.15">
      <c r="A143" s="44" t="s">
        <v>97</v>
      </c>
      <c r="B143" s="162">
        <v>1521</v>
      </c>
      <c r="C143" s="162">
        <v>25</v>
      </c>
      <c r="D143" s="162">
        <v>1546</v>
      </c>
    </row>
    <row r="144" spans="1:4" x14ac:dyDescent="0.15">
      <c r="A144" s="43" t="s">
        <v>19</v>
      </c>
      <c r="B144" s="188">
        <v>2634</v>
      </c>
      <c r="C144" s="188">
        <v>46</v>
      </c>
      <c r="D144" s="188">
        <v>2680</v>
      </c>
    </row>
    <row r="145" spans="1:4" x14ac:dyDescent="0.15">
      <c r="A145" s="43"/>
      <c r="B145" s="162"/>
      <c r="C145" s="162"/>
      <c r="D145" s="162"/>
    </row>
    <row r="146" spans="1:4" x14ac:dyDescent="0.15">
      <c r="A146" s="38" t="s">
        <v>98</v>
      </c>
      <c r="B146" s="162">
        <v>836</v>
      </c>
      <c r="C146" s="162">
        <v>13</v>
      </c>
      <c r="D146" s="162">
        <v>849</v>
      </c>
    </row>
    <row r="147" spans="1:4" x14ac:dyDescent="0.15">
      <c r="A147" s="40" t="s">
        <v>230</v>
      </c>
      <c r="B147" s="162">
        <v>178</v>
      </c>
      <c r="C147" s="162">
        <v>0</v>
      </c>
      <c r="D147" s="162">
        <v>178</v>
      </c>
    </row>
    <row r="148" spans="1:4" x14ac:dyDescent="0.15">
      <c r="A148" s="38" t="s">
        <v>99</v>
      </c>
      <c r="B148" s="162">
        <v>1706</v>
      </c>
      <c r="C148" s="162">
        <v>96</v>
      </c>
      <c r="D148" s="162">
        <v>1802</v>
      </c>
    </row>
    <row r="149" spans="1:4" x14ac:dyDescent="0.15">
      <c r="A149" s="45" t="s">
        <v>231</v>
      </c>
      <c r="B149" s="162">
        <v>166</v>
      </c>
      <c r="C149" s="162">
        <v>0</v>
      </c>
      <c r="D149" s="162">
        <v>166</v>
      </c>
    </row>
    <row r="150" spans="1:4" x14ac:dyDescent="0.15">
      <c r="A150" s="38" t="s">
        <v>133</v>
      </c>
      <c r="B150" s="162">
        <v>2512</v>
      </c>
      <c r="C150" s="162">
        <v>51</v>
      </c>
      <c r="D150" s="162">
        <v>2563</v>
      </c>
    </row>
    <row r="151" spans="1:4" x14ac:dyDescent="0.15">
      <c r="A151" s="40" t="s">
        <v>232</v>
      </c>
      <c r="B151" s="162">
        <v>534</v>
      </c>
      <c r="C151" s="162">
        <v>0</v>
      </c>
      <c r="D151" s="162">
        <v>534</v>
      </c>
    </row>
    <row r="152" spans="1:4" x14ac:dyDescent="0.15">
      <c r="A152" s="40" t="s">
        <v>233</v>
      </c>
      <c r="B152" s="162">
        <v>561</v>
      </c>
      <c r="C152" s="162">
        <v>0</v>
      </c>
      <c r="D152" s="162">
        <v>561</v>
      </c>
    </row>
    <row r="153" spans="1:4" x14ac:dyDescent="0.15">
      <c r="A153" s="38" t="s">
        <v>100</v>
      </c>
      <c r="B153" s="162">
        <v>945</v>
      </c>
      <c r="C153" s="162">
        <v>0</v>
      </c>
      <c r="D153" s="162">
        <v>945</v>
      </c>
    </row>
    <row r="154" spans="1:4" x14ac:dyDescent="0.15">
      <c r="A154" s="43" t="s">
        <v>123</v>
      </c>
      <c r="B154" s="188">
        <v>7438</v>
      </c>
      <c r="C154" s="188">
        <v>160</v>
      </c>
      <c r="D154" s="188">
        <v>7598</v>
      </c>
    </row>
    <row r="155" spans="1:4" x14ac:dyDescent="0.15">
      <c r="A155" s="43"/>
      <c r="B155" s="162"/>
      <c r="C155" s="162"/>
      <c r="D155" s="162"/>
    </row>
    <row r="156" spans="1:4" x14ac:dyDescent="0.15">
      <c r="A156" s="38" t="s">
        <v>101</v>
      </c>
      <c r="B156" s="162">
        <v>301</v>
      </c>
      <c r="C156" s="162">
        <v>5</v>
      </c>
      <c r="D156" s="162">
        <v>306</v>
      </c>
    </row>
    <row r="157" spans="1:4" x14ac:dyDescent="0.15">
      <c r="A157" s="40" t="s">
        <v>234</v>
      </c>
      <c r="B157" s="162">
        <v>358</v>
      </c>
      <c r="C157" s="162">
        <v>1</v>
      </c>
      <c r="D157" s="162">
        <v>359</v>
      </c>
    </row>
    <row r="158" spans="1:4" x14ac:dyDescent="0.15">
      <c r="A158" s="38" t="s">
        <v>102</v>
      </c>
      <c r="B158" s="162">
        <v>347</v>
      </c>
      <c r="C158" s="162">
        <v>7</v>
      </c>
      <c r="D158" s="162">
        <v>354</v>
      </c>
    </row>
    <row r="159" spans="1:4" x14ac:dyDescent="0.15">
      <c r="A159" s="38" t="s">
        <v>103</v>
      </c>
      <c r="B159" s="162">
        <v>1464</v>
      </c>
      <c r="C159" s="162">
        <v>12</v>
      </c>
      <c r="D159" s="162">
        <v>1476</v>
      </c>
    </row>
    <row r="160" spans="1:4" x14ac:dyDescent="0.15">
      <c r="A160" s="40" t="s">
        <v>235</v>
      </c>
      <c r="B160" s="162">
        <v>200</v>
      </c>
      <c r="C160" s="162">
        <v>0</v>
      </c>
      <c r="D160" s="162">
        <v>200</v>
      </c>
    </row>
    <row r="161" spans="1:4" x14ac:dyDescent="0.15">
      <c r="A161" s="38" t="s">
        <v>104</v>
      </c>
      <c r="B161" s="162">
        <v>286</v>
      </c>
      <c r="C161" s="162">
        <v>12</v>
      </c>
      <c r="D161" s="162">
        <v>298</v>
      </c>
    </row>
    <row r="162" spans="1:4" x14ac:dyDescent="0.15">
      <c r="A162" s="38" t="s">
        <v>105</v>
      </c>
      <c r="B162" s="162">
        <v>991</v>
      </c>
      <c r="C162" s="162">
        <v>15</v>
      </c>
      <c r="D162" s="162">
        <v>1006</v>
      </c>
    </row>
    <row r="163" spans="1:4" x14ac:dyDescent="0.15">
      <c r="A163" s="38" t="s">
        <v>106</v>
      </c>
      <c r="B163" s="162">
        <v>5330</v>
      </c>
      <c r="C163" s="162">
        <v>192</v>
      </c>
      <c r="D163" s="162">
        <v>5522</v>
      </c>
    </row>
    <row r="164" spans="1:4" x14ac:dyDescent="0.15">
      <c r="A164" s="40" t="s">
        <v>236</v>
      </c>
      <c r="B164" s="162">
        <v>50</v>
      </c>
      <c r="C164" s="162">
        <v>0</v>
      </c>
      <c r="D164" s="162">
        <v>50</v>
      </c>
    </row>
    <row r="165" spans="1:4" x14ac:dyDescent="0.15">
      <c r="A165" s="38" t="s">
        <v>107</v>
      </c>
      <c r="B165" s="162">
        <v>140</v>
      </c>
      <c r="C165" s="162">
        <v>0</v>
      </c>
      <c r="D165" s="162">
        <v>140</v>
      </c>
    </row>
    <row r="166" spans="1:4" x14ac:dyDescent="0.15">
      <c r="A166" s="40" t="s">
        <v>237</v>
      </c>
      <c r="B166" s="162">
        <v>411</v>
      </c>
      <c r="C166" s="162">
        <v>1</v>
      </c>
      <c r="D166" s="162">
        <v>412</v>
      </c>
    </row>
    <row r="167" spans="1:4" x14ac:dyDescent="0.15">
      <c r="A167" s="44" t="s">
        <v>108</v>
      </c>
      <c r="B167" s="162">
        <v>716</v>
      </c>
      <c r="C167" s="162">
        <v>24</v>
      </c>
      <c r="D167" s="162">
        <v>740</v>
      </c>
    </row>
    <row r="168" spans="1:4" x14ac:dyDescent="0.15">
      <c r="A168" s="40" t="s">
        <v>238</v>
      </c>
      <c r="B168" s="162">
        <v>288</v>
      </c>
      <c r="C168" s="162">
        <v>4</v>
      </c>
      <c r="D168" s="162">
        <v>292</v>
      </c>
    </row>
    <row r="169" spans="1:4" x14ac:dyDescent="0.15">
      <c r="A169" s="38" t="s">
        <v>109</v>
      </c>
      <c r="B169" s="162">
        <v>427</v>
      </c>
      <c r="C169" s="162">
        <v>13</v>
      </c>
      <c r="D169" s="162">
        <v>440</v>
      </c>
    </row>
    <row r="170" spans="1:4" x14ac:dyDescent="0.15">
      <c r="A170" s="43" t="s">
        <v>122</v>
      </c>
      <c r="B170" s="188">
        <v>11309</v>
      </c>
      <c r="C170" s="188">
        <v>286</v>
      </c>
      <c r="D170" s="188">
        <v>11595</v>
      </c>
    </row>
    <row r="171" spans="1:4" x14ac:dyDescent="0.15">
      <c r="A171" s="43"/>
      <c r="B171" s="162"/>
      <c r="C171" s="162"/>
      <c r="D171" s="162"/>
    </row>
    <row r="172" spans="1:4" x14ac:dyDescent="0.15">
      <c r="A172" s="38" t="s">
        <v>110</v>
      </c>
      <c r="B172" s="162">
        <v>2623</v>
      </c>
      <c r="C172" s="162">
        <v>41</v>
      </c>
      <c r="D172" s="162">
        <v>2664</v>
      </c>
    </row>
    <row r="173" spans="1:4" x14ac:dyDescent="0.15">
      <c r="A173" s="38" t="s">
        <v>111</v>
      </c>
      <c r="B173" s="162">
        <v>443</v>
      </c>
      <c r="C173" s="162">
        <v>0</v>
      </c>
      <c r="D173" s="162">
        <v>443</v>
      </c>
    </row>
    <row r="174" spans="1:4" x14ac:dyDescent="0.15">
      <c r="A174" s="38" t="s">
        <v>112</v>
      </c>
      <c r="B174" s="162">
        <v>711</v>
      </c>
      <c r="C174" s="162">
        <v>0</v>
      </c>
      <c r="D174" s="162">
        <v>711</v>
      </c>
    </row>
    <row r="175" spans="1:4" x14ac:dyDescent="0.15">
      <c r="A175" s="38" t="s">
        <v>113</v>
      </c>
      <c r="B175" s="162">
        <v>904</v>
      </c>
      <c r="C175" s="162">
        <v>22</v>
      </c>
      <c r="D175" s="162">
        <v>926</v>
      </c>
    </row>
    <row r="176" spans="1:4" x14ac:dyDescent="0.15">
      <c r="A176" s="43" t="s">
        <v>15</v>
      </c>
      <c r="B176" s="188">
        <v>4681</v>
      </c>
      <c r="C176" s="188">
        <v>63</v>
      </c>
      <c r="D176" s="188">
        <v>4744</v>
      </c>
    </row>
    <row r="177" spans="1:4" x14ac:dyDescent="0.15">
      <c r="A177" s="43"/>
      <c r="B177" s="162"/>
      <c r="C177" s="162"/>
      <c r="D177" s="162"/>
    </row>
    <row r="178" spans="1:4" x14ac:dyDescent="0.15">
      <c r="A178" s="43" t="s">
        <v>136</v>
      </c>
      <c r="B178" s="188">
        <v>96481</v>
      </c>
      <c r="C178" s="188">
        <v>9171</v>
      </c>
      <c r="D178" s="188">
        <v>105652</v>
      </c>
    </row>
    <row r="179" spans="1:4" x14ac:dyDescent="0.15">
      <c r="A179" s="43" t="s">
        <v>139</v>
      </c>
      <c r="B179" s="188">
        <v>65163</v>
      </c>
      <c r="C179" s="188">
        <v>6201</v>
      </c>
      <c r="D179" s="188">
        <v>71364</v>
      </c>
    </row>
    <row r="180" spans="1:4" x14ac:dyDescent="0.15">
      <c r="A180" s="43" t="s">
        <v>140</v>
      </c>
      <c r="B180" s="188">
        <v>78044</v>
      </c>
      <c r="C180" s="188">
        <v>2252</v>
      </c>
      <c r="D180" s="188">
        <v>80296</v>
      </c>
    </row>
    <row r="181" spans="1:4" x14ac:dyDescent="0.15">
      <c r="B181" s="162"/>
      <c r="C181" s="162"/>
      <c r="D181" s="162"/>
    </row>
    <row r="182" spans="1:4" x14ac:dyDescent="0.15">
      <c r="A182" s="43" t="s">
        <v>124</v>
      </c>
      <c r="B182" s="188">
        <v>239688</v>
      </c>
      <c r="C182" s="188">
        <v>17624</v>
      </c>
      <c r="D182" s="188">
        <v>257312</v>
      </c>
    </row>
    <row r="183" spans="1:4" x14ac:dyDescent="0.15">
      <c r="A183" s="46"/>
      <c r="B183" s="46"/>
      <c r="C183" s="46"/>
      <c r="D183" s="46"/>
    </row>
    <row r="184" spans="1:4" x14ac:dyDescent="0.15">
      <c r="A184" s="39"/>
    </row>
    <row r="185" spans="1:4" x14ac:dyDescent="0.15">
      <c r="A185" s="12" t="s">
        <v>260</v>
      </c>
    </row>
  </sheetData>
  <phoneticPr fontId="0" type="noConversion"/>
  <printOptions horizontalCentered="1"/>
  <pageMargins left="1.1811023622047245" right="1.1811023622047245" top="1.1811023622047245" bottom="1.8110236220472442" header="0" footer="1.2598425196850394"/>
  <pageSetup paperSize="9" firstPageNumber="40" orientation="portrait" useFirstPageNumber="1" r:id="rId1"/>
  <headerFooter alignWithMargins="0">
    <oddFooter>&amp;C&amp;"Arial,Normale"&amp;10 &amp;11 &amp;10 45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I186"/>
  <sheetViews>
    <sheetView showGridLines="0" zoomScaleNormal="100" zoomScaleSheetLayoutView="100" workbookViewId="0"/>
  </sheetViews>
  <sheetFormatPr defaultRowHeight="9" x14ac:dyDescent="0.15"/>
  <cols>
    <col min="1" max="1" width="30.83203125" style="24" customWidth="1"/>
    <col min="2" max="2" width="1" style="24" customWidth="1"/>
    <col min="3" max="3" width="9.83203125" style="186" customWidth="1"/>
    <col min="4" max="4" width="11.83203125" style="186" customWidth="1"/>
    <col min="5" max="5" width="1" style="24" customWidth="1"/>
    <col min="6" max="9" width="9.83203125" style="24" customWidth="1"/>
    <col min="10" max="16384" width="9.33203125" style="24"/>
  </cols>
  <sheetData>
    <row r="1" spans="1:9" ht="12" customHeight="1" x14ac:dyDescent="0.15">
      <c r="A1" s="175" t="s">
        <v>182</v>
      </c>
      <c r="B1" s="23"/>
      <c r="C1" s="184"/>
      <c r="D1" s="184"/>
      <c r="E1" s="23"/>
      <c r="F1" s="23"/>
      <c r="G1" s="23"/>
      <c r="H1" s="23"/>
    </row>
    <row r="2" spans="1:9" ht="12" customHeight="1" x14ac:dyDescent="0.15">
      <c r="A2" s="25"/>
      <c r="B2" s="23"/>
      <c r="C2" s="184"/>
      <c r="D2" s="184"/>
      <c r="E2" s="23"/>
      <c r="F2" s="23"/>
      <c r="G2" s="23"/>
      <c r="H2" s="23"/>
    </row>
    <row r="3" spans="1:9" ht="9" customHeight="1" x14ac:dyDescent="0.15">
      <c r="A3" s="26"/>
      <c r="B3" s="23"/>
      <c r="C3" s="184"/>
      <c r="D3" s="184"/>
      <c r="E3" s="23"/>
      <c r="F3" s="23"/>
      <c r="G3" s="23"/>
      <c r="H3" s="23"/>
    </row>
    <row r="4" spans="1:9" ht="12" customHeight="1" x14ac:dyDescent="0.15">
      <c r="A4" s="217" t="s">
        <v>176</v>
      </c>
      <c r="B4" s="32"/>
      <c r="C4" s="213" t="s">
        <v>201</v>
      </c>
      <c r="D4" s="213" t="s">
        <v>239</v>
      </c>
      <c r="E4" s="33"/>
      <c r="F4" s="219" t="s">
        <v>181</v>
      </c>
      <c r="G4" s="219"/>
      <c r="H4" s="215" t="s">
        <v>200</v>
      </c>
      <c r="I4" s="215" t="s">
        <v>199</v>
      </c>
    </row>
    <row r="5" spans="1:9" ht="22.5" customHeight="1" x14ac:dyDescent="0.15">
      <c r="A5" s="218"/>
      <c r="B5" s="34"/>
      <c r="C5" s="214"/>
      <c r="D5" s="214"/>
      <c r="E5" s="35"/>
      <c r="F5" s="36" t="s">
        <v>142</v>
      </c>
      <c r="G5" s="36" t="s">
        <v>205</v>
      </c>
      <c r="H5" s="216"/>
      <c r="I5" s="216"/>
    </row>
    <row r="6" spans="1:9" s="48" customFormat="1" ht="6" customHeight="1" x14ac:dyDescent="0.2">
      <c r="B6" s="49"/>
      <c r="C6" s="185"/>
      <c r="D6" s="185"/>
    </row>
    <row r="7" spans="1:9" s="48" customFormat="1" ht="9" customHeight="1" x14ac:dyDescent="0.15">
      <c r="A7" s="50" t="s">
        <v>21</v>
      </c>
      <c r="B7" s="49"/>
      <c r="C7" s="162">
        <v>239</v>
      </c>
      <c r="D7" s="162">
        <v>277</v>
      </c>
      <c r="E7" s="168"/>
      <c r="F7" s="162">
        <v>5</v>
      </c>
      <c r="G7" s="162">
        <v>511</v>
      </c>
      <c r="H7" s="162">
        <v>920</v>
      </c>
      <c r="I7" s="162">
        <v>3980</v>
      </c>
    </row>
    <row r="8" spans="1:9" s="48" customFormat="1" ht="9" customHeight="1" x14ac:dyDescent="0.15">
      <c r="A8" s="50" t="s">
        <v>22</v>
      </c>
      <c r="B8" s="49"/>
      <c r="C8" s="162">
        <v>137</v>
      </c>
      <c r="D8" s="162">
        <v>236</v>
      </c>
      <c r="E8" s="168"/>
      <c r="F8" s="162">
        <v>28</v>
      </c>
      <c r="G8" s="162">
        <v>345</v>
      </c>
      <c r="H8" s="162">
        <v>92</v>
      </c>
      <c r="I8" s="162">
        <v>1435</v>
      </c>
    </row>
    <row r="9" spans="1:9" s="48" customFormat="1" ht="9" customHeight="1" x14ac:dyDescent="0.15">
      <c r="A9" s="50" t="s">
        <v>23</v>
      </c>
      <c r="B9" s="49"/>
      <c r="C9" s="162">
        <v>40</v>
      </c>
      <c r="D9" s="162">
        <v>172</v>
      </c>
      <c r="E9" s="168"/>
      <c r="F9" s="162">
        <v>30</v>
      </c>
      <c r="G9" s="162">
        <v>182</v>
      </c>
      <c r="H9" s="162">
        <v>35</v>
      </c>
      <c r="I9" s="162">
        <v>362</v>
      </c>
    </row>
    <row r="10" spans="1:9" s="48" customFormat="1" ht="9" customHeight="1" x14ac:dyDescent="0.15">
      <c r="A10" s="50" t="s">
        <v>24</v>
      </c>
      <c r="B10" s="49"/>
      <c r="C10" s="162">
        <v>0</v>
      </c>
      <c r="D10" s="162">
        <v>230</v>
      </c>
      <c r="E10" s="168"/>
      <c r="F10" s="162">
        <v>0</v>
      </c>
      <c r="G10" s="162">
        <v>230</v>
      </c>
      <c r="H10" s="162">
        <v>4</v>
      </c>
      <c r="I10" s="162">
        <v>200</v>
      </c>
    </row>
    <row r="11" spans="1:9" s="48" customFormat="1" ht="9" customHeight="1" x14ac:dyDescent="0.15">
      <c r="A11" s="50" t="s">
        <v>25</v>
      </c>
      <c r="B11" s="49"/>
      <c r="C11" s="162">
        <v>288</v>
      </c>
      <c r="D11" s="162">
        <v>656</v>
      </c>
      <c r="E11" s="168"/>
      <c r="F11" s="162">
        <v>489</v>
      </c>
      <c r="G11" s="162">
        <v>455</v>
      </c>
      <c r="H11" s="162">
        <v>40</v>
      </c>
      <c r="I11" s="162">
        <v>4513</v>
      </c>
    </row>
    <row r="12" spans="1:9" s="48" customFormat="1" ht="9" customHeight="1" x14ac:dyDescent="0.15">
      <c r="A12" s="50" t="s">
        <v>26</v>
      </c>
      <c r="B12" s="49"/>
      <c r="C12" s="162">
        <v>6815</v>
      </c>
      <c r="D12" s="162">
        <v>6062</v>
      </c>
      <c r="E12" s="168"/>
      <c r="F12" s="162">
        <v>1492</v>
      </c>
      <c r="G12" s="162">
        <v>11385</v>
      </c>
      <c r="H12" s="162">
        <v>7710</v>
      </c>
      <c r="I12" s="162">
        <v>12735</v>
      </c>
    </row>
    <row r="13" spans="1:9" s="48" customFormat="1" ht="9" customHeight="1" x14ac:dyDescent="0.15">
      <c r="A13" s="50" t="s">
        <v>27</v>
      </c>
      <c r="B13" s="49"/>
      <c r="C13" s="162">
        <v>380</v>
      </c>
      <c r="D13" s="162">
        <v>20</v>
      </c>
      <c r="E13" s="168"/>
      <c r="F13" s="162">
        <v>90</v>
      </c>
      <c r="G13" s="162">
        <v>310</v>
      </c>
      <c r="H13" s="162">
        <v>20</v>
      </c>
      <c r="I13" s="162">
        <v>2000</v>
      </c>
    </row>
    <row r="14" spans="1:9" s="48" customFormat="1" ht="9" customHeight="1" x14ac:dyDescent="0.15">
      <c r="A14" s="50" t="s">
        <v>28</v>
      </c>
      <c r="B14" s="49"/>
      <c r="C14" s="162">
        <v>1740</v>
      </c>
      <c r="D14" s="162">
        <v>187</v>
      </c>
      <c r="E14" s="168"/>
      <c r="F14" s="162">
        <v>0</v>
      </c>
      <c r="G14" s="162">
        <v>1927</v>
      </c>
      <c r="H14" s="162">
        <v>448</v>
      </c>
      <c r="I14" s="162">
        <v>8005</v>
      </c>
    </row>
    <row r="15" spans="1:9" s="53" customFormat="1" ht="9" customHeight="1" x14ac:dyDescent="0.15">
      <c r="A15" s="51" t="s">
        <v>210</v>
      </c>
      <c r="B15" s="52"/>
      <c r="C15" s="162">
        <v>337</v>
      </c>
      <c r="D15" s="162">
        <v>120</v>
      </c>
      <c r="E15" s="169"/>
      <c r="F15" s="162">
        <v>14</v>
      </c>
      <c r="G15" s="162">
        <v>443</v>
      </c>
      <c r="H15" s="162">
        <v>179</v>
      </c>
      <c r="I15" s="162">
        <v>1753</v>
      </c>
    </row>
    <row r="16" spans="1:9" s="56" customFormat="1" ht="9" customHeight="1" x14ac:dyDescent="0.15">
      <c r="A16" s="54" t="s">
        <v>116</v>
      </c>
      <c r="B16" s="55"/>
      <c r="C16" s="188">
        <v>9976</v>
      </c>
      <c r="D16" s="188">
        <v>7960</v>
      </c>
      <c r="E16" s="170"/>
      <c r="F16" s="188">
        <v>2148</v>
      </c>
      <c r="G16" s="188">
        <v>15788</v>
      </c>
      <c r="H16" s="188">
        <v>9448</v>
      </c>
      <c r="I16" s="188">
        <v>34983</v>
      </c>
    </row>
    <row r="17" spans="1:9" s="48" customFormat="1" ht="6" customHeight="1" x14ac:dyDescent="0.15">
      <c r="A17" s="54"/>
      <c r="B17" s="49"/>
      <c r="C17" s="162"/>
      <c r="D17" s="162"/>
      <c r="E17" s="168"/>
      <c r="F17" s="162"/>
      <c r="G17" s="162"/>
      <c r="H17" s="162"/>
      <c r="I17" s="162"/>
    </row>
    <row r="18" spans="1:9" s="48" customFormat="1" ht="9" customHeight="1" x14ac:dyDescent="0.15">
      <c r="A18" s="50" t="s">
        <v>51</v>
      </c>
      <c r="B18" s="49"/>
      <c r="C18" s="162">
        <v>0</v>
      </c>
      <c r="D18" s="162">
        <v>1025</v>
      </c>
      <c r="E18" s="168"/>
      <c r="F18" s="162">
        <v>315</v>
      </c>
      <c r="G18" s="162">
        <v>710</v>
      </c>
      <c r="H18" s="162">
        <v>80</v>
      </c>
      <c r="I18" s="162">
        <v>9500</v>
      </c>
    </row>
    <row r="19" spans="1:9" s="48" customFormat="1" ht="9" customHeight="1" x14ac:dyDescent="0.15">
      <c r="A19" s="50" t="s">
        <v>52</v>
      </c>
      <c r="B19" s="49"/>
      <c r="C19" s="162">
        <v>112</v>
      </c>
      <c r="D19" s="162">
        <v>152</v>
      </c>
      <c r="E19" s="168"/>
      <c r="F19" s="162">
        <v>139</v>
      </c>
      <c r="G19" s="162">
        <v>125</v>
      </c>
      <c r="H19" s="162">
        <v>21</v>
      </c>
      <c r="I19" s="162">
        <v>4711</v>
      </c>
    </row>
    <row r="20" spans="1:9" s="53" customFormat="1" ht="9" customHeight="1" x14ac:dyDescent="0.15">
      <c r="A20" s="51" t="s">
        <v>211</v>
      </c>
      <c r="B20" s="52"/>
      <c r="C20" s="162">
        <v>31</v>
      </c>
      <c r="D20" s="162">
        <v>50</v>
      </c>
      <c r="E20" s="169"/>
      <c r="F20" s="162">
        <v>43</v>
      </c>
      <c r="G20" s="162">
        <v>38</v>
      </c>
      <c r="H20" s="162">
        <v>14</v>
      </c>
      <c r="I20" s="162">
        <v>559</v>
      </c>
    </row>
    <row r="21" spans="1:9" s="53" customFormat="1" ht="9" customHeight="1" x14ac:dyDescent="0.15">
      <c r="A21" s="51" t="s">
        <v>212</v>
      </c>
      <c r="B21" s="52"/>
      <c r="C21" s="162">
        <v>26</v>
      </c>
      <c r="D21" s="162">
        <v>42</v>
      </c>
      <c r="E21" s="169"/>
      <c r="F21" s="162">
        <v>29</v>
      </c>
      <c r="G21" s="162">
        <v>39</v>
      </c>
      <c r="H21" s="162">
        <v>14</v>
      </c>
      <c r="I21" s="162">
        <v>441</v>
      </c>
    </row>
    <row r="22" spans="1:9" s="48" customFormat="1" ht="9" customHeight="1" x14ac:dyDescent="0.15">
      <c r="A22" s="50" t="s">
        <v>130</v>
      </c>
      <c r="B22" s="49"/>
      <c r="C22" s="162">
        <v>140</v>
      </c>
      <c r="D22" s="162">
        <v>220</v>
      </c>
      <c r="E22" s="168"/>
      <c r="F22" s="162">
        <v>241</v>
      </c>
      <c r="G22" s="162">
        <v>119</v>
      </c>
      <c r="H22" s="162">
        <v>28</v>
      </c>
      <c r="I22" s="162">
        <v>1107</v>
      </c>
    </row>
    <row r="23" spans="1:9" s="48" customFormat="1" ht="9" customHeight="1" x14ac:dyDescent="0.15">
      <c r="A23" s="50" t="s">
        <v>53</v>
      </c>
      <c r="B23" s="49"/>
      <c r="C23" s="162">
        <v>236</v>
      </c>
      <c r="D23" s="162">
        <v>457</v>
      </c>
      <c r="E23" s="168"/>
      <c r="F23" s="162">
        <v>434</v>
      </c>
      <c r="G23" s="162">
        <v>259</v>
      </c>
      <c r="H23" s="162">
        <v>32</v>
      </c>
      <c r="I23" s="162">
        <v>3837</v>
      </c>
    </row>
    <row r="24" spans="1:9" s="56" customFormat="1" ht="9" customHeight="1" x14ac:dyDescent="0.15">
      <c r="A24" s="54" t="s">
        <v>117</v>
      </c>
      <c r="B24" s="55"/>
      <c r="C24" s="188">
        <v>545</v>
      </c>
      <c r="D24" s="188">
        <v>1946</v>
      </c>
      <c r="E24" s="170"/>
      <c r="F24" s="188">
        <v>1201</v>
      </c>
      <c r="G24" s="188">
        <v>1290</v>
      </c>
      <c r="H24" s="188">
        <v>189</v>
      </c>
      <c r="I24" s="188">
        <v>20155</v>
      </c>
    </row>
    <row r="25" spans="1:9" s="48" customFormat="1" ht="6" customHeight="1" x14ac:dyDescent="0.15">
      <c r="A25" s="54"/>
      <c r="B25" s="49"/>
      <c r="C25" s="162"/>
      <c r="D25" s="162"/>
      <c r="E25" s="168"/>
      <c r="F25" s="162"/>
      <c r="G25" s="162"/>
      <c r="H25" s="162"/>
      <c r="I25" s="162"/>
    </row>
    <row r="26" spans="1:9" s="48" customFormat="1" ht="9" customHeight="1" x14ac:dyDescent="0.15">
      <c r="A26" s="50" t="s">
        <v>29</v>
      </c>
      <c r="B26" s="49"/>
      <c r="C26" s="162">
        <v>6240</v>
      </c>
      <c r="D26" s="162">
        <v>229</v>
      </c>
      <c r="E26" s="168"/>
      <c r="F26" s="162">
        <v>5757</v>
      </c>
      <c r="G26" s="162">
        <v>712</v>
      </c>
      <c r="H26" s="162">
        <v>48</v>
      </c>
      <c r="I26" s="162">
        <v>16016</v>
      </c>
    </row>
    <row r="27" spans="1:9" s="48" customFormat="1" ht="9" customHeight="1" x14ac:dyDescent="0.15">
      <c r="A27" s="50" t="s">
        <v>30</v>
      </c>
      <c r="B27" s="49"/>
      <c r="C27" s="162">
        <v>676</v>
      </c>
      <c r="D27" s="162">
        <v>1121</v>
      </c>
      <c r="E27" s="168"/>
      <c r="F27" s="162">
        <v>142</v>
      </c>
      <c r="G27" s="162">
        <v>1655</v>
      </c>
      <c r="H27" s="162">
        <v>156</v>
      </c>
      <c r="I27" s="162">
        <v>9318</v>
      </c>
    </row>
    <row r="28" spans="1:9" s="48" customFormat="1" ht="9" customHeight="1" x14ac:dyDescent="0.15">
      <c r="A28" s="50" t="s">
        <v>31</v>
      </c>
      <c r="B28" s="49"/>
      <c r="C28" s="162">
        <v>413</v>
      </c>
      <c r="D28" s="162">
        <v>546</v>
      </c>
      <c r="E28" s="168"/>
      <c r="F28" s="162">
        <v>557</v>
      </c>
      <c r="G28" s="162">
        <v>402</v>
      </c>
      <c r="H28" s="162">
        <v>8</v>
      </c>
      <c r="I28" s="162">
        <v>6570</v>
      </c>
    </row>
    <row r="29" spans="1:9" s="48" customFormat="1" ht="9" customHeight="1" x14ac:dyDescent="0.15">
      <c r="A29" s="50" t="s">
        <v>32</v>
      </c>
      <c r="B29" s="49"/>
      <c r="C29" s="162">
        <v>450</v>
      </c>
      <c r="D29" s="162">
        <v>629</v>
      </c>
      <c r="E29" s="168"/>
      <c r="F29" s="162">
        <v>607</v>
      </c>
      <c r="G29" s="162">
        <v>472</v>
      </c>
      <c r="H29" s="162">
        <v>62</v>
      </c>
      <c r="I29" s="162">
        <v>5432</v>
      </c>
    </row>
    <row r="30" spans="1:9" s="48" customFormat="1" ht="9" customHeight="1" x14ac:dyDescent="0.15">
      <c r="A30" s="50" t="s">
        <v>33</v>
      </c>
      <c r="B30" s="49"/>
      <c r="C30" s="162">
        <v>662</v>
      </c>
      <c r="D30" s="162">
        <v>778</v>
      </c>
      <c r="E30" s="168"/>
      <c r="F30" s="162">
        <v>583</v>
      </c>
      <c r="G30" s="162">
        <v>857</v>
      </c>
      <c r="H30" s="162">
        <v>189</v>
      </c>
      <c r="I30" s="162">
        <v>8127</v>
      </c>
    </row>
    <row r="31" spans="1:9" s="48" customFormat="1" ht="9" customHeight="1" x14ac:dyDescent="0.15">
      <c r="A31" s="50" t="s">
        <v>34</v>
      </c>
      <c r="B31" s="49"/>
      <c r="C31" s="162">
        <v>1686</v>
      </c>
      <c r="D31" s="162">
        <v>2067</v>
      </c>
      <c r="E31" s="168"/>
      <c r="F31" s="162">
        <v>731</v>
      </c>
      <c r="G31" s="162">
        <v>3022</v>
      </c>
      <c r="H31" s="162">
        <v>99</v>
      </c>
      <c r="I31" s="162">
        <v>18702</v>
      </c>
    </row>
    <row r="32" spans="1:9" s="48" customFormat="1" ht="9" customHeight="1" x14ac:dyDescent="0.15">
      <c r="A32" s="50" t="s">
        <v>35</v>
      </c>
      <c r="B32" s="49"/>
      <c r="C32" s="162">
        <v>270</v>
      </c>
      <c r="D32" s="162">
        <v>270</v>
      </c>
      <c r="E32" s="168"/>
      <c r="F32" s="162">
        <v>130</v>
      </c>
      <c r="G32" s="162">
        <v>410</v>
      </c>
      <c r="H32" s="162">
        <v>32</v>
      </c>
      <c r="I32" s="162">
        <v>2000</v>
      </c>
    </row>
    <row r="33" spans="1:9" s="48" customFormat="1" ht="9" customHeight="1" x14ac:dyDescent="0.15">
      <c r="A33" s="50" t="s">
        <v>36</v>
      </c>
      <c r="B33" s="49"/>
      <c r="C33" s="162">
        <v>304</v>
      </c>
      <c r="D33" s="162">
        <v>239</v>
      </c>
      <c r="E33" s="168"/>
      <c r="F33" s="162">
        <v>1</v>
      </c>
      <c r="G33" s="162">
        <v>542</v>
      </c>
      <c r="H33" s="162">
        <v>9</v>
      </c>
      <c r="I33" s="162">
        <v>2073</v>
      </c>
    </row>
    <row r="34" spans="1:9" s="48" customFormat="1" ht="9" customHeight="1" x14ac:dyDescent="0.15">
      <c r="A34" s="50" t="s">
        <v>37</v>
      </c>
      <c r="B34" s="49"/>
      <c r="C34" s="162">
        <v>622</v>
      </c>
      <c r="D34" s="162">
        <v>219</v>
      </c>
      <c r="E34" s="168"/>
      <c r="F34" s="162">
        <v>64</v>
      </c>
      <c r="G34" s="162">
        <v>777</v>
      </c>
      <c r="H34" s="162">
        <v>16</v>
      </c>
      <c r="I34" s="162">
        <v>8054</v>
      </c>
    </row>
    <row r="35" spans="1:9" s="56" customFormat="1" ht="9" customHeight="1" x14ac:dyDescent="0.15">
      <c r="A35" s="54" t="s">
        <v>3</v>
      </c>
      <c r="B35" s="55"/>
      <c r="C35" s="188">
        <v>11323</v>
      </c>
      <c r="D35" s="188">
        <v>6098</v>
      </c>
      <c r="E35" s="170"/>
      <c r="F35" s="188">
        <v>8572</v>
      </c>
      <c r="G35" s="188">
        <v>8849</v>
      </c>
      <c r="H35" s="188">
        <v>619</v>
      </c>
      <c r="I35" s="188">
        <v>76292</v>
      </c>
    </row>
    <row r="36" spans="1:9" s="48" customFormat="1" ht="6" customHeight="1" x14ac:dyDescent="0.15">
      <c r="A36" s="54"/>
      <c r="B36" s="49"/>
      <c r="C36" s="188"/>
      <c r="D36" s="188"/>
      <c r="E36" s="170"/>
      <c r="F36" s="188"/>
      <c r="G36" s="188"/>
      <c r="H36" s="188"/>
      <c r="I36" s="188"/>
    </row>
    <row r="37" spans="1:9" s="53" customFormat="1" ht="9" customHeight="1" x14ac:dyDescent="0.15">
      <c r="A37" s="51" t="s">
        <v>153</v>
      </c>
      <c r="B37" s="52"/>
      <c r="C37" s="162">
        <v>89</v>
      </c>
      <c r="D37" s="162">
        <v>197</v>
      </c>
      <c r="E37" s="169"/>
      <c r="F37" s="162">
        <v>0</v>
      </c>
      <c r="G37" s="162">
        <v>286</v>
      </c>
      <c r="H37" s="162">
        <v>31</v>
      </c>
      <c r="I37" s="162">
        <v>668</v>
      </c>
    </row>
    <row r="38" spans="1:9" s="53" customFormat="1" ht="9" customHeight="1" x14ac:dyDescent="0.15">
      <c r="A38" s="51" t="s">
        <v>38</v>
      </c>
      <c r="B38" s="52"/>
      <c r="C38" s="162">
        <v>1029</v>
      </c>
      <c r="D38" s="162">
        <v>152</v>
      </c>
      <c r="E38" s="169"/>
      <c r="F38" s="162">
        <v>0</v>
      </c>
      <c r="G38" s="162">
        <v>1181</v>
      </c>
      <c r="H38" s="162">
        <v>0</v>
      </c>
      <c r="I38" s="162">
        <v>2312</v>
      </c>
    </row>
    <row r="39" spans="1:9" s="56" customFormat="1" x14ac:dyDescent="0.15">
      <c r="A39" s="54" t="s">
        <v>195</v>
      </c>
      <c r="B39" s="57"/>
      <c r="C39" s="188">
        <v>1118</v>
      </c>
      <c r="D39" s="188">
        <v>349</v>
      </c>
      <c r="E39" s="171"/>
      <c r="F39" s="188">
        <v>0</v>
      </c>
      <c r="G39" s="188">
        <v>1467</v>
      </c>
      <c r="H39" s="188">
        <v>31</v>
      </c>
      <c r="I39" s="188">
        <v>2980</v>
      </c>
    </row>
    <row r="40" spans="1:9" s="48" customFormat="1" ht="6" customHeight="1" x14ac:dyDescent="0.15">
      <c r="A40" s="54"/>
      <c r="B40" s="49"/>
      <c r="C40" s="162"/>
      <c r="D40" s="162"/>
      <c r="E40" s="168"/>
      <c r="F40" s="162"/>
      <c r="G40" s="162"/>
      <c r="H40" s="162"/>
      <c r="I40" s="162"/>
    </row>
    <row r="41" spans="1:9" s="48" customFormat="1" ht="9" customHeight="1" x14ac:dyDescent="0.15">
      <c r="A41" s="50" t="s">
        <v>39</v>
      </c>
      <c r="B41" s="49"/>
      <c r="C41" s="162">
        <v>277</v>
      </c>
      <c r="D41" s="162">
        <v>431</v>
      </c>
      <c r="E41" s="168"/>
      <c r="F41" s="162">
        <v>356</v>
      </c>
      <c r="G41" s="162">
        <v>352</v>
      </c>
      <c r="H41" s="162">
        <v>12</v>
      </c>
      <c r="I41" s="162">
        <v>2055</v>
      </c>
    </row>
    <row r="42" spans="1:9" s="48" customFormat="1" ht="9" customHeight="1" x14ac:dyDescent="0.15">
      <c r="A42" s="50" t="s">
        <v>40</v>
      </c>
      <c r="B42" s="49"/>
      <c r="C42" s="162">
        <v>3359</v>
      </c>
      <c r="D42" s="162">
        <v>4100</v>
      </c>
      <c r="E42" s="168"/>
      <c r="F42" s="162">
        <v>3439</v>
      </c>
      <c r="G42" s="162">
        <v>4020</v>
      </c>
      <c r="H42" s="162">
        <v>132</v>
      </c>
      <c r="I42" s="162">
        <v>26731</v>
      </c>
    </row>
    <row r="43" spans="1:9" s="48" customFormat="1" ht="9" customHeight="1" x14ac:dyDescent="0.15">
      <c r="A43" s="50" t="s">
        <v>41</v>
      </c>
      <c r="B43" s="49"/>
      <c r="C43" s="162">
        <v>226</v>
      </c>
      <c r="D43" s="162">
        <v>886</v>
      </c>
      <c r="E43" s="168"/>
      <c r="F43" s="162">
        <v>838</v>
      </c>
      <c r="G43" s="162">
        <v>274</v>
      </c>
      <c r="H43" s="162">
        <v>31</v>
      </c>
      <c r="I43" s="162">
        <v>1385</v>
      </c>
    </row>
    <row r="44" spans="1:9" s="48" customFormat="1" ht="9" customHeight="1" x14ac:dyDescent="0.15">
      <c r="A44" s="50" t="s">
        <v>42</v>
      </c>
      <c r="B44" s="49"/>
      <c r="C44" s="162">
        <v>668</v>
      </c>
      <c r="D44" s="162">
        <v>741</v>
      </c>
      <c r="E44" s="168"/>
      <c r="F44" s="162">
        <v>720</v>
      </c>
      <c r="G44" s="162">
        <v>689</v>
      </c>
      <c r="H44" s="162">
        <v>0</v>
      </c>
      <c r="I44" s="162">
        <v>5416</v>
      </c>
    </row>
    <row r="45" spans="1:9" s="48" customFormat="1" ht="9" customHeight="1" x14ac:dyDescent="0.15">
      <c r="A45" s="50" t="s">
        <v>43</v>
      </c>
      <c r="B45" s="49"/>
      <c r="C45" s="162">
        <v>1554</v>
      </c>
      <c r="D45" s="162">
        <v>830</v>
      </c>
      <c r="E45" s="168"/>
      <c r="F45" s="162">
        <v>522</v>
      </c>
      <c r="G45" s="162">
        <v>1862</v>
      </c>
      <c r="H45" s="162">
        <v>390</v>
      </c>
      <c r="I45" s="162">
        <v>20680</v>
      </c>
    </row>
    <row r="46" spans="1:9" s="48" customFormat="1" ht="9" customHeight="1" x14ac:dyDescent="0.15">
      <c r="A46" s="50" t="s">
        <v>44</v>
      </c>
      <c r="B46" s="49"/>
      <c r="C46" s="162">
        <v>721</v>
      </c>
      <c r="D46" s="162">
        <v>1037</v>
      </c>
      <c r="E46" s="168"/>
      <c r="F46" s="162">
        <v>761</v>
      </c>
      <c r="G46" s="162">
        <v>997</v>
      </c>
      <c r="H46" s="162">
        <v>85</v>
      </c>
      <c r="I46" s="162">
        <v>11757</v>
      </c>
    </row>
    <row r="47" spans="1:9" s="48" customFormat="1" ht="9" customHeight="1" x14ac:dyDescent="0.15">
      <c r="A47" s="50" t="s">
        <v>45</v>
      </c>
      <c r="B47" s="49"/>
      <c r="C47" s="162">
        <v>522</v>
      </c>
      <c r="D47" s="162">
        <v>785</v>
      </c>
      <c r="E47" s="168"/>
      <c r="F47" s="162">
        <v>502</v>
      </c>
      <c r="G47" s="162">
        <v>805</v>
      </c>
      <c r="H47" s="162">
        <v>115</v>
      </c>
      <c r="I47" s="162">
        <v>8367</v>
      </c>
    </row>
    <row r="48" spans="1:9" s="53" customFormat="1" ht="9" customHeight="1" x14ac:dyDescent="0.15">
      <c r="A48" s="51" t="s">
        <v>213</v>
      </c>
      <c r="B48" s="52"/>
      <c r="C48" s="162">
        <v>270</v>
      </c>
      <c r="D48" s="162">
        <v>23</v>
      </c>
      <c r="E48" s="169"/>
      <c r="F48" s="162">
        <v>98</v>
      </c>
      <c r="G48" s="162">
        <v>195</v>
      </c>
      <c r="H48" s="162">
        <v>15</v>
      </c>
      <c r="I48" s="162">
        <v>6986</v>
      </c>
    </row>
    <row r="49" spans="1:9" s="48" customFormat="1" ht="9" customHeight="1" x14ac:dyDescent="0.15">
      <c r="A49" s="54" t="s">
        <v>115</v>
      </c>
      <c r="B49" s="55"/>
      <c r="C49" s="188">
        <v>7597</v>
      </c>
      <c r="D49" s="188">
        <v>8833</v>
      </c>
      <c r="E49" s="170"/>
      <c r="F49" s="188">
        <v>7236</v>
      </c>
      <c r="G49" s="188">
        <v>9194</v>
      </c>
      <c r="H49" s="188">
        <v>780</v>
      </c>
      <c r="I49" s="188">
        <v>83377</v>
      </c>
    </row>
    <row r="50" spans="1:9" s="48" customFormat="1" ht="6" customHeight="1" x14ac:dyDescent="0.15">
      <c r="A50" s="54"/>
      <c r="B50" s="49"/>
      <c r="C50" s="162"/>
      <c r="D50" s="162"/>
      <c r="E50" s="168"/>
      <c r="F50" s="162"/>
      <c r="G50" s="162"/>
      <c r="H50" s="162"/>
      <c r="I50" s="162"/>
    </row>
    <row r="51" spans="1:9" s="48" customFormat="1" ht="9" customHeight="1" x14ac:dyDescent="0.15">
      <c r="A51" s="50" t="s">
        <v>46</v>
      </c>
      <c r="B51" s="49"/>
      <c r="C51" s="162">
        <v>380</v>
      </c>
      <c r="D51" s="162">
        <v>234</v>
      </c>
      <c r="E51" s="168"/>
      <c r="F51" s="162">
        <v>122</v>
      </c>
      <c r="G51" s="162">
        <v>492</v>
      </c>
      <c r="H51" s="162">
        <v>76</v>
      </c>
      <c r="I51" s="162">
        <v>3436</v>
      </c>
    </row>
    <row r="52" spans="1:9" s="48" customFormat="1" ht="9" customHeight="1" x14ac:dyDescent="0.15">
      <c r="A52" s="50" t="s">
        <v>47</v>
      </c>
      <c r="B52" s="49"/>
      <c r="C52" s="162">
        <v>258</v>
      </c>
      <c r="D52" s="162">
        <v>146</v>
      </c>
      <c r="E52" s="168"/>
      <c r="F52" s="162">
        <v>274</v>
      </c>
      <c r="G52" s="162">
        <v>130</v>
      </c>
      <c r="H52" s="162">
        <v>16</v>
      </c>
      <c r="I52" s="162">
        <v>2462</v>
      </c>
    </row>
    <row r="53" spans="1:9" s="48" customFormat="1" ht="9" customHeight="1" x14ac:dyDescent="0.15">
      <c r="A53" s="50" t="s">
        <v>48</v>
      </c>
      <c r="B53" s="49"/>
      <c r="C53" s="162">
        <v>360</v>
      </c>
      <c r="D53" s="162">
        <v>409</v>
      </c>
      <c r="E53" s="168"/>
      <c r="F53" s="162">
        <v>331</v>
      </c>
      <c r="G53" s="162">
        <v>438</v>
      </c>
      <c r="H53" s="162">
        <v>93</v>
      </c>
      <c r="I53" s="162">
        <v>3017</v>
      </c>
    </row>
    <row r="54" spans="1:9" s="48" customFormat="1" ht="9" customHeight="1" x14ac:dyDescent="0.15">
      <c r="A54" s="50" t="s">
        <v>49</v>
      </c>
      <c r="B54" s="49"/>
      <c r="C54" s="162">
        <v>444</v>
      </c>
      <c r="D54" s="162">
        <v>677</v>
      </c>
      <c r="E54" s="168"/>
      <c r="F54" s="162">
        <v>94</v>
      </c>
      <c r="G54" s="162">
        <v>1027</v>
      </c>
      <c r="H54" s="162">
        <v>103</v>
      </c>
      <c r="I54" s="162">
        <v>4156</v>
      </c>
    </row>
    <row r="55" spans="1:9" s="56" customFormat="1" ht="9" customHeight="1" x14ac:dyDescent="0.15">
      <c r="A55" s="54" t="s">
        <v>50</v>
      </c>
      <c r="B55" s="55"/>
      <c r="C55" s="188">
        <v>1442</v>
      </c>
      <c r="D55" s="188">
        <v>1466</v>
      </c>
      <c r="E55" s="170"/>
      <c r="F55" s="188">
        <v>821</v>
      </c>
      <c r="G55" s="188">
        <v>2087</v>
      </c>
      <c r="H55" s="188">
        <v>288</v>
      </c>
      <c r="I55" s="188">
        <v>13071</v>
      </c>
    </row>
    <row r="56" spans="1:9" s="48" customFormat="1" ht="6" customHeight="1" x14ac:dyDescent="0.15">
      <c r="A56" s="54"/>
      <c r="B56" s="49"/>
      <c r="C56" s="162"/>
      <c r="D56" s="162"/>
      <c r="E56" s="168"/>
      <c r="F56" s="162"/>
      <c r="G56" s="162"/>
      <c r="H56" s="162"/>
      <c r="I56" s="162"/>
    </row>
    <row r="57" spans="1:9" s="48" customFormat="1" ht="9" customHeight="1" x14ac:dyDescent="0.15">
      <c r="A57" s="50" t="s">
        <v>54</v>
      </c>
      <c r="B57" s="49"/>
      <c r="C57" s="162">
        <v>810</v>
      </c>
      <c r="D57" s="162">
        <v>952</v>
      </c>
      <c r="E57" s="168"/>
      <c r="F57" s="162">
        <v>0</v>
      </c>
      <c r="G57" s="162">
        <v>1762</v>
      </c>
      <c r="H57" s="162">
        <v>198</v>
      </c>
      <c r="I57" s="162">
        <v>13260</v>
      </c>
    </row>
    <row r="58" spans="1:9" s="53" customFormat="1" ht="9" customHeight="1" x14ac:dyDescent="0.15">
      <c r="A58" s="51" t="s">
        <v>214</v>
      </c>
      <c r="B58" s="52"/>
      <c r="C58" s="162">
        <v>85</v>
      </c>
      <c r="D58" s="162">
        <v>50</v>
      </c>
      <c r="E58" s="169"/>
      <c r="F58" s="162">
        <v>0</v>
      </c>
      <c r="G58" s="162">
        <v>135</v>
      </c>
      <c r="H58" s="162">
        <v>31</v>
      </c>
      <c r="I58" s="162">
        <v>1842</v>
      </c>
    </row>
    <row r="59" spans="1:9" s="53" customFormat="1" ht="9" customHeight="1" x14ac:dyDescent="0.15">
      <c r="A59" s="50" t="s">
        <v>242</v>
      </c>
      <c r="B59" s="52"/>
      <c r="C59" s="162">
        <v>157</v>
      </c>
      <c r="D59" s="162">
        <v>396</v>
      </c>
      <c r="E59" s="169"/>
      <c r="F59" s="162">
        <v>347</v>
      </c>
      <c r="G59" s="162">
        <v>206</v>
      </c>
      <c r="H59" s="162">
        <v>27</v>
      </c>
      <c r="I59" s="162">
        <v>1214</v>
      </c>
    </row>
    <row r="60" spans="1:9" s="48" customFormat="1" ht="9" customHeight="1" x14ac:dyDescent="0.15">
      <c r="A60" s="50" t="s">
        <v>114</v>
      </c>
      <c r="B60" s="49"/>
      <c r="C60" s="162">
        <v>691</v>
      </c>
      <c r="D60" s="162">
        <v>308</v>
      </c>
      <c r="E60" s="168"/>
      <c r="F60" s="162">
        <v>377</v>
      </c>
      <c r="G60" s="162">
        <v>622</v>
      </c>
      <c r="H60" s="162">
        <v>97</v>
      </c>
      <c r="I60" s="162">
        <v>8024</v>
      </c>
    </row>
    <row r="61" spans="1:9" s="53" customFormat="1" ht="9" customHeight="1" x14ac:dyDescent="0.15">
      <c r="A61" s="51" t="s">
        <v>215</v>
      </c>
      <c r="B61" s="52"/>
      <c r="C61" s="162">
        <v>299</v>
      </c>
      <c r="D61" s="162">
        <v>32</v>
      </c>
      <c r="E61" s="169"/>
      <c r="F61" s="162">
        <v>66</v>
      </c>
      <c r="G61" s="162">
        <v>265</v>
      </c>
      <c r="H61" s="162">
        <v>19</v>
      </c>
      <c r="I61" s="162">
        <v>3811</v>
      </c>
    </row>
    <row r="62" spans="1:9" s="48" customFormat="1" ht="9" customHeight="1" x14ac:dyDescent="0.15">
      <c r="A62" s="50" t="s">
        <v>55</v>
      </c>
      <c r="B62" s="49"/>
      <c r="C62" s="162">
        <v>634</v>
      </c>
      <c r="D62" s="162">
        <v>480</v>
      </c>
      <c r="E62" s="172"/>
      <c r="F62" s="162">
        <v>0</v>
      </c>
      <c r="G62" s="162">
        <v>1114</v>
      </c>
      <c r="H62" s="162">
        <v>0</v>
      </c>
      <c r="I62" s="162">
        <v>6862</v>
      </c>
    </row>
    <row r="63" spans="1:9" s="48" customFormat="1" ht="9" customHeight="1" x14ac:dyDescent="0.15">
      <c r="A63" s="58" t="s">
        <v>56</v>
      </c>
      <c r="B63" s="49"/>
      <c r="C63" s="162">
        <v>663</v>
      </c>
      <c r="D63" s="162">
        <v>375</v>
      </c>
      <c r="E63" s="168"/>
      <c r="F63" s="162">
        <v>308</v>
      </c>
      <c r="G63" s="162">
        <v>730</v>
      </c>
      <c r="H63" s="162">
        <v>95</v>
      </c>
      <c r="I63" s="162">
        <v>7312</v>
      </c>
    </row>
    <row r="64" spans="1:9" s="48" customFormat="1" ht="9" customHeight="1" x14ac:dyDescent="0.15">
      <c r="A64" s="50" t="s">
        <v>57</v>
      </c>
      <c r="B64" s="49"/>
      <c r="C64" s="162">
        <v>378</v>
      </c>
      <c r="D64" s="162">
        <v>275</v>
      </c>
      <c r="E64" s="168"/>
      <c r="F64" s="162">
        <v>30</v>
      </c>
      <c r="G64" s="162">
        <v>623</v>
      </c>
      <c r="H64" s="162">
        <v>29</v>
      </c>
      <c r="I64" s="162">
        <v>2617</v>
      </c>
    </row>
    <row r="65" spans="1:9" s="48" customFormat="1" ht="9" customHeight="1" x14ac:dyDescent="0.15">
      <c r="A65" s="50" t="s">
        <v>58</v>
      </c>
      <c r="B65" s="49"/>
      <c r="C65" s="162">
        <v>212</v>
      </c>
      <c r="D65" s="162">
        <v>128</v>
      </c>
      <c r="E65" s="168"/>
      <c r="F65" s="162">
        <v>92</v>
      </c>
      <c r="G65" s="162">
        <v>248</v>
      </c>
      <c r="H65" s="162">
        <v>0</v>
      </c>
      <c r="I65" s="162">
        <v>5187</v>
      </c>
    </row>
    <row r="66" spans="1:9" s="53" customFormat="1" ht="9" customHeight="1" x14ac:dyDescent="0.15">
      <c r="A66" s="51" t="s">
        <v>216</v>
      </c>
      <c r="B66" s="52"/>
      <c r="C66" s="162">
        <v>229</v>
      </c>
      <c r="D66" s="162">
        <v>14</v>
      </c>
      <c r="E66" s="169"/>
      <c r="F66" s="162">
        <v>138</v>
      </c>
      <c r="G66" s="162">
        <v>105</v>
      </c>
      <c r="H66" s="162">
        <v>36</v>
      </c>
      <c r="I66" s="162">
        <v>5273</v>
      </c>
    </row>
    <row r="67" spans="1:9" s="48" customFormat="1" ht="9" customHeight="1" x14ac:dyDescent="0.15">
      <c r="A67" s="50" t="s">
        <v>59</v>
      </c>
      <c r="B67" s="49"/>
      <c r="C67" s="162">
        <v>173</v>
      </c>
      <c r="D67" s="162">
        <v>107</v>
      </c>
      <c r="E67" s="168"/>
      <c r="F67" s="162">
        <v>56</v>
      </c>
      <c r="G67" s="162">
        <v>224</v>
      </c>
      <c r="H67" s="162">
        <v>60</v>
      </c>
      <c r="I67" s="162">
        <v>4772</v>
      </c>
    </row>
    <row r="68" spans="1:9" s="48" customFormat="1" ht="9" customHeight="1" x14ac:dyDescent="0.15">
      <c r="A68" s="50" t="s">
        <v>60</v>
      </c>
      <c r="B68" s="49"/>
      <c r="C68" s="162">
        <v>863</v>
      </c>
      <c r="D68" s="162">
        <v>0</v>
      </c>
      <c r="E68" s="168"/>
      <c r="F68" s="162">
        <v>156</v>
      </c>
      <c r="G68" s="162">
        <v>707</v>
      </c>
      <c r="H68" s="162">
        <v>17</v>
      </c>
      <c r="I68" s="162">
        <v>1919</v>
      </c>
    </row>
    <row r="69" spans="1:9" s="56" customFormat="1" x14ac:dyDescent="0.15">
      <c r="A69" s="54" t="s">
        <v>240</v>
      </c>
      <c r="B69" s="55"/>
      <c r="C69" s="188">
        <v>5194</v>
      </c>
      <c r="D69" s="188">
        <v>3117</v>
      </c>
      <c r="E69" s="170"/>
      <c r="F69" s="188">
        <v>1570</v>
      </c>
      <c r="G69" s="188">
        <v>6741</v>
      </c>
      <c r="H69" s="188">
        <v>609</v>
      </c>
      <c r="I69" s="188">
        <v>62093</v>
      </c>
    </row>
    <row r="70" spans="1:9" s="39" customFormat="1" ht="9" customHeight="1" x14ac:dyDescent="0.15">
      <c r="A70" s="59"/>
      <c r="B70" s="42"/>
      <c r="C70" s="162"/>
      <c r="D70" s="162"/>
      <c r="E70" s="163"/>
      <c r="F70" s="162"/>
      <c r="G70" s="162"/>
      <c r="H70" s="162"/>
      <c r="I70" s="162"/>
    </row>
    <row r="71" spans="1:9" s="39" customFormat="1" ht="9" customHeight="1" x14ac:dyDescent="0.15">
      <c r="A71" s="50" t="s">
        <v>61</v>
      </c>
      <c r="C71" s="162">
        <v>35</v>
      </c>
      <c r="D71" s="162">
        <v>40</v>
      </c>
      <c r="E71" s="164"/>
      <c r="F71" s="162">
        <v>23</v>
      </c>
      <c r="G71" s="162">
        <v>52</v>
      </c>
      <c r="H71" s="162">
        <v>37</v>
      </c>
      <c r="I71" s="162">
        <v>1050</v>
      </c>
    </row>
    <row r="72" spans="1:9" s="39" customFormat="1" x14ac:dyDescent="0.15">
      <c r="A72" s="12" t="s">
        <v>62</v>
      </c>
      <c r="C72" s="162">
        <v>2522</v>
      </c>
      <c r="D72" s="162">
        <v>1758</v>
      </c>
      <c r="E72" s="164"/>
      <c r="F72" s="162">
        <v>1218</v>
      </c>
      <c r="G72" s="162">
        <v>3062</v>
      </c>
      <c r="H72" s="162">
        <v>394</v>
      </c>
      <c r="I72" s="162">
        <v>25103</v>
      </c>
    </row>
    <row r="73" spans="1:9" x14ac:dyDescent="0.15">
      <c r="A73" s="123" t="s">
        <v>63</v>
      </c>
      <c r="C73" s="162">
        <v>222</v>
      </c>
      <c r="D73" s="162">
        <v>75</v>
      </c>
      <c r="E73" s="165"/>
      <c r="F73" s="162">
        <v>0</v>
      </c>
      <c r="G73" s="162">
        <v>297</v>
      </c>
      <c r="H73" s="162">
        <v>23</v>
      </c>
      <c r="I73" s="162">
        <v>4149</v>
      </c>
    </row>
    <row r="74" spans="1:9" x14ac:dyDescent="0.15">
      <c r="A74" s="24" t="s">
        <v>64</v>
      </c>
      <c r="C74" s="162">
        <v>172</v>
      </c>
      <c r="D74" s="162">
        <v>262</v>
      </c>
      <c r="E74" s="165"/>
      <c r="F74" s="162">
        <v>3</v>
      </c>
      <c r="G74" s="162">
        <v>431</v>
      </c>
      <c r="H74" s="162">
        <v>34</v>
      </c>
      <c r="I74" s="162">
        <v>2694</v>
      </c>
    </row>
    <row r="75" spans="1:9" x14ac:dyDescent="0.15">
      <c r="A75" s="24" t="s">
        <v>65</v>
      </c>
      <c r="C75" s="162">
        <v>2435</v>
      </c>
      <c r="D75" s="162">
        <v>160</v>
      </c>
      <c r="E75" s="165"/>
      <c r="F75" s="162">
        <v>382</v>
      </c>
      <c r="G75" s="162">
        <v>2213</v>
      </c>
      <c r="H75" s="162">
        <v>0</v>
      </c>
      <c r="I75" s="162">
        <v>4611</v>
      </c>
    </row>
    <row r="76" spans="1:9" x14ac:dyDescent="0.15">
      <c r="A76" s="24" t="s">
        <v>272</v>
      </c>
      <c r="B76" s="190">
        <v>306</v>
      </c>
      <c r="C76" s="162">
        <v>150</v>
      </c>
      <c r="D76" s="192" t="s">
        <v>129</v>
      </c>
      <c r="E76" s="165"/>
      <c r="F76" s="162">
        <v>27</v>
      </c>
      <c r="G76" s="162">
        <v>133</v>
      </c>
      <c r="H76" s="162">
        <v>24</v>
      </c>
      <c r="I76" s="193" t="s">
        <v>129</v>
      </c>
    </row>
    <row r="77" spans="1:9" x14ac:dyDescent="0.15">
      <c r="A77" s="24" t="s">
        <v>67</v>
      </c>
      <c r="C77" s="162">
        <v>1034</v>
      </c>
      <c r="D77" s="162">
        <v>237</v>
      </c>
      <c r="E77" s="165"/>
      <c r="F77" s="162">
        <v>44</v>
      </c>
      <c r="G77" s="162">
        <v>1227</v>
      </c>
      <c r="H77" s="162">
        <v>103</v>
      </c>
      <c r="I77" s="162">
        <v>1877</v>
      </c>
    </row>
    <row r="78" spans="1:9" x14ac:dyDescent="0.15">
      <c r="A78" s="24" t="s">
        <v>68</v>
      </c>
      <c r="C78" s="162">
        <v>276</v>
      </c>
      <c r="D78" s="162">
        <v>57</v>
      </c>
      <c r="E78" s="165"/>
      <c r="F78" s="162">
        <v>87</v>
      </c>
      <c r="G78" s="162">
        <v>246</v>
      </c>
      <c r="H78" s="162">
        <v>52</v>
      </c>
      <c r="I78" s="162">
        <v>1421</v>
      </c>
    </row>
    <row r="79" spans="1:9" x14ac:dyDescent="0.15">
      <c r="A79" s="24" t="s">
        <v>217</v>
      </c>
      <c r="C79" s="162">
        <v>165</v>
      </c>
      <c r="D79" s="162">
        <v>45</v>
      </c>
      <c r="E79" s="165"/>
      <c r="F79" s="162">
        <v>81</v>
      </c>
      <c r="G79" s="162">
        <v>129</v>
      </c>
      <c r="H79" s="162">
        <v>20</v>
      </c>
      <c r="I79" s="162">
        <v>1302</v>
      </c>
    </row>
    <row r="80" spans="1:9" x14ac:dyDescent="0.15">
      <c r="A80" s="24" t="s">
        <v>69</v>
      </c>
      <c r="C80" s="162">
        <v>2194</v>
      </c>
      <c r="D80" s="162">
        <v>135</v>
      </c>
      <c r="E80" s="165"/>
      <c r="F80" s="162">
        <v>76</v>
      </c>
      <c r="G80" s="162">
        <v>2253</v>
      </c>
      <c r="H80" s="162">
        <v>34</v>
      </c>
      <c r="I80" s="162">
        <v>2194</v>
      </c>
    </row>
    <row r="81" spans="1:9" x14ac:dyDescent="0.15">
      <c r="A81" s="24" t="s">
        <v>70</v>
      </c>
      <c r="C81" s="162">
        <v>699</v>
      </c>
      <c r="D81" s="162">
        <v>509</v>
      </c>
      <c r="E81" s="165"/>
      <c r="F81" s="162">
        <v>297</v>
      </c>
      <c r="G81" s="162">
        <v>911</v>
      </c>
      <c r="H81" s="162">
        <v>206</v>
      </c>
      <c r="I81" s="162">
        <v>8595</v>
      </c>
    </row>
    <row r="82" spans="1:9" x14ac:dyDescent="0.15">
      <c r="A82" s="37" t="s">
        <v>118</v>
      </c>
      <c r="B82" s="37"/>
      <c r="C82" s="188">
        <v>10142</v>
      </c>
      <c r="D82" s="188">
        <v>3595</v>
      </c>
      <c r="E82" s="166"/>
      <c r="F82" s="188">
        <v>2574</v>
      </c>
      <c r="G82" s="188">
        <v>11163</v>
      </c>
      <c r="H82" s="188">
        <v>927</v>
      </c>
      <c r="I82" s="188">
        <v>52996</v>
      </c>
    </row>
    <row r="83" spans="1:9" x14ac:dyDescent="0.15">
      <c r="C83" s="162"/>
      <c r="D83" s="162"/>
      <c r="E83" s="165"/>
      <c r="F83" s="162"/>
      <c r="G83" s="162"/>
      <c r="H83" s="162"/>
      <c r="I83" s="162"/>
    </row>
    <row r="84" spans="1:9" x14ac:dyDescent="0.15">
      <c r="A84" s="24" t="s">
        <v>71</v>
      </c>
      <c r="C84" s="162">
        <v>3642</v>
      </c>
      <c r="D84" s="162">
        <v>541</v>
      </c>
      <c r="E84" s="165"/>
      <c r="F84" s="162">
        <v>0</v>
      </c>
      <c r="G84" s="162">
        <v>4183</v>
      </c>
      <c r="H84" s="162">
        <v>0</v>
      </c>
      <c r="I84" s="162">
        <v>5516</v>
      </c>
    </row>
    <row r="85" spans="1:9" x14ac:dyDescent="0.15">
      <c r="A85" s="24" t="s">
        <v>218</v>
      </c>
      <c r="C85" s="162">
        <v>359</v>
      </c>
      <c r="D85" s="162">
        <v>214</v>
      </c>
      <c r="E85" s="165"/>
      <c r="F85" s="162">
        <v>106</v>
      </c>
      <c r="G85" s="162">
        <v>467</v>
      </c>
      <c r="H85" s="162">
        <v>0</v>
      </c>
      <c r="I85" s="162">
        <v>0</v>
      </c>
    </row>
    <row r="86" spans="1:9" x14ac:dyDescent="0.15">
      <c r="A86" s="24" t="s">
        <v>219</v>
      </c>
      <c r="C86" s="162">
        <v>413</v>
      </c>
      <c r="D86" s="162">
        <v>6</v>
      </c>
      <c r="E86" s="165"/>
      <c r="F86" s="162">
        <v>0</v>
      </c>
      <c r="G86" s="162">
        <v>419</v>
      </c>
      <c r="H86" s="162">
        <v>0</v>
      </c>
      <c r="I86" s="162">
        <v>0</v>
      </c>
    </row>
    <row r="87" spans="1:9" x14ac:dyDescent="0.15">
      <c r="A87" s="24" t="s">
        <v>220</v>
      </c>
      <c r="C87" s="162">
        <v>360</v>
      </c>
      <c r="D87" s="162">
        <v>211</v>
      </c>
      <c r="E87" s="165"/>
      <c r="F87" s="162">
        <v>103</v>
      </c>
      <c r="G87" s="162">
        <v>468</v>
      </c>
      <c r="H87" s="162">
        <v>42</v>
      </c>
      <c r="I87" s="162">
        <v>2289</v>
      </c>
    </row>
    <row r="88" spans="1:9" x14ac:dyDescent="0.15">
      <c r="A88" s="24" t="s">
        <v>221</v>
      </c>
      <c r="C88" s="162">
        <v>162</v>
      </c>
      <c r="D88" s="162">
        <v>20</v>
      </c>
      <c r="E88" s="165"/>
      <c r="F88" s="162">
        <v>0</v>
      </c>
      <c r="G88" s="162">
        <v>182</v>
      </c>
      <c r="H88" s="162">
        <v>15</v>
      </c>
      <c r="I88" s="162">
        <v>1128</v>
      </c>
    </row>
    <row r="89" spans="1:9" x14ac:dyDescent="0.15">
      <c r="A89" s="24" t="s">
        <v>72</v>
      </c>
      <c r="C89" s="162">
        <v>373</v>
      </c>
      <c r="D89" s="162">
        <v>116</v>
      </c>
      <c r="E89" s="165"/>
      <c r="F89" s="162">
        <v>171</v>
      </c>
      <c r="G89" s="162">
        <v>318</v>
      </c>
      <c r="H89" s="162">
        <v>54</v>
      </c>
      <c r="I89" s="162">
        <v>2420</v>
      </c>
    </row>
    <row r="90" spans="1:9" x14ac:dyDescent="0.15">
      <c r="A90" s="24" t="s">
        <v>222</v>
      </c>
      <c r="C90" s="162">
        <v>102</v>
      </c>
      <c r="D90" s="162">
        <v>50</v>
      </c>
      <c r="E90" s="165"/>
      <c r="F90" s="162">
        <v>10</v>
      </c>
      <c r="G90" s="162">
        <v>142</v>
      </c>
      <c r="H90" s="162">
        <v>37</v>
      </c>
      <c r="I90" s="162">
        <v>686</v>
      </c>
    </row>
    <row r="91" spans="1:9" x14ac:dyDescent="0.15">
      <c r="A91" s="37" t="s">
        <v>119</v>
      </c>
      <c r="B91" s="37"/>
      <c r="C91" s="188">
        <v>5411</v>
      </c>
      <c r="D91" s="188">
        <v>1158</v>
      </c>
      <c r="E91" s="166"/>
      <c r="F91" s="188">
        <v>390</v>
      </c>
      <c r="G91" s="188">
        <v>6179</v>
      </c>
      <c r="H91" s="188">
        <v>148</v>
      </c>
      <c r="I91" s="188">
        <v>12039</v>
      </c>
    </row>
    <row r="92" spans="1:9" x14ac:dyDescent="0.15">
      <c r="C92" s="162"/>
      <c r="D92" s="162"/>
      <c r="E92" s="165"/>
      <c r="F92" s="162"/>
      <c r="G92" s="162"/>
      <c r="H92" s="162"/>
      <c r="I92" s="162"/>
    </row>
    <row r="93" spans="1:9" x14ac:dyDescent="0.15">
      <c r="A93" s="24" t="s">
        <v>73</v>
      </c>
      <c r="C93" s="162">
        <v>1836</v>
      </c>
      <c r="D93" s="162">
        <v>448</v>
      </c>
      <c r="E93" s="165"/>
      <c r="F93" s="162">
        <v>110</v>
      </c>
      <c r="G93" s="162">
        <v>2174</v>
      </c>
      <c r="H93" s="162">
        <v>43</v>
      </c>
      <c r="I93" s="162">
        <v>14446</v>
      </c>
    </row>
    <row r="94" spans="1:9" x14ac:dyDescent="0.15">
      <c r="A94" s="24" t="s">
        <v>74</v>
      </c>
      <c r="C94" s="162">
        <v>389</v>
      </c>
      <c r="D94" s="162">
        <v>125</v>
      </c>
      <c r="E94" s="165"/>
      <c r="F94" s="162">
        <v>5</v>
      </c>
      <c r="G94" s="162">
        <v>509</v>
      </c>
      <c r="H94" s="162">
        <v>71</v>
      </c>
      <c r="I94" s="162">
        <v>5973</v>
      </c>
    </row>
    <row r="95" spans="1:9" x14ac:dyDescent="0.15">
      <c r="A95" s="24" t="s">
        <v>261</v>
      </c>
      <c r="C95" s="162">
        <v>122</v>
      </c>
      <c r="D95" s="162">
        <v>68</v>
      </c>
      <c r="E95" s="165"/>
      <c r="F95" s="162">
        <v>0</v>
      </c>
      <c r="G95" s="162">
        <v>190</v>
      </c>
      <c r="H95" s="162">
        <v>12</v>
      </c>
      <c r="I95" s="162">
        <v>450</v>
      </c>
    </row>
    <row r="96" spans="1:9" x14ac:dyDescent="0.15">
      <c r="A96" s="24" t="s">
        <v>75</v>
      </c>
      <c r="C96" s="162">
        <v>375</v>
      </c>
      <c r="D96" s="162">
        <v>318</v>
      </c>
      <c r="E96" s="165"/>
      <c r="F96" s="162">
        <v>475</v>
      </c>
      <c r="G96" s="162">
        <v>218</v>
      </c>
      <c r="H96" s="162">
        <v>100</v>
      </c>
      <c r="I96" s="162">
        <v>9180</v>
      </c>
    </row>
    <row r="97" spans="1:9" x14ac:dyDescent="0.15">
      <c r="A97" s="24" t="s">
        <v>223</v>
      </c>
      <c r="C97" s="162">
        <v>85</v>
      </c>
      <c r="D97" s="162">
        <v>19</v>
      </c>
      <c r="E97" s="165"/>
      <c r="F97" s="162">
        <v>3</v>
      </c>
      <c r="G97" s="162">
        <v>101</v>
      </c>
      <c r="H97" s="162">
        <v>8</v>
      </c>
      <c r="I97" s="162">
        <v>1944</v>
      </c>
    </row>
    <row r="98" spans="1:9" x14ac:dyDescent="0.15">
      <c r="A98" s="24" t="s">
        <v>246</v>
      </c>
      <c r="C98" s="162">
        <v>374</v>
      </c>
      <c r="D98" s="162">
        <v>224</v>
      </c>
      <c r="E98" s="165"/>
      <c r="F98" s="162">
        <v>246</v>
      </c>
      <c r="G98" s="162">
        <v>352</v>
      </c>
      <c r="H98" s="162">
        <v>0</v>
      </c>
      <c r="I98" s="162">
        <v>0</v>
      </c>
    </row>
    <row r="99" spans="1:9" x14ac:dyDescent="0.15">
      <c r="A99" s="24" t="s">
        <v>245</v>
      </c>
      <c r="C99" s="162">
        <v>108</v>
      </c>
      <c r="D99" s="162">
        <v>45</v>
      </c>
      <c r="E99" s="165"/>
      <c r="F99" s="162">
        <v>45</v>
      </c>
      <c r="G99" s="162">
        <v>108</v>
      </c>
      <c r="H99" s="162">
        <v>21</v>
      </c>
      <c r="I99" s="162">
        <v>1479</v>
      </c>
    </row>
    <row r="100" spans="1:9" x14ac:dyDescent="0.15">
      <c r="A100" s="24" t="s">
        <v>244</v>
      </c>
      <c r="C100" s="162">
        <v>259</v>
      </c>
      <c r="D100" s="162">
        <v>50</v>
      </c>
      <c r="E100" s="165"/>
      <c r="F100" s="162">
        <v>20</v>
      </c>
      <c r="G100" s="162">
        <v>289</v>
      </c>
      <c r="H100" s="162">
        <v>26</v>
      </c>
      <c r="I100" s="162">
        <v>6100</v>
      </c>
    </row>
    <row r="101" spans="1:9" x14ac:dyDescent="0.15">
      <c r="A101" s="37" t="s">
        <v>120</v>
      </c>
      <c r="B101" s="37"/>
      <c r="C101" s="188">
        <v>3548</v>
      </c>
      <c r="D101" s="188">
        <v>1297</v>
      </c>
      <c r="E101" s="166"/>
      <c r="F101" s="188">
        <v>904</v>
      </c>
      <c r="G101" s="188">
        <v>3941</v>
      </c>
      <c r="H101" s="188">
        <v>281</v>
      </c>
      <c r="I101" s="188">
        <v>39572</v>
      </c>
    </row>
    <row r="102" spans="1:9" x14ac:dyDescent="0.15">
      <c r="C102" s="162"/>
      <c r="D102" s="162"/>
      <c r="E102" s="165"/>
      <c r="F102" s="162"/>
      <c r="G102" s="162"/>
      <c r="H102" s="162"/>
      <c r="I102" s="162"/>
    </row>
    <row r="103" spans="1:9" x14ac:dyDescent="0.15">
      <c r="A103" s="24" t="s">
        <v>76</v>
      </c>
      <c r="C103" s="162">
        <v>566</v>
      </c>
      <c r="D103" s="162">
        <v>301</v>
      </c>
      <c r="E103" s="165"/>
      <c r="F103" s="162">
        <v>559</v>
      </c>
      <c r="G103" s="162">
        <v>308</v>
      </c>
      <c r="H103" s="162">
        <v>61</v>
      </c>
      <c r="I103" s="162">
        <v>2427</v>
      </c>
    </row>
    <row r="104" spans="1:9" x14ac:dyDescent="0.15">
      <c r="A104" s="24" t="s">
        <v>243</v>
      </c>
      <c r="C104" s="162">
        <v>0</v>
      </c>
      <c r="D104" s="162">
        <v>0</v>
      </c>
      <c r="E104" s="165"/>
      <c r="F104" s="162">
        <v>0</v>
      </c>
      <c r="G104" s="162">
        <v>0</v>
      </c>
      <c r="H104" s="162">
        <v>0</v>
      </c>
      <c r="I104" s="162">
        <v>0</v>
      </c>
    </row>
    <row r="105" spans="1:9" x14ac:dyDescent="0.15">
      <c r="A105" s="24" t="s">
        <v>77</v>
      </c>
      <c r="C105" s="162">
        <v>369</v>
      </c>
      <c r="D105" s="162">
        <v>247</v>
      </c>
      <c r="E105" s="165"/>
      <c r="F105" s="162">
        <v>293</v>
      </c>
      <c r="G105" s="162">
        <v>323</v>
      </c>
      <c r="H105" s="162">
        <v>30</v>
      </c>
      <c r="I105" s="162">
        <v>2700</v>
      </c>
    </row>
    <row r="106" spans="1:9" x14ac:dyDescent="0.15">
      <c r="A106" s="24" t="s">
        <v>78</v>
      </c>
      <c r="C106" s="162">
        <v>292</v>
      </c>
      <c r="D106" s="162">
        <v>168</v>
      </c>
      <c r="E106" s="165"/>
      <c r="F106" s="162">
        <v>177</v>
      </c>
      <c r="G106" s="162">
        <v>283</v>
      </c>
      <c r="H106" s="162">
        <v>61</v>
      </c>
      <c r="I106" s="162">
        <v>2463</v>
      </c>
    </row>
    <row r="107" spans="1:9" x14ac:dyDescent="0.15">
      <c r="A107" s="24" t="s">
        <v>143</v>
      </c>
      <c r="C107" s="162">
        <v>1778</v>
      </c>
      <c r="D107" s="162">
        <v>236</v>
      </c>
      <c r="E107" s="165"/>
      <c r="F107" s="162">
        <v>76</v>
      </c>
      <c r="G107" s="162">
        <v>1938</v>
      </c>
      <c r="H107" s="162">
        <v>1455</v>
      </c>
      <c r="I107" s="162">
        <v>54866</v>
      </c>
    </row>
    <row r="108" spans="1:9" x14ac:dyDescent="0.15">
      <c r="A108" s="24" t="s">
        <v>79</v>
      </c>
      <c r="C108" s="162">
        <v>1497</v>
      </c>
      <c r="D108" s="162">
        <v>244</v>
      </c>
      <c r="E108" s="165"/>
      <c r="F108" s="162">
        <v>149</v>
      </c>
      <c r="G108" s="162">
        <v>1592</v>
      </c>
      <c r="H108" s="162">
        <v>0</v>
      </c>
      <c r="I108" s="162">
        <v>21144</v>
      </c>
    </row>
    <row r="109" spans="1:9" x14ac:dyDescent="0.15">
      <c r="A109" s="24" t="s">
        <v>80</v>
      </c>
      <c r="C109" s="162">
        <v>428</v>
      </c>
      <c r="D109" s="162">
        <v>176</v>
      </c>
      <c r="E109" s="165"/>
      <c r="F109" s="162">
        <v>0</v>
      </c>
      <c r="G109" s="162">
        <v>604</v>
      </c>
      <c r="H109" s="162">
        <v>60</v>
      </c>
      <c r="I109" s="162">
        <v>2127</v>
      </c>
    </row>
    <row r="110" spans="1:9" x14ac:dyDescent="0.15">
      <c r="A110" s="37" t="s">
        <v>121</v>
      </c>
      <c r="B110" s="37"/>
      <c r="C110" s="188">
        <v>4930</v>
      </c>
      <c r="D110" s="188">
        <v>1372</v>
      </c>
      <c r="E110" s="166"/>
      <c r="F110" s="188">
        <v>1254</v>
      </c>
      <c r="G110" s="188">
        <v>5048</v>
      </c>
      <c r="H110" s="188">
        <v>1667</v>
      </c>
      <c r="I110" s="188">
        <v>85727</v>
      </c>
    </row>
    <row r="111" spans="1:9" x14ac:dyDescent="0.15">
      <c r="C111" s="162"/>
      <c r="D111" s="162"/>
      <c r="E111" s="165"/>
      <c r="F111" s="162"/>
      <c r="G111" s="162"/>
      <c r="H111" s="162"/>
      <c r="I111" s="162"/>
    </row>
    <row r="112" spans="1:9" x14ac:dyDescent="0.15">
      <c r="A112" s="24" t="s">
        <v>82</v>
      </c>
      <c r="C112" s="162">
        <v>309</v>
      </c>
      <c r="D112" s="162">
        <v>1305</v>
      </c>
      <c r="E112" s="165"/>
      <c r="F112" s="162">
        <v>1241</v>
      </c>
      <c r="G112" s="162">
        <v>373</v>
      </c>
      <c r="H112" s="162">
        <v>158</v>
      </c>
      <c r="I112" s="162">
        <v>4721</v>
      </c>
    </row>
    <row r="113" spans="1:9" x14ac:dyDescent="0.15">
      <c r="A113" s="24" t="s">
        <v>224</v>
      </c>
      <c r="C113" s="162">
        <v>32</v>
      </c>
      <c r="D113" s="162">
        <v>0</v>
      </c>
      <c r="E113" s="165"/>
      <c r="F113" s="162">
        <v>0</v>
      </c>
      <c r="G113" s="162">
        <v>32</v>
      </c>
      <c r="H113" s="162">
        <v>9</v>
      </c>
      <c r="I113" s="162">
        <v>212</v>
      </c>
    </row>
    <row r="114" spans="1:9" x14ac:dyDescent="0.15">
      <c r="A114" s="24" t="s">
        <v>81</v>
      </c>
      <c r="C114" s="162">
        <v>520</v>
      </c>
      <c r="D114" s="162">
        <v>610</v>
      </c>
      <c r="E114" s="165"/>
      <c r="F114" s="162">
        <v>103</v>
      </c>
      <c r="G114" s="162">
        <v>1027</v>
      </c>
      <c r="H114" s="162">
        <v>70</v>
      </c>
      <c r="I114" s="162">
        <v>10987</v>
      </c>
    </row>
    <row r="115" spans="1:9" x14ac:dyDescent="0.15">
      <c r="A115" s="24" t="s">
        <v>225</v>
      </c>
      <c r="C115" s="162">
        <v>208</v>
      </c>
      <c r="D115" s="162">
        <v>27</v>
      </c>
      <c r="E115" s="165"/>
      <c r="F115" s="162">
        <v>0</v>
      </c>
      <c r="G115" s="162">
        <v>235</v>
      </c>
      <c r="H115" s="162">
        <v>11</v>
      </c>
      <c r="I115" s="162">
        <v>1995</v>
      </c>
    </row>
    <row r="116" spans="1:9" x14ac:dyDescent="0.15">
      <c r="A116" s="24" t="s">
        <v>226</v>
      </c>
      <c r="C116" s="162">
        <v>415</v>
      </c>
      <c r="D116" s="162">
        <v>3</v>
      </c>
      <c r="E116" s="165"/>
      <c r="F116" s="162">
        <v>0</v>
      </c>
      <c r="G116" s="162">
        <v>418</v>
      </c>
      <c r="H116" s="162">
        <v>7</v>
      </c>
      <c r="I116" s="162">
        <v>1323</v>
      </c>
    </row>
    <row r="117" spans="1:9" x14ac:dyDescent="0.15">
      <c r="A117" s="24" t="s">
        <v>83</v>
      </c>
      <c r="C117" s="162">
        <v>938</v>
      </c>
      <c r="D117" s="162">
        <v>207</v>
      </c>
      <c r="E117" s="165"/>
      <c r="F117" s="162">
        <v>831</v>
      </c>
      <c r="G117" s="162">
        <v>314</v>
      </c>
      <c r="H117" s="162">
        <v>825</v>
      </c>
      <c r="I117" s="162">
        <v>31264</v>
      </c>
    </row>
    <row r="118" spans="1:9" x14ac:dyDescent="0.15">
      <c r="A118" s="24" t="s">
        <v>84</v>
      </c>
      <c r="C118" s="162">
        <v>2544</v>
      </c>
      <c r="D118" s="162">
        <v>292</v>
      </c>
      <c r="E118" s="165"/>
      <c r="F118" s="162">
        <v>1362</v>
      </c>
      <c r="G118" s="162">
        <v>1474</v>
      </c>
      <c r="H118" s="162">
        <v>68</v>
      </c>
      <c r="I118" s="162">
        <v>3870</v>
      </c>
    </row>
    <row r="119" spans="1:9" x14ac:dyDescent="0.15">
      <c r="A119" s="37" t="s">
        <v>9</v>
      </c>
      <c r="B119" s="37"/>
      <c r="C119" s="188">
        <v>4966</v>
      </c>
      <c r="D119" s="188">
        <v>2444</v>
      </c>
      <c r="E119" s="166"/>
      <c r="F119" s="188">
        <v>3537</v>
      </c>
      <c r="G119" s="188">
        <v>3873</v>
      </c>
      <c r="H119" s="188">
        <v>1148</v>
      </c>
      <c r="I119" s="188">
        <v>54372</v>
      </c>
    </row>
    <row r="120" spans="1:9" x14ac:dyDescent="0.15">
      <c r="C120" s="162"/>
      <c r="D120" s="162"/>
      <c r="E120" s="165"/>
      <c r="F120" s="162"/>
      <c r="G120" s="162"/>
      <c r="H120" s="162"/>
      <c r="I120" s="162"/>
    </row>
    <row r="121" spans="1:9" x14ac:dyDescent="0.15">
      <c r="A121" s="24" t="s">
        <v>85</v>
      </c>
      <c r="C121" s="162">
        <v>398</v>
      </c>
      <c r="D121" s="162">
        <v>297</v>
      </c>
      <c r="E121" s="165"/>
      <c r="F121" s="162">
        <v>10</v>
      </c>
      <c r="G121" s="162">
        <v>685</v>
      </c>
      <c r="H121" s="162">
        <v>469</v>
      </c>
      <c r="I121" s="162">
        <v>11313</v>
      </c>
    </row>
    <row r="122" spans="1:9" x14ac:dyDescent="0.15">
      <c r="A122" s="24" t="s">
        <v>86</v>
      </c>
      <c r="C122" s="162">
        <v>346</v>
      </c>
      <c r="D122" s="162">
        <v>195</v>
      </c>
      <c r="E122" s="165"/>
      <c r="F122" s="162">
        <v>90</v>
      </c>
      <c r="G122" s="162">
        <v>451</v>
      </c>
      <c r="H122" s="162">
        <v>7</v>
      </c>
      <c r="I122" s="162">
        <v>1574</v>
      </c>
    </row>
    <row r="123" spans="1:9" x14ac:dyDescent="0.15">
      <c r="A123" s="37" t="s">
        <v>10</v>
      </c>
      <c r="B123" s="37"/>
      <c r="C123" s="188">
        <v>744</v>
      </c>
      <c r="D123" s="188">
        <v>492</v>
      </c>
      <c r="E123" s="166"/>
      <c r="F123" s="188">
        <v>100</v>
      </c>
      <c r="G123" s="188">
        <v>1136</v>
      </c>
      <c r="H123" s="188">
        <v>476</v>
      </c>
      <c r="I123" s="188">
        <v>12887</v>
      </c>
    </row>
    <row r="124" spans="1:9" x14ac:dyDescent="0.15">
      <c r="C124" s="162"/>
      <c r="D124" s="162"/>
      <c r="E124" s="165"/>
      <c r="F124" s="162"/>
      <c r="G124" s="162"/>
      <c r="H124" s="162"/>
      <c r="I124" s="162"/>
    </row>
    <row r="125" spans="1:9" x14ac:dyDescent="0.15">
      <c r="A125" s="24" t="s">
        <v>87</v>
      </c>
      <c r="C125" s="162">
        <v>2296</v>
      </c>
      <c r="D125" s="162">
        <v>676</v>
      </c>
      <c r="E125" s="165"/>
      <c r="F125" s="162">
        <v>162</v>
      </c>
      <c r="G125" s="162">
        <v>2810</v>
      </c>
      <c r="H125" s="162">
        <v>1358</v>
      </c>
      <c r="I125" s="162">
        <v>9904</v>
      </c>
    </row>
    <row r="126" spans="1:9" x14ac:dyDescent="0.15">
      <c r="A126" s="24" t="s">
        <v>88</v>
      </c>
      <c r="C126" s="162">
        <v>487</v>
      </c>
      <c r="D126" s="162">
        <v>324</v>
      </c>
      <c r="E126" s="165"/>
      <c r="F126" s="162">
        <v>218</v>
      </c>
      <c r="G126" s="162">
        <v>593</v>
      </c>
      <c r="H126" s="162">
        <v>20</v>
      </c>
      <c r="I126" s="162">
        <v>2642</v>
      </c>
    </row>
    <row r="127" spans="1:9" x14ac:dyDescent="0.15">
      <c r="A127" s="24" t="s">
        <v>256</v>
      </c>
      <c r="C127" s="162">
        <v>141</v>
      </c>
      <c r="D127" s="162">
        <v>760</v>
      </c>
      <c r="E127" s="165"/>
      <c r="F127" s="162">
        <v>516</v>
      </c>
      <c r="G127" s="162">
        <v>385</v>
      </c>
      <c r="H127" s="162">
        <v>20</v>
      </c>
      <c r="I127" s="162">
        <v>600</v>
      </c>
    </row>
    <row r="128" spans="1:9" x14ac:dyDescent="0.15">
      <c r="A128" s="24" t="s">
        <v>89</v>
      </c>
      <c r="C128" s="162">
        <v>1835</v>
      </c>
      <c r="D128" s="162">
        <v>1770</v>
      </c>
      <c r="E128" s="165"/>
      <c r="F128" s="162">
        <v>1820</v>
      </c>
      <c r="G128" s="162">
        <v>1785</v>
      </c>
      <c r="H128" s="162">
        <v>120</v>
      </c>
      <c r="I128" s="162">
        <v>12000</v>
      </c>
    </row>
    <row r="129" spans="1:9" x14ac:dyDescent="0.15">
      <c r="A129" s="24" t="s">
        <v>90</v>
      </c>
      <c r="C129" s="162">
        <v>1056</v>
      </c>
      <c r="D129" s="162">
        <v>1105</v>
      </c>
      <c r="E129" s="165"/>
      <c r="F129" s="162">
        <v>1472</v>
      </c>
      <c r="G129" s="162">
        <v>689</v>
      </c>
      <c r="H129" s="162">
        <v>48</v>
      </c>
      <c r="I129" s="162">
        <v>14467</v>
      </c>
    </row>
    <row r="130" spans="1:9" x14ac:dyDescent="0.15">
      <c r="A130" s="37" t="s">
        <v>11</v>
      </c>
      <c r="B130" s="37"/>
      <c r="C130" s="188">
        <v>5815</v>
      </c>
      <c r="D130" s="188">
        <v>4635</v>
      </c>
      <c r="E130" s="166"/>
      <c r="F130" s="188">
        <v>4188</v>
      </c>
      <c r="G130" s="188">
        <v>6262</v>
      </c>
      <c r="H130" s="188">
        <v>1566</v>
      </c>
      <c r="I130" s="188">
        <v>39613</v>
      </c>
    </row>
    <row r="131" spans="1:9" x14ac:dyDescent="0.15">
      <c r="C131" s="162"/>
      <c r="D131" s="162"/>
      <c r="E131" s="165"/>
      <c r="F131" s="162"/>
      <c r="G131" s="162"/>
      <c r="H131" s="162"/>
      <c r="I131" s="162"/>
    </row>
    <row r="132" spans="1:9" x14ac:dyDescent="0.15">
      <c r="A132" s="24" t="s">
        <v>91</v>
      </c>
      <c r="C132" s="162">
        <v>4099</v>
      </c>
      <c r="D132" s="162">
        <v>973</v>
      </c>
      <c r="E132" s="165"/>
      <c r="F132" s="162">
        <v>2785</v>
      </c>
      <c r="G132" s="162">
        <v>2287</v>
      </c>
      <c r="H132" s="162">
        <v>130</v>
      </c>
      <c r="I132" s="162">
        <v>24885</v>
      </c>
    </row>
    <row r="133" spans="1:9" x14ac:dyDescent="0.15">
      <c r="A133" s="24" t="s">
        <v>227</v>
      </c>
      <c r="C133" s="162">
        <v>1042</v>
      </c>
      <c r="D133" s="162">
        <v>247</v>
      </c>
      <c r="E133" s="165"/>
      <c r="F133" s="162">
        <v>988</v>
      </c>
      <c r="G133" s="162">
        <v>301</v>
      </c>
      <c r="H133" s="162">
        <v>29</v>
      </c>
      <c r="I133" s="162">
        <v>7889</v>
      </c>
    </row>
    <row r="134" spans="1:9" x14ac:dyDescent="0.15">
      <c r="A134" s="24" t="s">
        <v>228</v>
      </c>
      <c r="C134" s="162">
        <v>961</v>
      </c>
      <c r="D134" s="162">
        <v>128</v>
      </c>
      <c r="E134" s="165"/>
      <c r="F134" s="162">
        <v>867</v>
      </c>
      <c r="G134" s="162">
        <v>222</v>
      </c>
      <c r="H134" s="162">
        <v>8</v>
      </c>
      <c r="I134" s="162">
        <v>4044</v>
      </c>
    </row>
    <row r="135" spans="1:9" x14ac:dyDescent="0.15">
      <c r="A135" s="24" t="s">
        <v>92</v>
      </c>
      <c r="C135" s="162">
        <v>1035</v>
      </c>
      <c r="D135" s="162">
        <v>171</v>
      </c>
      <c r="E135" s="165"/>
      <c r="F135" s="162">
        <v>934</v>
      </c>
      <c r="G135" s="162">
        <v>272</v>
      </c>
      <c r="H135" s="162">
        <v>40</v>
      </c>
      <c r="I135" s="162">
        <v>4561</v>
      </c>
    </row>
    <row r="136" spans="1:9" x14ac:dyDescent="0.15">
      <c r="A136" s="24" t="s">
        <v>93</v>
      </c>
      <c r="C136" s="162">
        <v>2782</v>
      </c>
      <c r="D136" s="162">
        <v>634</v>
      </c>
      <c r="E136" s="165"/>
      <c r="F136" s="162">
        <v>932</v>
      </c>
      <c r="G136" s="162">
        <v>2484</v>
      </c>
      <c r="H136" s="162">
        <v>54</v>
      </c>
      <c r="I136" s="162">
        <v>52313</v>
      </c>
    </row>
    <row r="137" spans="1:9" x14ac:dyDescent="0.15">
      <c r="A137" s="24" t="s">
        <v>229</v>
      </c>
      <c r="C137" s="162">
        <v>359</v>
      </c>
      <c r="D137" s="162">
        <v>24</v>
      </c>
      <c r="E137" s="165"/>
      <c r="F137" s="162">
        <v>0</v>
      </c>
      <c r="G137" s="162">
        <v>383</v>
      </c>
      <c r="H137" s="162">
        <v>7</v>
      </c>
      <c r="I137" s="162">
        <v>935</v>
      </c>
    </row>
    <row r="138" spans="1:9" x14ac:dyDescent="0.15">
      <c r="A138" s="24" t="s">
        <v>94</v>
      </c>
      <c r="C138" s="162">
        <v>584</v>
      </c>
      <c r="D138" s="162">
        <v>361</v>
      </c>
      <c r="E138" s="165"/>
      <c r="F138" s="162">
        <v>549</v>
      </c>
      <c r="G138" s="162">
        <v>396</v>
      </c>
      <c r="H138" s="162">
        <v>80</v>
      </c>
      <c r="I138" s="162">
        <v>8420</v>
      </c>
    </row>
    <row r="139" spans="1:9" x14ac:dyDescent="0.15">
      <c r="A139" s="24" t="s">
        <v>95</v>
      </c>
      <c r="C139" s="162">
        <v>154</v>
      </c>
      <c r="D139" s="162">
        <v>121</v>
      </c>
      <c r="E139" s="165"/>
      <c r="F139" s="162">
        <v>46</v>
      </c>
      <c r="G139" s="162">
        <v>229</v>
      </c>
      <c r="H139" s="162">
        <v>50</v>
      </c>
      <c r="I139" s="162">
        <v>1810</v>
      </c>
    </row>
    <row r="140" spans="1:9" x14ac:dyDescent="0.15">
      <c r="A140" s="37" t="s">
        <v>12</v>
      </c>
      <c r="B140" s="37"/>
      <c r="C140" s="188">
        <v>11016</v>
      </c>
      <c r="D140" s="188">
        <v>2659</v>
      </c>
      <c r="E140" s="166"/>
      <c r="F140" s="188">
        <v>7101</v>
      </c>
      <c r="G140" s="188">
        <v>6574</v>
      </c>
      <c r="H140" s="188">
        <v>398</v>
      </c>
      <c r="I140" s="188">
        <v>104857</v>
      </c>
    </row>
    <row r="141" spans="1:9" x14ac:dyDescent="0.15">
      <c r="C141" s="162"/>
      <c r="D141" s="162"/>
      <c r="E141" s="165"/>
      <c r="F141" s="162"/>
      <c r="G141" s="162"/>
      <c r="H141" s="162"/>
      <c r="I141" s="162"/>
    </row>
    <row r="142" spans="1:9" x14ac:dyDescent="0.15">
      <c r="A142" s="24" t="s">
        <v>96</v>
      </c>
      <c r="C142" s="162">
        <v>334</v>
      </c>
      <c r="D142" s="162">
        <v>66</v>
      </c>
      <c r="E142" s="165"/>
      <c r="F142" s="162">
        <v>120</v>
      </c>
      <c r="G142" s="162">
        <v>280</v>
      </c>
      <c r="H142" s="162">
        <v>55</v>
      </c>
      <c r="I142" s="162">
        <v>3210</v>
      </c>
    </row>
    <row r="143" spans="1:9" x14ac:dyDescent="0.15">
      <c r="A143" s="24" t="s">
        <v>97</v>
      </c>
      <c r="C143" s="162">
        <v>615</v>
      </c>
      <c r="D143" s="162">
        <v>300</v>
      </c>
      <c r="E143" s="165"/>
      <c r="F143" s="162">
        <v>324</v>
      </c>
      <c r="G143" s="162">
        <v>591</v>
      </c>
      <c r="H143" s="162">
        <v>20</v>
      </c>
      <c r="I143" s="162">
        <v>2034</v>
      </c>
    </row>
    <row r="144" spans="1:9" x14ac:dyDescent="0.15">
      <c r="A144" s="37" t="s">
        <v>19</v>
      </c>
      <c r="B144" s="37"/>
      <c r="C144" s="188">
        <v>949</v>
      </c>
      <c r="D144" s="188">
        <v>366</v>
      </c>
      <c r="E144" s="166"/>
      <c r="F144" s="188">
        <v>444</v>
      </c>
      <c r="G144" s="188">
        <v>871</v>
      </c>
      <c r="H144" s="188">
        <v>75</v>
      </c>
      <c r="I144" s="188">
        <v>5244</v>
      </c>
    </row>
    <row r="145" spans="1:9" x14ac:dyDescent="0.15">
      <c r="C145" s="162"/>
      <c r="D145" s="162"/>
      <c r="E145" s="165"/>
      <c r="F145" s="162"/>
      <c r="G145" s="162"/>
      <c r="H145" s="162"/>
      <c r="I145" s="162"/>
    </row>
    <row r="146" spans="1:9" x14ac:dyDescent="0.15">
      <c r="A146" s="24" t="s">
        <v>98</v>
      </c>
      <c r="C146" s="162">
        <v>849</v>
      </c>
      <c r="D146" s="162">
        <v>540</v>
      </c>
      <c r="E146" s="165"/>
      <c r="F146" s="162">
        <v>0</v>
      </c>
      <c r="G146" s="162">
        <v>1389</v>
      </c>
      <c r="H146" s="162">
        <v>20</v>
      </c>
      <c r="I146" s="162">
        <v>1512</v>
      </c>
    </row>
    <row r="147" spans="1:9" x14ac:dyDescent="0.15">
      <c r="A147" s="24" t="s">
        <v>230</v>
      </c>
      <c r="C147" s="162">
        <v>95</v>
      </c>
      <c r="D147" s="162">
        <v>0</v>
      </c>
      <c r="E147" s="165"/>
      <c r="F147" s="162">
        <v>0</v>
      </c>
      <c r="G147" s="162">
        <v>95</v>
      </c>
      <c r="H147" s="162">
        <v>398</v>
      </c>
      <c r="I147" s="162">
        <v>0</v>
      </c>
    </row>
    <row r="148" spans="1:9" x14ac:dyDescent="0.15">
      <c r="A148" s="24" t="s">
        <v>99</v>
      </c>
      <c r="C148" s="162">
        <v>557</v>
      </c>
      <c r="D148" s="162">
        <v>2863</v>
      </c>
      <c r="E148" s="165"/>
      <c r="F148" s="162">
        <v>2589</v>
      </c>
      <c r="G148" s="162">
        <v>831</v>
      </c>
      <c r="H148" s="162">
        <v>46</v>
      </c>
      <c r="I148" s="162">
        <v>4515</v>
      </c>
    </row>
    <row r="149" spans="1:9" x14ac:dyDescent="0.15">
      <c r="A149" s="24" t="s">
        <v>231</v>
      </c>
      <c r="C149" s="162">
        <v>75</v>
      </c>
      <c r="D149" s="162">
        <v>0</v>
      </c>
      <c r="E149" s="165"/>
      <c r="F149" s="162">
        <v>0</v>
      </c>
      <c r="G149" s="162">
        <v>75</v>
      </c>
      <c r="H149" s="162">
        <v>6</v>
      </c>
      <c r="I149" s="162">
        <v>381</v>
      </c>
    </row>
    <row r="150" spans="1:9" x14ac:dyDescent="0.15">
      <c r="A150" s="24" t="s">
        <v>133</v>
      </c>
      <c r="C150" s="162">
        <v>2178</v>
      </c>
      <c r="D150" s="162">
        <v>688</v>
      </c>
      <c r="E150" s="165"/>
      <c r="F150" s="162">
        <v>1469</v>
      </c>
      <c r="G150" s="162">
        <v>1397</v>
      </c>
      <c r="H150" s="162">
        <v>12</v>
      </c>
      <c r="I150" s="162">
        <v>16163</v>
      </c>
    </row>
    <row r="151" spans="1:9" x14ac:dyDescent="0.15">
      <c r="A151" s="24" t="s">
        <v>232</v>
      </c>
      <c r="C151" s="162">
        <v>260</v>
      </c>
      <c r="D151" s="162">
        <v>3</v>
      </c>
      <c r="E151" s="165"/>
      <c r="F151" s="162">
        <v>186</v>
      </c>
      <c r="G151" s="162">
        <v>77</v>
      </c>
      <c r="H151" s="162">
        <v>6</v>
      </c>
      <c r="I151" s="162">
        <v>2352</v>
      </c>
    </row>
    <row r="152" spans="1:9" x14ac:dyDescent="0.15">
      <c r="A152" s="24" t="s">
        <v>233</v>
      </c>
      <c r="C152" s="162">
        <v>277</v>
      </c>
      <c r="D152" s="162">
        <v>6</v>
      </c>
      <c r="E152" s="165"/>
      <c r="F152" s="162">
        <v>196</v>
      </c>
      <c r="G152" s="162">
        <v>87</v>
      </c>
      <c r="H152" s="162">
        <v>7</v>
      </c>
      <c r="I152" s="162">
        <v>1748</v>
      </c>
    </row>
    <row r="153" spans="1:9" x14ac:dyDescent="0.15">
      <c r="A153" s="24" t="s">
        <v>100</v>
      </c>
      <c r="C153" s="162">
        <v>945</v>
      </c>
      <c r="D153" s="162">
        <v>50</v>
      </c>
      <c r="E153" s="165"/>
      <c r="F153" s="162">
        <v>0</v>
      </c>
      <c r="G153" s="162">
        <v>995</v>
      </c>
      <c r="H153" s="162">
        <v>6</v>
      </c>
      <c r="I153" s="162">
        <v>15000</v>
      </c>
    </row>
    <row r="154" spans="1:9" x14ac:dyDescent="0.15">
      <c r="A154" s="37" t="s">
        <v>123</v>
      </c>
      <c r="B154" s="37"/>
      <c r="C154" s="188">
        <v>5236</v>
      </c>
      <c r="D154" s="188">
        <v>4150</v>
      </c>
      <c r="E154" s="166"/>
      <c r="F154" s="188">
        <v>4440</v>
      </c>
      <c r="G154" s="188">
        <v>4946</v>
      </c>
      <c r="H154" s="188">
        <v>501</v>
      </c>
      <c r="I154" s="188">
        <v>41671</v>
      </c>
    </row>
    <row r="155" spans="1:9" x14ac:dyDescent="0.15">
      <c r="C155" s="162"/>
      <c r="D155" s="162"/>
      <c r="E155" s="165"/>
      <c r="F155" s="162"/>
      <c r="G155" s="162"/>
      <c r="H155" s="162"/>
      <c r="I155" s="162"/>
    </row>
    <row r="156" spans="1:9" x14ac:dyDescent="0.15">
      <c r="A156" s="24" t="s">
        <v>101</v>
      </c>
      <c r="C156" s="162">
        <v>306</v>
      </c>
      <c r="D156" s="162">
        <v>411</v>
      </c>
      <c r="E156" s="165"/>
      <c r="F156" s="162">
        <v>501</v>
      </c>
      <c r="G156" s="162">
        <v>216</v>
      </c>
      <c r="H156" s="162">
        <v>32</v>
      </c>
      <c r="I156" s="162">
        <v>0</v>
      </c>
    </row>
    <row r="157" spans="1:9" x14ac:dyDescent="0.15">
      <c r="A157" s="24" t="s">
        <v>234</v>
      </c>
      <c r="C157" s="162">
        <v>355</v>
      </c>
      <c r="D157" s="162">
        <v>4</v>
      </c>
      <c r="E157" s="165"/>
      <c r="F157" s="162">
        <v>170</v>
      </c>
      <c r="G157" s="162">
        <v>189</v>
      </c>
      <c r="H157" s="162">
        <v>6</v>
      </c>
      <c r="I157" s="162">
        <v>859</v>
      </c>
    </row>
    <row r="158" spans="1:9" x14ac:dyDescent="0.15">
      <c r="A158" s="24" t="s">
        <v>102</v>
      </c>
      <c r="C158" s="162">
        <v>117</v>
      </c>
      <c r="D158" s="162">
        <v>203</v>
      </c>
      <c r="E158" s="165"/>
      <c r="F158" s="162">
        <v>123</v>
      </c>
      <c r="G158" s="162">
        <v>197</v>
      </c>
      <c r="H158" s="162">
        <v>28</v>
      </c>
      <c r="I158" s="162">
        <v>2043</v>
      </c>
    </row>
    <row r="159" spans="1:9" x14ac:dyDescent="0.15">
      <c r="A159" s="24" t="s">
        <v>103</v>
      </c>
      <c r="C159" s="162">
        <v>240</v>
      </c>
      <c r="D159" s="162">
        <v>205</v>
      </c>
      <c r="E159" s="165"/>
      <c r="F159" s="162">
        <v>4</v>
      </c>
      <c r="G159" s="162">
        <v>441</v>
      </c>
      <c r="H159" s="162">
        <v>41</v>
      </c>
      <c r="I159" s="162">
        <v>4268</v>
      </c>
    </row>
    <row r="160" spans="1:9" x14ac:dyDescent="0.15">
      <c r="A160" s="24" t="s">
        <v>235</v>
      </c>
      <c r="C160" s="162">
        <v>22</v>
      </c>
      <c r="D160" s="162">
        <v>0</v>
      </c>
      <c r="E160" s="165"/>
      <c r="F160" s="162">
        <v>0</v>
      </c>
      <c r="G160" s="162">
        <v>22</v>
      </c>
      <c r="H160" s="162">
        <v>12</v>
      </c>
      <c r="I160" s="162">
        <v>1185</v>
      </c>
    </row>
    <row r="161" spans="1:9" x14ac:dyDescent="0.15">
      <c r="A161" s="24" t="s">
        <v>104</v>
      </c>
      <c r="C161" s="162">
        <v>298</v>
      </c>
      <c r="D161" s="162">
        <v>499</v>
      </c>
      <c r="E161" s="165"/>
      <c r="F161" s="162">
        <v>517</v>
      </c>
      <c r="G161" s="162">
        <v>280</v>
      </c>
      <c r="H161" s="162">
        <v>40</v>
      </c>
      <c r="I161" s="162">
        <v>5731</v>
      </c>
    </row>
    <row r="162" spans="1:9" x14ac:dyDescent="0.15">
      <c r="A162" s="24" t="s">
        <v>105</v>
      </c>
      <c r="C162" s="162">
        <v>349</v>
      </c>
      <c r="D162" s="162">
        <v>413</v>
      </c>
      <c r="E162" s="165"/>
      <c r="F162" s="162">
        <v>540</v>
      </c>
      <c r="G162" s="162">
        <v>222</v>
      </c>
      <c r="H162" s="162">
        <v>25</v>
      </c>
      <c r="I162" s="162">
        <v>6860</v>
      </c>
    </row>
    <row r="163" spans="1:9" x14ac:dyDescent="0.15">
      <c r="A163" s="24" t="s">
        <v>106</v>
      </c>
      <c r="C163" s="162">
        <v>614</v>
      </c>
      <c r="D163" s="162">
        <v>657</v>
      </c>
      <c r="E163" s="165"/>
      <c r="F163" s="162">
        <v>0</v>
      </c>
      <c r="G163" s="162">
        <v>1271</v>
      </c>
      <c r="H163" s="162">
        <v>83</v>
      </c>
      <c r="I163" s="162">
        <v>36462</v>
      </c>
    </row>
    <row r="164" spans="1:9" x14ac:dyDescent="0.15">
      <c r="A164" s="24" t="s">
        <v>236</v>
      </c>
      <c r="C164" s="162">
        <v>10</v>
      </c>
      <c r="D164" s="162">
        <v>0</v>
      </c>
      <c r="E164" s="165"/>
      <c r="F164" s="162">
        <v>0</v>
      </c>
      <c r="G164" s="162">
        <v>10</v>
      </c>
      <c r="H164" s="162">
        <v>0</v>
      </c>
      <c r="I164" s="162">
        <v>0</v>
      </c>
    </row>
    <row r="165" spans="1:9" x14ac:dyDescent="0.15">
      <c r="A165" s="24" t="s">
        <v>107</v>
      </c>
      <c r="C165" s="162">
        <v>78</v>
      </c>
      <c r="D165" s="162">
        <v>51</v>
      </c>
      <c r="E165" s="165"/>
      <c r="F165" s="162">
        <v>34</v>
      </c>
      <c r="G165" s="162">
        <v>95</v>
      </c>
      <c r="H165" s="162">
        <v>21</v>
      </c>
      <c r="I165" s="162">
        <v>1100</v>
      </c>
    </row>
    <row r="166" spans="1:9" x14ac:dyDescent="0.15">
      <c r="A166" s="24" t="s">
        <v>237</v>
      </c>
      <c r="C166" s="162">
        <v>222</v>
      </c>
      <c r="D166" s="162">
        <v>0</v>
      </c>
      <c r="E166" s="165"/>
      <c r="F166" s="162">
        <v>11</v>
      </c>
      <c r="G166" s="162">
        <v>211</v>
      </c>
      <c r="H166" s="162">
        <v>6</v>
      </c>
      <c r="I166" s="162">
        <v>900</v>
      </c>
    </row>
    <row r="167" spans="1:9" x14ac:dyDescent="0.15">
      <c r="A167" s="24" t="s">
        <v>108</v>
      </c>
      <c r="C167" s="162">
        <v>130</v>
      </c>
      <c r="D167" s="162">
        <v>146</v>
      </c>
      <c r="E167" s="165"/>
      <c r="F167" s="162">
        <v>5</v>
      </c>
      <c r="G167" s="162">
        <v>271</v>
      </c>
      <c r="H167" s="162">
        <v>18</v>
      </c>
      <c r="I167" s="162">
        <v>3295</v>
      </c>
    </row>
    <row r="168" spans="1:9" x14ac:dyDescent="0.15">
      <c r="A168" s="24" t="s">
        <v>238</v>
      </c>
      <c r="C168" s="162">
        <v>187</v>
      </c>
      <c r="D168" s="162">
        <v>0</v>
      </c>
      <c r="E168" s="165"/>
      <c r="F168" s="162">
        <v>83</v>
      </c>
      <c r="G168" s="162">
        <v>104</v>
      </c>
      <c r="H168" s="162">
        <v>10</v>
      </c>
      <c r="I168" s="162">
        <v>1174</v>
      </c>
    </row>
    <row r="169" spans="1:9" x14ac:dyDescent="0.15">
      <c r="A169" s="24" t="s">
        <v>109</v>
      </c>
      <c r="C169" s="162">
        <v>145</v>
      </c>
      <c r="D169" s="162">
        <v>54</v>
      </c>
      <c r="E169" s="165"/>
      <c r="F169" s="162">
        <v>61</v>
      </c>
      <c r="G169" s="162">
        <v>138</v>
      </c>
      <c r="H169" s="162">
        <v>21</v>
      </c>
      <c r="I169" s="162">
        <v>1887</v>
      </c>
    </row>
    <row r="170" spans="1:9" x14ac:dyDescent="0.15">
      <c r="A170" s="37" t="s">
        <v>122</v>
      </c>
      <c r="B170" s="37"/>
      <c r="C170" s="188">
        <v>3073</v>
      </c>
      <c r="D170" s="188">
        <v>2643</v>
      </c>
      <c r="E170" s="166"/>
      <c r="F170" s="188">
        <v>2049</v>
      </c>
      <c r="G170" s="188">
        <v>3667</v>
      </c>
      <c r="H170" s="188">
        <v>343</v>
      </c>
      <c r="I170" s="188">
        <v>65764</v>
      </c>
    </row>
    <row r="171" spans="1:9" x14ac:dyDescent="0.15">
      <c r="C171" s="162"/>
      <c r="D171" s="162"/>
      <c r="E171" s="165"/>
      <c r="F171" s="162"/>
      <c r="G171" s="162"/>
      <c r="H171" s="162"/>
      <c r="I171" s="162"/>
    </row>
    <row r="172" spans="1:9" x14ac:dyDescent="0.15">
      <c r="A172" s="24" t="s">
        <v>110</v>
      </c>
      <c r="C172" s="162">
        <v>2569</v>
      </c>
      <c r="D172" s="162">
        <v>463</v>
      </c>
      <c r="E172" s="165"/>
      <c r="F172" s="162">
        <v>0</v>
      </c>
      <c r="G172" s="162">
        <v>3032</v>
      </c>
      <c r="H172" s="162">
        <v>50</v>
      </c>
      <c r="I172" s="162">
        <v>3531</v>
      </c>
    </row>
    <row r="173" spans="1:9" x14ac:dyDescent="0.15">
      <c r="A173" s="24" t="s">
        <v>111</v>
      </c>
      <c r="C173" s="162">
        <v>163</v>
      </c>
      <c r="D173" s="162">
        <v>36</v>
      </c>
      <c r="E173" s="165"/>
      <c r="F173" s="162">
        <v>50</v>
      </c>
      <c r="G173" s="162">
        <v>149</v>
      </c>
      <c r="H173" s="162">
        <v>9</v>
      </c>
      <c r="I173" s="162">
        <v>2296</v>
      </c>
    </row>
    <row r="174" spans="1:9" x14ac:dyDescent="0.15">
      <c r="A174" s="24" t="s">
        <v>112</v>
      </c>
      <c r="C174" s="162">
        <v>198</v>
      </c>
      <c r="D174" s="162">
        <v>90</v>
      </c>
      <c r="E174" s="165"/>
      <c r="F174" s="162">
        <v>89</v>
      </c>
      <c r="G174" s="162">
        <v>199</v>
      </c>
      <c r="H174" s="162">
        <v>8</v>
      </c>
      <c r="I174" s="162">
        <v>2668</v>
      </c>
    </row>
    <row r="175" spans="1:9" x14ac:dyDescent="0.15">
      <c r="A175" s="24" t="s">
        <v>113</v>
      </c>
      <c r="C175" s="162">
        <v>194</v>
      </c>
      <c r="D175" s="162">
        <v>130</v>
      </c>
      <c r="E175" s="165"/>
      <c r="F175" s="162">
        <v>0</v>
      </c>
      <c r="G175" s="162">
        <v>324</v>
      </c>
      <c r="H175" s="162">
        <v>28</v>
      </c>
      <c r="I175" s="162">
        <v>3006</v>
      </c>
    </row>
    <row r="176" spans="1:9" x14ac:dyDescent="0.15">
      <c r="A176" s="37" t="s">
        <v>15</v>
      </c>
      <c r="B176" s="37"/>
      <c r="C176" s="188">
        <v>3124</v>
      </c>
      <c r="D176" s="188">
        <v>719</v>
      </c>
      <c r="E176" s="166"/>
      <c r="F176" s="188">
        <v>139</v>
      </c>
      <c r="G176" s="188">
        <v>3704</v>
      </c>
      <c r="H176" s="188">
        <v>95</v>
      </c>
      <c r="I176" s="188">
        <v>11501</v>
      </c>
    </row>
    <row r="177" spans="1:9" x14ac:dyDescent="0.15">
      <c r="C177" s="162"/>
      <c r="D177" s="162"/>
      <c r="E177" s="165"/>
      <c r="F177" s="162"/>
      <c r="G177" s="162"/>
      <c r="H177" s="162"/>
      <c r="I177" s="162"/>
    </row>
    <row r="178" spans="1:9" x14ac:dyDescent="0.15">
      <c r="A178" s="37" t="s">
        <v>136</v>
      </c>
      <c r="B178" s="37"/>
      <c r="C178" s="188">
        <v>37195</v>
      </c>
      <c r="D178" s="188">
        <v>29769</v>
      </c>
      <c r="E178" s="166"/>
      <c r="F178" s="188">
        <v>21548</v>
      </c>
      <c r="G178" s="188">
        <v>45416</v>
      </c>
      <c r="H178" s="188">
        <v>11964</v>
      </c>
      <c r="I178" s="188">
        <v>292951</v>
      </c>
    </row>
    <row r="179" spans="1:9" x14ac:dyDescent="0.15">
      <c r="A179" s="37" t="s">
        <v>139</v>
      </c>
      <c r="B179" s="37"/>
      <c r="C179" s="188">
        <v>24031</v>
      </c>
      <c r="D179" s="188">
        <v>7422</v>
      </c>
      <c r="E179" s="166"/>
      <c r="F179" s="188">
        <v>5122</v>
      </c>
      <c r="G179" s="188">
        <v>26331</v>
      </c>
      <c r="H179" s="188">
        <v>3023</v>
      </c>
      <c r="I179" s="188">
        <v>190334</v>
      </c>
    </row>
    <row r="180" spans="1:9" x14ac:dyDescent="0.15">
      <c r="A180" s="37" t="s">
        <v>140</v>
      </c>
      <c r="B180" s="37"/>
      <c r="C180" s="188">
        <v>34923</v>
      </c>
      <c r="D180" s="188">
        <v>18108</v>
      </c>
      <c r="E180" s="166"/>
      <c r="F180" s="188">
        <v>21998</v>
      </c>
      <c r="G180" s="188">
        <v>31033</v>
      </c>
      <c r="H180" s="188">
        <v>4602</v>
      </c>
      <c r="I180" s="188">
        <v>335909</v>
      </c>
    </row>
    <row r="181" spans="1:9" x14ac:dyDescent="0.15">
      <c r="C181" s="188"/>
      <c r="D181" s="188"/>
      <c r="E181" s="37"/>
      <c r="F181" s="188"/>
      <c r="G181" s="188"/>
      <c r="H181" s="188"/>
      <c r="I181" s="188"/>
    </row>
    <row r="182" spans="1:9" x14ac:dyDescent="0.15">
      <c r="A182" s="37" t="s">
        <v>124</v>
      </c>
      <c r="B182" s="37"/>
      <c r="C182" s="188">
        <v>96149</v>
      </c>
      <c r="D182" s="188">
        <v>55299</v>
      </c>
      <c r="E182" s="166"/>
      <c r="F182" s="188">
        <v>48668</v>
      </c>
      <c r="G182" s="188">
        <v>102780</v>
      </c>
      <c r="H182" s="188">
        <v>19589</v>
      </c>
      <c r="I182" s="188">
        <v>819194</v>
      </c>
    </row>
    <row r="183" spans="1:9" x14ac:dyDescent="0.15">
      <c r="A183" s="167"/>
      <c r="B183" s="167"/>
      <c r="C183" s="187"/>
      <c r="D183" s="187"/>
      <c r="E183" s="167"/>
      <c r="F183" s="167"/>
      <c r="G183" s="167"/>
      <c r="H183" s="167"/>
      <c r="I183" s="167"/>
    </row>
    <row r="185" spans="1:9" x14ac:dyDescent="0.15">
      <c r="A185" s="12" t="s">
        <v>260</v>
      </c>
    </row>
    <row r="186" spans="1:9" ht="21" customHeight="1" x14ac:dyDescent="0.15"/>
  </sheetData>
  <mergeCells count="6">
    <mergeCell ref="D4:D5"/>
    <mergeCell ref="H4:H5"/>
    <mergeCell ref="I4:I5"/>
    <mergeCell ref="A4:A5"/>
    <mergeCell ref="F4:G4"/>
    <mergeCell ref="C4:C5"/>
  </mergeCells>
  <phoneticPr fontId="0" type="noConversion"/>
  <printOptions horizontalCentered="1"/>
  <pageMargins left="1.1811023622047245" right="1.1811023622047245" top="1.1811023622047245" bottom="1.8110236220472442" header="0" footer="1.2598425196850394"/>
  <pageSetup paperSize="9" firstPageNumber="40" orientation="portrait" useFirstPageNumber="1" r:id="rId1"/>
  <headerFooter alignWithMargins="0">
    <oddFooter>&amp;C&amp;"Arial,Normale"&amp;10 &amp;11 48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8</vt:i4>
      </vt:variant>
    </vt:vector>
  </HeadingPairs>
  <TitlesOfParts>
    <vt:vector size="18" baseType="lpstr">
      <vt:lpstr>Indice delle tavole</vt:lpstr>
      <vt:lpstr>Tav 2.1</vt:lpstr>
      <vt:lpstr>Tav 2.2</vt:lpstr>
      <vt:lpstr>Tav 2.3</vt:lpstr>
      <vt:lpstr>Tav 2.4</vt:lpstr>
      <vt:lpstr>Tav 2.5</vt:lpstr>
      <vt:lpstr>Tav 2.6</vt:lpstr>
      <vt:lpstr>Tav 2.7</vt:lpstr>
      <vt:lpstr>Tav 2.8</vt:lpstr>
      <vt:lpstr>Tav 2.9</vt:lpstr>
      <vt:lpstr>'Tav 2.1'!Area_stampa</vt:lpstr>
      <vt:lpstr>'Tav 2.2'!Area_stampa</vt:lpstr>
      <vt:lpstr>'Tav 2.4'!Area_stampa</vt:lpstr>
      <vt:lpstr>'Tav 2.5'!Area_stampa</vt:lpstr>
      <vt:lpstr>'Tav 2.6'!Area_stampa</vt:lpstr>
      <vt:lpstr>'Tav 2.7'!Area_stampa</vt:lpstr>
      <vt:lpstr>'Tav 2.8'!Area_stampa</vt:lpstr>
      <vt:lpstr>'Tav 2.9'!Area_stampa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Maria FMA. Arosio</dc:creator>
  <cp:lastModifiedBy>giovanna</cp:lastModifiedBy>
  <cp:lastPrinted>2013-12-11T14:01:07Z</cp:lastPrinted>
  <dcterms:created xsi:type="dcterms:W3CDTF">2001-09-26T14:43:44Z</dcterms:created>
  <dcterms:modified xsi:type="dcterms:W3CDTF">2021-12-08T19:09:56Z</dcterms:modified>
</cp:coreProperties>
</file>