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Forze armate\Dati definitivi\"/>
    </mc:Choice>
  </mc:AlternateContent>
  <xr:revisionPtr revIDLastSave="0" documentId="13_ncr:1_{D792E2CE-0948-4789-9467-80B89801B3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v.1.3" sheetId="1" r:id="rId1"/>
  </sheets>
  <definedNames>
    <definedName name="DatiEsterni_1" localSheetId="0">'Tav.1.3'!$C$49:$G$65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7" i="1" l="1"/>
  <c r="P27" i="1"/>
  <c r="O50" i="1"/>
  <c r="P50" i="1" s="1"/>
  <c r="P59" i="1"/>
  <c r="P51" i="1"/>
  <c r="O65" i="1"/>
  <c r="P65" i="1" s="1"/>
  <c r="O64" i="1"/>
  <c r="P64" i="1" s="1"/>
  <c r="O63" i="1"/>
  <c r="P63" i="1" s="1"/>
  <c r="O62" i="1"/>
  <c r="P62" i="1" s="1"/>
  <c r="O61" i="1"/>
  <c r="P61" i="1" s="1"/>
  <c r="O60" i="1"/>
  <c r="P60" i="1" s="1"/>
  <c r="O59" i="1"/>
  <c r="O58" i="1"/>
  <c r="P58" i="1" s="1"/>
  <c r="O57" i="1"/>
  <c r="P57" i="1" s="1"/>
  <c r="O56" i="1"/>
  <c r="P56" i="1" s="1"/>
  <c r="O55" i="1"/>
  <c r="P55" i="1" s="1"/>
  <c r="O54" i="1"/>
  <c r="P54" i="1" s="1"/>
  <c r="O53" i="1"/>
  <c r="P53" i="1" s="1"/>
  <c r="O52" i="1"/>
  <c r="P52" i="1" s="1"/>
  <c r="O51" i="1"/>
  <c r="P48" i="1" l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O25" i="1" l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J65" i="1" l="1"/>
  <c r="G65" i="1" s="1"/>
  <c r="G48" i="1"/>
  <c r="G2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ssione" type="4" refreshedVersion="5" background="1" saveData="1">
    <webPr sourceData="1" parsePre="1" consecutive="1" xl2000="1" url="file://C:\Users\macchia\AppData\Local\Temp\SAS Temporary Files\_TD8148_PC79230_\sashtml.htm#IDX3" htmlTables="1">
      <tables count="1">
        <x v="8"/>
      </tables>
    </webPr>
  </connection>
</connections>
</file>

<file path=xl/sharedStrings.xml><?xml version="1.0" encoding="utf-8"?>
<sst xmlns="http://schemas.openxmlformats.org/spreadsheetml/2006/main" count="80" uniqueCount="42">
  <si>
    <t>Veneto</t>
  </si>
  <si>
    <t>Friuli-Venezia Giulia</t>
  </si>
  <si>
    <t>Liguria</t>
  </si>
  <si>
    <t>Emilia-Romagna</t>
  </si>
  <si>
    <t>Toscana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</si>
  <si>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</si>
  <si>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</si>
  <si>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</si>
  <si>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</si>
  <si>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</si>
  <si>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</si>
  <si>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</si>
  <si>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</si>
  <si>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</si>
  <si>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</si>
  <si>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Capitanerie di Porto</t>
  </si>
  <si>
    <t>NUMERO Unità Locali</t>
  </si>
  <si>
    <t>TOTALE PERSONALE</t>
  </si>
  <si>
    <t xml:space="preserve">Personale per 1000 unità di popolazione residente </t>
  </si>
  <si>
    <t>Piemonte</t>
  </si>
  <si>
    <t>Valle d Aosta</t>
  </si>
  <si>
    <t>Lombardia</t>
  </si>
  <si>
    <t>Umbria</t>
  </si>
  <si>
    <t>Bolzano</t>
  </si>
  <si>
    <t>Trento</t>
  </si>
  <si>
    <t>Popolazione nazionale</t>
  </si>
  <si>
    <t>Popolazione delle regioni Capitanerie</t>
  </si>
  <si>
    <t>Colonne da cancellare</t>
  </si>
  <si>
    <t>Totale Capitanerie di Porto</t>
  </si>
  <si>
    <t xml:space="preserve">Personale per 1000 unità di popolazione residente 
</t>
  </si>
  <si>
    <t>Settore Istituzionale</t>
  </si>
  <si>
    <t xml:space="preserve">Tavola 1.3 - Unità Locali e Personale per regione  </t>
  </si>
  <si>
    <t>Anno 2017</t>
  </si>
  <si>
    <t>Anno 2015</t>
  </si>
  <si>
    <t>Valori assoluti</t>
  </si>
  <si>
    <t>%</t>
  </si>
  <si>
    <t>Regione</t>
  </si>
  <si>
    <t>Variazione del personale dipendente 2017/2015</t>
  </si>
  <si>
    <t>Comparto Difesa</t>
  </si>
  <si>
    <t>Totale Comparto Difesa</t>
  </si>
  <si>
    <t>Comparto Sicurezza</t>
  </si>
  <si>
    <t>Totale Comparto Sicurezza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</si>
</sst>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164" fontId="1" fillId="0" borderId="4" xfId="0" applyNumberFormat="1" applyFont="1" applyFill="1" applyBorder="1"/>
    <xf numFmtId="164" fontId="1" fillId="0" borderId="0" xfId="0" applyNumberFormat="1" applyFont="1" applyFill="1" applyBorder="1"/>
    <xf numFmtId="0" fontId="0" fillId="0" borderId="4" xfId="0" applyFill="1" applyBorder="1" applyAlignment="1">
      <alignment vertical="top"/>
    </xf>
    <xf numFmtId="3" fontId="1" fillId="0" borderId="4" xfId="0" applyNumberFormat="1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165" fontId="1" fillId="0" borderId="4" xfId="0" applyNumberFormat="1" applyFont="1" applyFill="1" applyBorder="1" applyAlignment="1">
      <alignment vertical="top"/>
    </xf>
    <xf numFmtId="0" fontId="3" fillId="0" borderId="0" xfId="0" applyFont="1" applyFill="1"/>
    <xf numFmtId="0" fontId="1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3" xfId="0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3" xfId="0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" fillId="0" borderId="2" xfId="0" applyFont="1" applyFill="1" applyBorder="1"/>
    <xf numFmtId="0" fontId="1" fillId="0" borderId="0" xfId="0" applyFont="1" applyFill="1" applyBorder="1"/>
    <xf numFmtId="0" fontId="0" fillId="0" borderId="2" xfId="0" applyFill="1" applyBorder="1"/>
    <xf numFmtId="3" fontId="0" fillId="0" borderId="2" xfId="0" applyNumberFormat="1" applyFill="1" applyBorder="1"/>
    <xf numFmtId="164" fontId="0" fillId="0" borderId="2" xfId="0" applyNumberFormat="1" applyFill="1" applyBorder="1"/>
    <xf numFmtId="3" fontId="0" fillId="0" borderId="0" xfId="0" applyNumberFormat="1" applyFill="1"/>
    <xf numFmtId="164" fontId="0" fillId="0" borderId="0" xfId="0" applyNumberFormat="1" applyFill="1"/>
    <xf numFmtId="2" fontId="0" fillId="0" borderId="0" xfId="0" applyNumberFormat="1" applyFill="1"/>
    <xf numFmtId="0" fontId="2" fillId="0" borderId="0" xfId="0" applyFont="1" applyFill="1"/>
    <xf numFmtId="0" fontId="1" fillId="0" borderId="0" xfId="0" applyFont="1" applyFill="1"/>
    <xf numFmtId="1" fontId="0" fillId="0" borderId="0" xfId="0" applyNumberFormat="1" applyFill="1"/>
    <xf numFmtId="0" fontId="0" fillId="0" borderId="0" xfId="0" applyFill="1" applyBorder="1"/>
    <xf numFmtId="164" fontId="0" fillId="0" borderId="0" xfId="0" applyNumberFormat="1" applyFill="1" applyBorder="1"/>
    <xf numFmtId="0" fontId="0" fillId="0" borderId="4" xfId="0" applyFill="1" applyBorder="1"/>
    <xf numFmtId="0" fontId="1" fillId="0" borderId="4" xfId="0" applyFont="1" applyFill="1" applyBorder="1"/>
    <xf numFmtId="3" fontId="0" fillId="0" borderId="4" xfId="0" applyNumberFormat="1" applyFill="1" applyBorder="1"/>
    <xf numFmtId="1" fontId="1" fillId="0" borderId="4" xfId="0" applyNumberFormat="1" applyFont="1" applyFill="1" applyBorder="1"/>
    <xf numFmtId="3" fontId="1" fillId="0" borderId="4" xfId="0" applyNumberFormat="1" applyFont="1" applyFill="1" applyBorder="1"/>
    <xf numFmtId="2" fontId="1" fillId="0" borderId="4" xfId="0" applyNumberFormat="1" applyFont="1" applyFill="1" applyBorder="1"/>
    <xf numFmtId="0" fontId="1" fillId="0" borderId="2" xfId="0" applyFont="1" applyFill="1" applyBorder="1" applyAlignment="1">
      <alignment vertical="top"/>
    </xf>
    <xf numFmtId="2" fontId="0" fillId="0" borderId="2" xfId="0" applyNumberFormat="1" applyFill="1" applyBorder="1"/>
    <xf numFmtId="0" fontId="1" fillId="0" borderId="0" xfId="0" applyFont="1" applyFill="1" applyBorder="1" applyAlignment="1">
      <alignment vertical="top"/>
    </xf>
    <xf numFmtId="3" fontId="1" fillId="0" borderId="0" xfId="0" applyNumberFormat="1" applyFont="1" applyFill="1" applyBorder="1"/>
    <xf numFmtId="3" fontId="1" fillId="0" borderId="0" xfId="0" applyNumberFormat="1" applyFont="1" applyFill="1"/>
    <xf numFmtId="164" fontId="1" fillId="0" borderId="0" xfId="0" applyNumberFormat="1" applyFont="1" applyFill="1"/>
    <xf numFmtId="2" fontId="1" fillId="0" borderId="0" xfId="0" applyNumberFormat="1" applyFont="1" applyFill="1"/>
    <xf numFmtId="0" fontId="0" fillId="0" borderId="3" xfId="0" applyFill="1" applyBorder="1"/>
    <xf numFmtId="2" fontId="0" fillId="0" borderId="3" xfId="0" applyNumberFormat="1" applyFill="1" applyBorder="1"/>
    <xf numFmtId="3" fontId="0" fillId="0" borderId="5" xfId="0" applyNumberFormat="1" applyFill="1" applyBorder="1"/>
    <xf numFmtId="3" fontId="0" fillId="0" borderId="1" xfId="0" applyNumberFormat="1" applyFill="1" applyBorder="1"/>
    <xf numFmtId="0" fontId="0" fillId="0" borderId="2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growShrinkType="overwriteClear" connectionId="1" xr16:uid="{00000000-0016-0000-00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5"/>
  <sheetViews>
    <sheetView tabSelected="1" topLeftCell="A30" workbookViewId="0">
      <selection activeCell="A48" sqref="A48"/>
    </sheetView>
  </sheetViews>
  <sheetFormatPr defaultRowHeight="15" x14ac:dyDescent="0.25"/>
  <cols>
    <col min="1" max="1" width="26" style="1" customWidth="1"/>
    <col min="2" max="2" width="1.42578125" style="1" customWidth="1"/>
    <col min="3" max="3" width="21.5703125" style="1" customWidth="1"/>
    <col min="4" max="4" width="1.42578125" style="1" customWidth="1"/>
    <col min="5" max="5" width="10" style="1" customWidth="1"/>
    <col min="6" max="6" width="14.5703125" style="1" customWidth="1"/>
    <col min="7" max="7" width="17.7109375" style="1" customWidth="1"/>
    <col min="8" max="8" width="1.42578125" style="1" customWidth="1"/>
    <col min="9" max="9" width="17.5703125" style="1" hidden="1" customWidth="1"/>
    <col min="10" max="10" width="10.140625" style="1" hidden="1" customWidth="1"/>
    <col min="11" max="11" width="9.140625" style="1"/>
    <col min="12" max="12" width="12.28515625" style="1" customWidth="1"/>
    <col min="13" max="13" width="17.7109375" style="1" customWidth="1"/>
    <col min="14" max="14" width="1.28515625" style="1" customWidth="1"/>
    <col min="15" max="16384" width="9.140625" style="1"/>
  </cols>
  <sheetData>
    <row r="1" spans="1:16" ht="15.75" x14ac:dyDescent="0.25">
      <c r="A1" s="8" t="s">
        <v>31</v>
      </c>
      <c r="B1" s="8"/>
      <c r="I1" s="1" t="s">
        <v>27</v>
      </c>
      <c r="K1" s="51"/>
      <c r="L1" s="51"/>
      <c r="M1" s="51"/>
    </row>
    <row r="2" spans="1:16" ht="69.75" customHeight="1" x14ac:dyDescent="0.25">
      <c r="A2" s="49" t="s">
        <v>30</v>
      </c>
      <c r="B2" s="9"/>
      <c r="C2" s="10"/>
      <c r="D2" s="10"/>
      <c r="E2" s="53" t="s">
        <v>32</v>
      </c>
      <c r="F2" s="53"/>
      <c r="G2" s="53"/>
      <c r="H2" s="10"/>
      <c r="I2" s="10"/>
      <c r="J2" s="10"/>
      <c r="K2" s="52" t="s">
        <v>33</v>
      </c>
      <c r="L2" s="52"/>
      <c r="M2" s="52"/>
      <c r="N2" s="10"/>
      <c r="O2" s="54" t="s">
        <v>37</v>
      </c>
      <c r="P2" s="54"/>
    </row>
    <row r="3" spans="1:16" s="16" customFormat="1" ht="62.25" customHeight="1" x14ac:dyDescent="0.25">
      <c r="A3" s="50"/>
      <c r="B3" s="11"/>
      <c r="C3" s="12" t="s">
        <v>36</v>
      </c>
      <c r="D3" s="13"/>
      <c r="E3" s="47" t="s">
        <v>16</v>
      </c>
      <c r="F3" s="47" t="s">
        <v>17</v>
      </c>
      <c r="G3" s="47" t="s">
        <v>18</v>
      </c>
      <c r="H3" s="14"/>
      <c r="I3" s="12"/>
      <c r="J3" s="12"/>
      <c r="K3" s="15" t="s">
        <v>16</v>
      </c>
      <c r="L3" s="15" t="s">
        <v>17</v>
      </c>
      <c r="M3" s="15" t="s">
        <v>29</v>
      </c>
      <c r="N3" s="48"/>
      <c r="O3" s="15" t="s">
        <v>34</v>
      </c>
      <c r="P3" s="15" t="s">
        <v>35</v>
      </c>
    </row>
    <row r="4" spans="1:16" x14ac:dyDescent="0.25">
      <c r="A4" s="17" t="s">
        <v>38</v>
      </c>
      <c r="B4" s="18"/>
      <c r="C4" s="19" t="s">
        <v>19</v>
      </c>
      <c r="D4" s="19"/>
      <c r="E4" s="19">
        <v>37</v>
      </c>
      <c r="F4" s="20">
        <v>7177</v>
      </c>
      <c r="G4" s="21">
        <v>1.64</v>
      </c>
      <c r="K4" s="1">
        <v>33</v>
      </c>
      <c r="L4" s="22">
        <v>7816</v>
      </c>
      <c r="M4" s="23">
        <v>1.7746510980540142</v>
      </c>
      <c r="O4" s="22">
        <f t="shared" ref="O4:O25" si="0">F4-L4</f>
        <v>-639</v>
      </c>
      <c r="P4" s="24">
        <f t="shared" ref="P4:P25" si="1">((F4-L4)/L4)*100</f>
        <v>-8.1755373592630498</v>
      </c>
    </row>
    <row r="5" spans="1:16" x14ac:dyDescent="0.25">
      <c r="C5" s="1" t="s">
        <v>20</v>
      </c>
      <c r="E5" s="1">
        <v>4</v>
      </c>
      <c r="F5" s="1">
        <v>566</v>
      </c>
      <c r="G5" s="23">
        <v>4.4850000000000003</v>
      </c>
      <c r="I5" s="25" t="s">
        <v>25</v>
      </c>
      <c r="J5" s="26">
        <v>60483973</v>
      </c>
      <c r="K5" s="1">
        <v>5</v>
      </c>
      <c r="L5" s="22">
        <v>501</v>
      </c>
      <c r="M5" s="23">
        <v>3.934688876846594</v>
      </c>
      <c r="O5" s="22">
        <f t="shared" si="0"/>
        <v>65</v>
      </c>
      <c r="P5" s="24">
        <f t="shared" si="1"/>
        <v>12.974051896207584</v>
      </c>
    </row>
    <row r="6" spans="1:16" x14ac:dyDescent="0.25">
      <c r="C6" s="1" t="s">
        <v>21</v>
      </c>
      <c r="E6" s="1">
        <v>31</v>
      </c>
      <c r="F6" s="22">
        <v>6610</v>
      </c>
      <c r="G6" s="23">
        <v>0.65900000000000003</v>
      </c>
      <c r="K6" s="1">
        <v>30</v>
      </c>
      <c r="L6" s="22">
        <v>7047</v>
      </c>
      <c r="M6" s="23">
        <v>0.7041121367770049</v>
      </c>
      <c r="O6" s="22">
        <f t="shared" si="0"/>
        <v>-437</v>
      </c>
      <c r="P6" s="24">
        <f t="shared" si="1"/>
        <v>-6.2012203774655887</v>
      </c>
    </row>
    <row r="7" spans="1:16" x14ac:dyDescent="0.25">
      <c r="C7" s="1" t="s">
        <v>0</v>
      </c>
      <c r="E7" s="1">
        <v>60</v>
      </c>
      <c r="F7" s="22">
        <v>10024</v>
      </c>
      <c r="G7" s="23">
        <v>2.044</v>
      </c>
      <c r="J7" s="22"/>
      <c r="K7" s="27">
        <v>46</v>
      </c>
      <c r="L7" s="22">
        <v>10637</v>
      </c>
      <c r="M7" s="23">
        <v>2.1641370928052055</v>
      </c>
      <c r="O7" s="22">
        <f t="shared" si="0"/>
        <v>-613</v>
      </c>
      <c r="P7" s="24">
        <f t="shared" si="1"/>
        <v>-5.7629030741750489</v>
      </c>
    </row>
    <row r="8" spans="1:16" x14ac:dyDescent="0.25">
      <c r="C8" s="1" t="s">
        <v>1</v>
      </c>
      <c r="E8" s="1">
        <v>43</v>
      </c>
      <c r="F8" s="22">
        <v>9928</v>
      </c>
      <c r="G8" s="23">
        <v>8.1679999999999993</v>
      </c>
      <c r="K8" s="27">
        <v>30</v>
      </c>
      <c r="L8" s="22">
        <v>10212</v>
      </c>
      <c r="M8" s="23">
        <v>8.3621433683420978</v>
      </c>
      <c r="O8" s="22">
        <f t="shared" si="0"/>
        <v>-284</v>
      </c>
      <c r="P8" s="24">
        <f t="shared" si="1"/>
        <v>-2.7810419114766942</v>
      </c>
    </row>
    <row r="9" spans="1:16" x14ac:dyDescent="0.25">
      <c r="C9" s="1" t="s">
        <v>2</v>
      </c>
      <c r="E9" s="1">
        <v>41</v>
      </c>
      <c r="F9" s="22">
        <v>6893</v>
      </c>
      <c r="G9" s="23">
        <v>4.4269999999999996</v>
      </c>
      <c r="J9" s="22"/>
      <c r="K9" s="27">
        <v>34</v>
      </c>
      <c r="L9" s="22">
        <v>6989</v>
      </c>
      <c r="M9" s="23">
        <v>4.4486086720180671</v>
      </c>
      <c r="O9" s="22">
        <f t="shared" si="0"/>
        <v>-96</v>
      </c>
      <c r="P9" s="24">
        <f t="shared" si="1"/>
        <v>-1.3735870653884676</v>
      </c>
    </row>
    <row r="10" spans="1:16" x14ac:dyDescent="0.25">
      <c r="C10" s="1" t="s">
        <v>3</v>
      </c>
      <c r="E10" s="1">
        <v>40</v>
      </c>
      <c r="F10" s="22">
        <v>8548</v>
      </c>
      <c r="G10" s="23">
        <v>1.92</v>
      </c>
      <c r="J10" s="22"/>
      <c r="K10" s="27">
        <v>28</v>
      </c>
      <c r="L10" s="22">
        <v>8719</v>
      </c>
      <c r="M10" s="23">
        <v>1.9601424953227702</v>
      </c>
      <c r="O10" s="22">
        <f t="shared" si="0"/>
        <v>-171</v>
      </c>
      <c r="P10" s="24">
        <f t="shared" si="1"/>
        <v>-1.9612340864778071</v>
      </c>
    </row>
    <row r="11" spans="1:16" x14ac:dyDescent="0.25">
      <c r="C11" s="1" t="s">
        <v>4</v>
      </c>
      <c r="E11" s="1">
        <v>47</v>
      </c>
      <c r="F11" s="22">
        <v>10488</v>
      </c>
      <c r="G11" s="23">
        <v>2.8069999999999999</v>
      </c>
      <c r="J11" s="22"/>
      <c r="K11" s="27">
        <v>38</v>
      </c>
      <c r="L11" s="22">
        <v>10488</v>
      </c>
      <c r="M11" s="23">
        <v>2.8009842970752574</v>
      </c>
      <c r="O11" s="22">
        <f t="shared" si="0"/>
        <v>0</v>
      </c>
      <c r="P11" s="24">
        <f t="shared" si="1"/>
        <v>0</v>
      </c>
    </row>
    <row r="12" spans="1:16" x14ac:dyDescent="0.25">
      <c r="C12" s="1" t="s">
        <v>22</v>
      </c>
      <c r="E12" s="1">
        <v>10</v>
      </c>
      <c r="F12" s="1">
        <v>919</v>
      </c>
      <c r="G12" s="23">
        <v>1.0389999999999999</v>
      </c>
      <c r="J12" s="22"/>
      <c r="K12" s="27">
        <v>6</v>
      </c>
      <c r="L12" s="22">
        <v>431</v>
      </c>
      <c r="M12" s="23">
        <v>0.48362790499348612</v>
      </c>
      <c r="O12" s="22">
        <f t="shared" si="0"/>
        <v>488</v>
      </c>
      <c r="P12" s="24">
        <f t="shared" si="1"/>
        <v>113.22505800464037</v>
      </c>
    </row>
    <row r="13" spans="1:16" x14ac:dyDescent="0.25">
      <c r="C13" s="1" t="s">
        <v>5</v>
      </c>
      <c r="E13" s="1">
        <v>19</v>
      </c>
      <c r="F13" s="22">
        <v>1964</v>
      </c>
      <c r="G13" s="23">
        <v>1.282</v>
      </c>
      <c r="J13" s="22"/>
      <c r="K13" s="27">
        <v>18</v>
      </c>
      <c r="L13" s="22">
        <v>2220</v>
      </c>
      <c r="M13" s="23">
        <v>1.4380548170949736</v>
      </c>
      <c r="O13" s="22">
        <f t="shared" si="0"/>
        <v>-256</v>
      </c>
      <c r="P13" s="24">
        <f t="shared" si="1"/>
        <v>-11.531531531531531</v>
      </c>
    </row>
    <row r="14" spans="1:16" x14ac:dyDescent="0.25">
      <c r="C14" s="1" t="s">
        <v>6</v>
      </c>
      <c r="E14" s="1">
        <v>139</v>
      </c>
      <c r="F14" s="22">
        <v>43279</v>
      </c>
      <c r="G14" s="23">
        <v>7.34</v>
      </c>
      <c r="J14" s="22"/>
      <c r="K14" s="27">
        <v>151</v>
      </c>
      <c r="L14" s="22">
        <v>44195</v>
      </c>
      <c r="M14" s="23">
        <v>7.5053426423697012</v>
      </c>
      <c r="O14" s="22">
        <f t="shared" si="0"/>
        <v>-916</v>
      </c>
      <c r="P14" s="24">
        <f t="shared" si="1"/>
        <v>-2.0726326507523476</v>
      </c>
    </row>
    <row r="15" spans="1:16" x14ac:dyDescent="0.25">
      <c r="C15" s="1" t="s">
        <v>7</v>
      </c>
      <c r="E15" s="1">
        <v>9</v>
      </c>
      <c r="F15" s="22">
        <v>1315</v>
      </c>
      <c r="G15" s="23">
        <v>1</v>
      </c>
      <c r="K15" s="27">
        <v>6</v>
      </c>
      <c r="L15" s="22">
        <v>1119</v>
      </c>
      <c r="M15" s="23">
        <v>0.84356504610207372</v>
      </c>
      <c r="O15" s="22">
        <f t="shared" si="0"/>
        <v>196</v>
      </c>
      <c r="P15" s="24">
        <f t="shared" si="1"/>
        <v>17.515638963360143</v>
      </c>
    </row>
    <row r="16" spans="1:16" x14ac:dyDescent="0.25">
      <c r="C16" s="1" t="s">
        <v>8</v>
      </c>
      <c r="E16" s="1">
        <v>3</v>
      </c>
      <c r="F16" s="1">
        <v>63</v>
      </c>
      <c r="G16" s="23">
        <v>0.20399999999999999</v>
      </c>
      <c r="J16" s="22"/>
      <c r="K16" s="27">
        <v>3</v>
      </c>
      <c r="L16" s="22">
        <v>58</v>
      </c>
      <c r="M16" s="23">
        <v>0.18588135001137721</v>
      </c>
      <c r="O16" s="22">
        <f t="shared" si="0"/>
        <v>5</v>
      </c>
      <c r="P16" s="24">
        <f t="shared" si="1"/>
        <v>8.6206896551724146</v>
      </c>
    </row>
    <row r="17" spans="1:16" x14ac:dyDescent="0.25">
      <c r="C17" s="1" t="s">
        <v>9</v>
      </c>
      <c r="E17" s="1">
        <v>56</v>
      </c>
      <c r="F17" s="22">
        <v>12519</v>
      </c>
      <c r="G17" s="23">
        <v>2.1480000000000001</v>
      </c>
      <c r="J17" s="22"/>
      <c r="K17" s="27">
        <v>52</v>
      </c>
      <c r="L17" s="22">
        <v>13984</v>
      </c>
      <c r="M17" s="23">
        <v>2.390080073835426</v>
      </c>
      <c r="O17" s="22">
        <f t="shared" si="0"/>
        <v>-1465</v>
      </c>
      <c r="P17" s="24">
        <f t="shared" si="1"/>
        <v>-10.476258581235697</v>
      </c>
    </row>
    <row r="18" spans="1:16" x14ac:dyDescent="0.25">
      <c r="C18" s="1" t="s">
        <v>10</v>
      </c>
      <c r="E18" s="1">
        <v>73</v>
      </c>
      <c r="F18" s="22">
        <v>23259</v>
      </c>
      <c r="G18" s="23">
        <v>5.7450000000000001</v>
      </c>
      <c r="J18" s="22"/>
      <c r="K18" s="27">
        <v>62</v>
      </c>
      <c r="L18" s="22">
        <v>22857</v>
      </c>
      <c r="M18" s="23">
        <v>5.6060999233290971</v>
      </c>
      <c r="O18" s="22">
        <f t="shared" si="0"/>
        <v>402</v>
      </c>
      <c r="P18" s="24">
        <f t="shared" si="1"/>
        <v>1.7587609922562017</v>
      </c>
    </row>
    <row r="19" spans="1:16" x14ac:dyDescent="0.25">
      <c r="C19" s="1" t="s">
        <v>11</v>
      </c>
      <c r="E19" s="1">
        <v>2</v>
      </c>
      <c r="F19" s="1">
        <v>59</v>
      </c>
      <c r="G19" s="23">
        <v>0.104</v>
      </c>
      <c r="K19" s="27">
        <v>2</v>
      </c>
      <c r="L19" s="22">
        <v>59</v>
      </c>
      <c r="M19" s="23">
        <v>0.10284228177390735</v>
      </c>
      <c r="O19" s="22">
        <f t="shared" si="0"/>
        <v>0</v>
      </c>
      <c r="P19" s="24">
        <f t="shared" si="1"/>
        <v>0</v>
      </c>
    </row>
    <row r="20" spans="1:16" x14ac:dyDescent="0.25">
      <c r="C20" s="1" t="s">
        <v>12</v>
      </c>
      <c r="E20" s="1">
        <v>9</v>
      </c>
      <c r="F20" s="22">
        <v>1438</v>
      </c>
      <c r="G20" s="23">
        <v>0.73499999999999999</v>
      </c>
      <c r="J20" s="22"/>
      <c r="K20" s="27">
        <v>8</v>
      </c>
      <c r="L20" s="22">
        <v>1198</v>
      </c>
      <c r="M20" s="23">
        <v>0.60796104177524624</v>
      </c>
      <c r="O20" s="22">
        <f t="shared" si="0"/>
        <v>240</v>
      </c>
      <c r="P20" s="24">
        <f t="shared" si="1"/>
        <v>20.033388981636062</v>
      </c>
    </row>
    <row r="21" spans="1:16" x14ac:dyDescent="0.25">
      <c r="C21" s="1" t="s">
        <v>13</v>
      </c>
      <c r="E21" s="1">
        <v>62</v>
      </c>
      <c r="F21" s="22">
        <v>10537</v>
      </c>
      <c r="G21" s="23">
        <v>2.0960000000000001</v>
      </c>
      <c r="J21" s="22"/>
      <c r="K21" s="27">
        <v>55</v>
      </c>
      <c r="L21" s="22">
        <v>10424</v>
      </c>
      <c r="M21" s="23">
        <v>2.054289284685987</v>
      </c>
      <c r="O21" s="22">
        <f t="shared" si="0"/>
        <v>113</v>
      </c>
      <c r="P21" s="24">
        <f t="shared" si="1"/>
        <v>1.0840368380660015</v>
      </c>
    </row>
    <row r="22" spans="1:16" x14ac:dyDescent="0.25">
      <c r="C22" s="1" t="s">
        <v>14</v>
      </c>
      <c r="E22" s="1">
        <v>42</v>
      </c>
      <c r="F22" s="22">
        <v>6480</v>
      </c>
      <c r="G22" s="23">
        <v>3.9319999999999999</v>
      </c>
      <c r="K22" s="27">
        <v>41</v>
      </c>
      <c r="L22" s="22">
        <v>6591</v>
      </c>
      <c r="M22" s="23">
        <v>3.9749405658636379</v>
      </c>
      <c r="O22" s="22">
        <f t="shared" si="0"/>
        <v>-111</v>
      </c>
      <c r="P22" s="24">
        <f t="shared" si="1"/>
        <v>-1.6841147018661813</v>
      </c>
    </row>
    <row r="23" spans="1:16" x14ac:dyDescent="0.25">
      <c r="C23" s="1" t="s">
        <v>23</v>
      </c>
      <c r="E23" s="1">
        <v>16</v>
      </c>
      <c r="F23" s="22">
        <v>2718</v>
      </c>
      <c r="G23" s="23">
        <v>5.15</v>
      </c>
      <c r="J23" s="22"/>
      <c r="K23" s="27">
        <v>12</v>
      </c>
      <c r="L23" s="22">
        <v>2910</v>
      </c>
      <c r="M23" s="23">
        <v>5.4066808739128582</v>
      </c>
      <c r="O23" s="22">
        <f t="shared" si="0"/>
        <v>-192</v>
      </c>
      <c r="P23" s="24">
        <f t="shared" si="1"/>
        <v>-6.5979381443298974</v>
      </c>
    </row>
    <row r="24" spans="1:16" x14ac:dyDescent="0.25">
      <c r="C24" s="28" t="s">
        <v>24</v>
      </c>
      <c r="D24" s="28"/>
      <c r="E24" s="28">
        <v>8</v>
      </c>
      <c r="F24" s="28">
        <v>603</v>
      </c>
      <c r="G24" s="29">
        <v>1.117</v>
      </c>
      <c r="J24" s="22"/>
      <c r="K24" s="27">
        <v>6</v>
      </c>
      <c r="L24" s="22">
        <v>787</v>
      </c>
      <c r="M24" s="23">
        <v>1.5108727161728652</v>
      </c>
      <c r="O24" s="22">
        <f t="shared" si="0"/>
        <v>-184</v>
      </c>
      <c r="P24" s="24">
        <f t="shared" si="1"/>
        <v>-23.379923761118171</v>
      </c>
    </row>
    <row r="25" spans="1:16" x14ac:dyDescent="0.25">
      <c r="A25" s="6" t="s">
        <v>39</v>
      </c>
      <c r="B25" s="6"/>
      <c r="C25" s="30"/>
      <c r="D25" s="30"/>
      <c r="E25" s="31">
        <v>751</v>
      </c>
      <c r="F25" s="31">
        <v>165387</v>
      </c>
      <c r="G25" s="2">
        <f>(F25/J5)*1000</f>
        <v>2.7343937872599735</v>
      </c>
      <c r="H25" s="28"/>
      <c r="I25" s="30"/>
      <c r="J25" s="32"/>
      <c r="K25" s="33">
        <v>666</v>
      </c>
      <c r="L25" s="34">
        <v>169242</v>
      </c>
      <c r="M25" s="2">
        <v>2.789754600596968</v>
      </c>
      <c r="N25" s="18"/>
      <c r="O25" s="34">
        <f t="shared" si="0"/>
        <v>-3855</v>
      </c>
      <c r="P25" s="35">
        <f t="shared" si="1"/>
        <v>-2.2778033821391852</v>
      </c>
    </row>
    <row r="26" spans="1:16" ht="15.75" customHeight="1" x14ac:dyDescent="0.25">
      <c r="H26" s="28"/>
      <c r="J26" s="22"/>
      <c r="L26" s="27"/>
      <c r="N26" s="28"/>
      <c r="P26" s="24"/>
    </row>
    <row r="27" spans="1:16" x14ac:dyDescent="0.25">
      <c r="A27" s="36" t="s">
        <v>40</v>
      </c>
      <c r="B27" s="36"/>
      <c r="C27" s="19" t="s">
        <v>19</v>
      </c>
      <c r="D27" s="19"/>
      <c r="E27" s="19">
        <v>677</v>
      </c>
      <c r="F27" s="20">
        <v>17513</v>
      </c>
      <c r="G27" s="19">
        <v>4.0019999999999998</v>
      </c>
      <c r="H27" s="28"/>
      <c r="I27" s="19"/>
      <c r="J27" s="19"/>
      <c r="K27" s="20">
        <v>578</v>
      </c>
      <c r="L27" s="20">
        <v>19024</v>
      </c>
      <c r="M27" s="21">
        <v>4.3194680769421154</v>
      </c>
      <c r="N27" s="28"/>
      <c r="O27" s="20">
        <f t="shared" ref="O27:O48" si="2">F27-L27</f>
        <v>-1511</v>
      </c>
      <c r="P27" s="37">
        <f t="shared" ref="P27:P48" si="3">((F27-L27)/L27)*100</f>
        <v>-7.9425988225399493</v>
      </c>
    </row>
    <row r="28" spans="1:16" x14ac:dyDescent="0.25">
      <c r="A28" s="28"/>
      <c r="B28" s="28"/>
      <c r="C28" s="1" t="s">
        <v>20</v>
      </c>
      <c r="E28" s="1">
        <v>51</v>
      </c>
      <c r="F28" s="1">
        <v>906</v>
      </c>
      <c r="G28" s="1">
        <v>7.1790000000000003</v>
      </c>
      <c r="K28" s="22">
        <v>32</v>
      </c>
      <c r="L28" s="22">
        <v>1012</v>
      </c>
      <c r="M28" s="23">
        <v>7.9479144578218621</v>
      </c>
      <c r="O28" s="22">
        <f t="shared" si="2"/>
        <v>-106</v>
      </c>
      <c r="P28" s="24">
        <f t="shared" si="3"/>
        <v>-10.474308300395258</v>
      </c>
    </row>
    <row r="29" spans="1:16" x14ac:dyDescent="0.25">
      <c r="C29" s="1" t="s">
        <v>21</v>
      </c>
      <c r="E29" s="1">
        <v>979</v>
      </c>
      <c r="F29" s="22">
        <v>29935</v>
      </c>
      <c r="G29" s="1">
        <v>2.9830000000000001</v>
      </c>
      <c r="K29" s="22">
        <v>864</v>
      </c>
      <c r="L29" s="22">
        <v>32188</v>
      </c>
      <c r="M29" s="23">
        <v>3.2161148656986285</v>
      </c>
      <c r="O29" s="22">
        <f t="shared" si="2"/>
        <v>-2253</v>
      </c>
      <c r="P29" s="24">
        <f t="shared" si="3"/>
        <v>-6.9995029203429855</v>
      </c>
    </row>
    <row r="30" spans="1:16" x14ac:dyDescent="0.25">
      <c r="C30" s="1" t="s">
        <v>0</v>
      </c>
      <c r="E30" s="1">
        <v>619</v>
      </c>
      <c r="F30" s="22">
        <v>15738</v>
      </c>
      <c r="G30" s="1">
        <v>3.2090000000000001</v>
      </c>
      <c r="K30" s="22">
        <v>540</v>
      </c>
      <c r="L30" s="22">
        <v>16766</v>
      </c>
      <c r="M30" s="23">
        <v>3.4111048696034669</v>
      </c>
      <c r="O30" s="22">
        <f t="shared" si="2"/>
        <v>-1028</v>
      </c>
      <c r="P30" s="24">
        <f t="shared" si="3"/>
        <v>-6.1314565191458907</v>
      </c>
    </row>
    <row r="31" spans="1:16" x14ac:dyDescent="0.25">
      <c r="C31" s="1" t="s">
        <v>1</v>
      </c>
      <c r="E31" s="1">
        <v>286</v>
      </c>
      <c r="F31" s="22">
        <v>7062</v>
      </c>
      <c r="G31" s="1">
        <v>5.81</v>
      </c>
      <c r="K31" s="22">
        <v>236</v>
      </c>
      <c r="L31" s="22">
        <v>7901</v>
      </c>
      <c r="M31" s="23">
        <v>6.4697703440335799</v>
      </c>
      <c r="O31" s="22">
        <f t="shared" si="2"/>
        <v>-839</v>
      </c>
      <c r="P31" s="24">
        <f t="shared" si="3"/>
        <v>-10.618908998860904</v>
      </c>
    </row>
    <row r="32" spans="1:16" x14ac:dyDescent="0.25">
      <c r="C32" s="1" t="s">
        <v>2</v>
      </c>
      <c r="E32" s="1">
        <v>346</v>
      </c>
      <c r="F32" s="22">
        <v>9616</v>
      </c>
      <c r="G32" s="1">
        <v>6.1760000000000002</v>
      </c>
      <c r="K32" s="22">
        <v>297</v>
      </c>
      <c r="L32" s="22">
        <v>10205</v>
      </c>
      <c r="M32" s="23">
        <v>6.495643367855827</v>
      </c>
      <c r="O32" s="22">
        <f t="shared" si="2"/>
        <v>-589</v>
      </c>
      <c r="P32" s="24">
        <f t="shared" si="3"/>
        <v>-5.771680548750612</v>
      </c>
    </row>
    <row r="33" spans="1:16" x14ac:dyDescent="0.25">
      <c r="C33" s="1" t="s">
        <v>3</v>
      </c>
      <c r="E33" s="1">
        <v>706</v>
      </c>
      <c r="F33" s="22">
        <v>16421</v>
      </c>
      <c r="G33" s="1">
        <v>3.6880000000000002</v>
      </c>
      <c r="K33" s="22">
        <v>622</v>
      </c>
      <c r="L33" s="22">
        <v>17183</v>
      </c>
      <c r="M33" s="23">
        <v>3.8629577356498639</v>
      </c>
      <c r="O33" s="22">
        <f t="shared" si="2"/>
        <v>-762</v>
      </c>
      <c r="P33" s="24">
        <f t="shared" si="3"/>
        <v>-4.4346156084502129</v>
      </c>
    </row>
    <row r="34" spans="1:16" x14ac:dyDescent="0.25">
      <c r="C34" s="1" t="s">
        <v>4</v>
      </c>
      <c r="E34" s="1">
        <v>712</v>
      </c>
      <c r="F34" s="22">
        <v>19101</v>
      </c>
      <c r="G34" s="1">
        <v>5.1109999999999998</v>
      </c>
      <c r="K34" s="22">
        <v>681</v>
      </c>
      <c r="L34" s="22">
        <v>18964</v>
      </c>
      <c r="M34" s="23">
        <v>5.0646325524156355</v>
      </c>
      <c r="O34" s="22">
        <f t="shared" si="2"/>
        <v>137</v>
      </c>
      <c r="P34" s="24">
        <f t="shared" si="3"/>
        <v>0.7224214300780426</v>
      </c>
    </row>
    <row r="35" spans="1:16" x14ac:dyDescent="0.25">
      <c r="C35" s="1" t="s">
        <v>22</v>
      </c>
      <c r="E35" s="1">
        <v>177</v>
      </c>
      <c r="F35" s="22">
        <v>4445</v>
      </c>
      <c r="G35" s="1">
        <v>5.0250000000000004</v>
      </c>
      <c r="K35" s="22">
        <v>185</v>
      </c>
      <c r="L35" s="22">
        <v>4796</v>
      </c>
      <c r="M35" s="23">
        <v>5.381622812874153</v>
      </c>
      <c r="O35" s="22">
        <f t="shared" si="2"/>
        <v>-351</v>
      </c>
      <c r="P35" s="24">
        <f t="shared" si="3"/>
        <v>-7.3185988323602995</v>
      </c>
    </row>
    <row r="36" spans="1:16" x14ac:dyDescent="0.25">
      <c r="C36" s="1" t="s">
        <v>5</v>
      </c>
      <c r="E36" s="1">
        <v>305</v>
      </c>
      <c r="F36" s="22">
        <v>6632</v>
      </c>
      <c r="G36" s="1">
        <v>4.33</v>
      </c>
      <c r="K36" s="22">
        <v>317</v>
      </c>
      <c r="L36" s="22">
        <v>6963</v>
      </c>
      <c r="M36" s="23">
        <v>4.5104395006451812</v>
      </c>
      <c r="O36" s="22">
        <f t="shared" si="2"/>
        <v>-331</v>
      </c>
      <c r="P36" s="24">
        <f t="shared" si="3"/>
        <v>-4.7536981186270282</v>
      </c>
    </row>
    <row r="37" spans="1:16" x14ac:dyDescent="0.25">
      <c r="C37" s="1" t="s">
        <v>6</v>
      </c>
      <c r="E37" s="1">
        <v>876</v>
      </c>
      <c r="F37" s="22">
        <v>56034</v>
      </c>
      <c r="G37" s="1">
        <v>9.5030000000000001</v>
      </c>
      <c r="K37" s="22">
        <v>752</v>
      </c>
      <c r="L37" s="22">
        <v>52592</v>
      </c>
      <c r="M37" s="23">
        <v>8.9313492532527974</v>
      </c>
      <c r="O37" s="22">
        <f t="shared" si="2"/>
        <v>3442</v>
      </c>
      <c r="P37" s="24">
        <f t="shared" si="3"/>
        <v>6.5447216306662614</v>
      </c>
    </row>
    <row r="38" spans="1:16" x14ac:dyDescent="0.25">
      <c r="C38" s="1" t="s">
        <v>7</v>
      </c>
      <c r="E38" s="1">
        <v>360</v>
      </c>
      <c r="F38" s="22">
        <v>8554</v>
      </c>
      <c r="G38" s="1">
        <v>6.5039999999999996</v>
      </c>
      <c r="K38" s="22">
        <v>342</v>
      </c>
      <c r="L38" s="22">
        <v>9178</v>
      </c>
      <c r="M38" s="23">
        <v>6.9188918615950232</v>
      </c>
      <c r="O38" s="22">
        <f t="shared" si="2"/>
        <v>-624</v>
      </c>
      <c r="P38" s="24">
        <f t="shared" si="3"/>
        <v>-6.7988668555240803</v>
      </c>
    </row>
    <row r="39" spans="1:16" x14ac:dyDescent="0.25">
      <c r="C39" s="1" t="s">
        <v>8</v>
      </c>
      <c r="E39" s="1">
        <v>122</v>
      </c>
      <c r="F39" s="22">
        <v>2699</v>
      </c>
      <c r="G39" s="1">
        <v>8.7490000000000006</v>
      </c>
      <c r="K39" s="22">
        <v>126</v>
      </c>
      <c r="L39" s="22">
        <v>2744</v>
      </c>
      <c r="M39" s="23">
        <v>8.7941107660554998</v>
      </c>
      <c r="O39" s="22">
        <f t="shared" si="2"/>
        <v>-45</v>
      </c>
      <c r="P39" s="24">
        <f t="shared" si="3"/>
        <v>-1.639941690962099</v>
      </c>
    </row>
    <row r="40" spans="1:16" x14ac:dyDescent="0.25">
      <c r="C40" s="1" t="s">
        <v>9</v>
      </c>
      <c r="E40" s="1">
        <v>755</v>
      </c>
      <c r="F40" s="22">
        <v>27104</v>
      </c>
      <c r="G40" s="1">
        <v>4.6520000000000001</v>
      </c>
      <c r="K40" s="22">
        <v>709</v>
      </c>
      <c r="L40" s="22">
        <v>28635</v>
      </c>
      <c r="M40" s="23">
        <v>4.8941606775083963</v>
      </c>
      <c r="O40" s="22">
        <f t="shared" si="2"/>
        <v>-1531</v>
      </c>
      <c r="P40" s="24">
        <f t="shared" si="3"/>
        <v>-5.34660380653047</v>
      </c>
    </row>
    <row r="41" spans="1:16" x14ac:dyDescent="0.25">
      <c r="C41" s="1" t="s">
        <v>10</v>
      </c>
      <c r="E41" s="1">
        <v>547</v>
      </c>
      <c r="F41" s="22">
        <v>17940</v>
      </c>
      <c r="G41" s="1">
        <v>4.4320000000000004</v>
      </c>
      <c r="K41" s="22">
        <v>502</v>
      </c>
      <c r="L41" s="22">
        <v>18852</v>
      </c>
      <c r="M41" s="23">
        <v>4.6237999630135249</v>
      </c>
      <c r="O41" s="22">
        <f t="shared" si="2"/>
        <v>-912</v>
      </c>
      <c r="P41" s="24">
        <f t="shared" si="3"/>
        <v>-4.8376830044557604</v>
      </c>
    </row>
    <row r="42" spans="1:16" x14ac:dyDescent="0.25">
      <c r="C42" s="1" t="s">
        <v>11</v>
      </c>
      <c r="E42" s="1">
        <v>205</v>
      </c>
      <c r="F42" s="22">
        <v>3108</v>
      </c>
      <c r="G42" s="1">
        <v>5.48</v>
      </c>
      <c r="K42" s="22">
        <v>203</v>
      </c>
      <c r="L42" s="22">
        <v>3256</v>
      </c>
      <c r="M42" s="23">
        <v>5.6754994823024116</v>
      </c>
      <c r="O42" s="22">
        <f t="shared" si="2"/>
        <v>-148</v>
      </c>
      <c r="P42" s="24">
        <f t="shared" si="3"/>
        <v>-4.5454545454545459</v>
      </c>
    </row>
    <row r="43" spans="1:16" x14ac:dyDescent="0.25">
      <c r="C43" s="1" t="s">
        <v>12</v>
      </c>
      <c r="E43" s="1">
        <v>549</v>
      </c>
      <c r="F43" s="22">
        <v>14446</v>
      </c>
      <c r="G43" s="1">
        <v>7.383</v>
      </c>
      <c r="K43" s="22">
        <v>549</v>
      </c>
      <c r="L43" s="22">
        <v>14948</v>
      </c>
      <c r="M43" s="23">
        <v>7.5858110621505679</v>
      </c>
      <c r="O43" s="22">
        <f t="shared" si="2"/>
        <v>-502</v>
      </c>
      <c r="P43" s="24">
        <f t="shared" si="3"/>
        <v>-3.3583088038533582</v>
      </c>
    </row>
    <row r="44" spans="1:16" x14ac:dyDescent="0.25">
      <c r="C44" s="1" t="s">
        <v>13</v>
      </c>
      <c r="E44" s="1">
        <v>829</v>
      </c>
      <c r="F44" s="22">
        <v>28025</v>
      </c>
      <c r="G44" s="1">
        <v>5.5750000000000002</v>
      </c>
      <c r="K44" s="22">
        <v>786</v>
      </c>
      <c r="L44" s="22">
        <v>29651</v>
      </c>
      <c r="M44" s="23">
        <v>5.8434124693231198</v>
      </c>
      <c r="O44" s="22">
        <f t="shared" si="2"/>
        <v>-1626</v>
      </c>
      <c r="P44" s="24">
        <f t="shared" si="3"/>
        <v>-5.48379481299113</v>
      </c>
    </row>
    <row r="45" spans="1:16" x14ac:dyDescent="0.25">
      <c r="C45" s="1" t="s">
        <v>14</v>
      </c>
      <c r="E45" s="1">
        <v>509</v>
      </c>
      <c r="F45" s="22">
        <v>10175</v>
      </c>
      <c r="G45" s="1">
        <v>6.173</v>
      </c>
      <c r="K45" s="22">
        <v>438</v>
      </c>
      <c r="L45" s="22">
        <v>10660</v>
      </c>
      <c r="M45" s="23">
        <v>6.4288979566236346</v>
      </c>
      <c r="O45" s="22">
        <f t="shared" si="2"/>
        <v>-485</v>
      </c>
      <c r="P45" s="24">
        <f t="shared" si="3"/>
        <v>-4.5497185741088177</v>
      </c>
    </row>
    <row r="46" spans="1:16" x14ac:dyDescent="0.25">
      <c r="C46" s="1" t="s">
        <v>23</v>
      </c>
      <c r="E46" s="1">
        <v>134</v>
      </c>
      <c r="F46" s="22">
        <v>2787</v>
      </c>
      <c r="G46" s="1">
        <v>5.2809999999999997</v>
      </c>
      <c r="K46" s="22">
        <v>122</v>
      </c>
      <c r="L46" s="22">
        <v>2921</v>
      </c>
      <c r="M46" s="23">
        <v>5.4271184992094357</v>
      </c>
      <c r="O46" s="22">
        <f t="shared" si="2"/>
        <v>-134</v>
      </c>
      <c r="P46" s="24">
        <f t="shared" si="3"/>
        <v>-4.5874700445053058</v>
      </c>
    </row>
    <row r="47" spans="1:16" x14ac:dyDescent="0.25">
      <c r="C47" s="1" t="s">
        <v>24</v>
      </c>
      <c r="E47" s="1">
        <v>127</v>
      </c>
      <c r="F47" s="22">
        <v>2184</v>
      </c>
      <c r="G47" s="1">
        <v>4.0449999999999999</v>
      </c>
      <c r="K47" s="22">
        <v>103</v>
      </c>
      <c r="L47" s="22">
        <v>2531</v>
      </c>
      <c r="M47" s="23">
        <v>4.8589820135114641</v>
      </c>
      <c r="O47" s="22">
        <f t="shared" si="2"/>
        <v>-347</v>
      </c>
      <c r="P47" s="24">
        <f t="shared" si="3"/>
        <v>-13.709996048992492</v>
      </c>
    </row>
    <row r="48" spans="1:16" x14ac:dyDescent="0.25">
      <c r="A48" s="38" t="s">
        <v>41</v>
      </c>
      <c r="B48" s="38"/>
      <c r="C48" s="28"/>
      <c r="D48" s="28"/>
      <c r="E48" s="39">
        <v>9871</v>
      </c>
      <c r="F48" s="39">
        <v>300425</v>
      </c>
      <c r="G48" s="3">
        <f>(F48/J5)*1000</f>
        <v>4.9670182876379503</v>
      </c>
      <c r="K48" s="40">
        <v>8984</v>
      </c>
      <c r="L48" s="40">
        <v>310970</v>
      </c>
      <c r="M48" s="41">
        <v>5.1259733880930209</v>
      </c>
      <c r="N48" s="26"/>
      <c r="O48" s="40">
        <f t="shared" si="2"/>
        <v>-10545</v>
      </c>
      <c r="P48" s="42">
        <f t="shared" si="3"/>
        <v>-3.3910023474933269</v>
      </c>
    </row>
    <row r="49" spans="1:16" ht="15.75" customHeight="1" x14ac:dyDescent="0.25">
      <c r="A49" s="43"/>
      <c r="B49" s="43"/>
      <c r="C49" s="43"/>
      <c r="D49" s="43"/>
      <c r="E49" s="43"/>
      <c r="F49" s="43"/>
      <c r="G49" s="43"/>
      <c r="H49" s="28"/>
      <c r="I49" s="43"/>
      <c r="J49" s="43"/>
      <c r="K49" s="43"/>
      <c r="L49" s="43"/>
      <c r="M49" s="43"/>
      <c r="N49" s="28"/>
      <c r="O49" s="43"/>
      <c r="P49" s="44"/>
    </row>
    <row r="50" spans="1:16" x14ac:dyDescent="0.25">
      <c r="A50" s="26" t="s">
        <v>15</v>
      </c>
      <c r="B50" s="26"/>
      <c r="C50" s="1" t="s">
        <v>0</v>
      </c>
      <c r="E50" s="1">
        <v>8</v>
      </c>
      <c r="F50" s="1">
        <v>319</v>
      </c>
      <c r="G50" s="1">
        <v>6.5000000000000002E-2</v>
      </c>
      <c r="J50" s="45">
        <v>4905037</v>
      </c>
      <c r="K50" s="1">
        <v>7</v>
      </c>
      <c r="L50" s="22">
        <v>339</v>
      </c>
      <c r="M50" s="23">
        <v>6.8970807037789281E-2</v>
      </c>
      <c r="O50" s="22">
        <f>F50-L50</f>
        <v>-20</v>
      </c>
      <c r="P50" s="24">
        <f>(O50/L50)*100</f>
        <v>-5.8997050147492622</v>
      </c>
    </row>
    <row r="51" spans="1:16" x14ac:dyDescent="0.25">
      <c r="C51" s="1" t="s">
        <v>1</v>
      </c>
      <c r="E51" s="1">
        <v>7</v>
      </c>
      <c r="F51" s="1">
        <v>309</v>
      </c>
      <c r="G51" s="1">
        <v>0.254</v>
      </c>
      <c r="J51" s="46">
        <v>1215538</v>
      </c>
      <c r="K51" s="1">
        <v>6</v>
      </c>
      <c r="L51" s="22">
        <v>285</v>
      </c>
      <c r="M51" s="23">
        <v>0.2333735663902759</v>
      </c>
      <c r="O51" s="22">
        <f t="shared" ref="O51:O65" si="4">F51-L51</f>
        <v>24</v>
      </c>
      <c r="P51" s="24">
        <f t="shared" ref="P51:P65" si="5">(O51/L51)*100</f>
        <v>8.4210526315789469</v>
      </c>
    </row>
    <row r="52" spans="1:16" x14ac:dyDescent="0.25">
      <c r="C52" s="1" t="s">
        <v>2</v>
      </c>
      <c r="E52" s="1">
        <v>33</v>
      </c>
      <c r="F52" s="1">
        <v>817</v>
      </c>
      <c r="G52" s="1">
        <v>0.52500000000000002</v>
      </c>
      <c r="J52" s="46">
        <v>1556981</v>
      </c>
      <c r="K52" s="1">
        <v>28</v>
      </c>
      <c r="L52" s="22">
        <v>871</v>
      </c>
      <c r="M52" s="23">
        <v>0.55440523012272669</v>
      </c>
      <c r="O52" s="22">
        <f t="shared" si="4"/>
        <v>-54</v>
      </c>
      <c r="P52" s="24">
        <f t="shared" si="5"/>
        <v>-6.1997703788748568</v>
      </c>
    </row>
    <row r="53" spans="1:16" x14ac:dyDescent="0.25">
      <c r="C53" s="1" t="s">
        <v>3</v>
      </c>
      <c r="E53" s="1">
        <v>9</v>
      </c>
      <c r="F53" s="1">
        <v>326</v>
      </c>
      <c r="G53" s="1">
        <v>7.2999999999999995E-2</v>
      </c>
      <c r="J53" s="46">
        <v>4452629</v>
      </c>
      <c r="K53" s="1">
        <v>9</v>
      </c>
      <c r="L53" s="22">
        <v>317</v>
      </c>
      <c r="M53" s="23">
        <v>7.1265646406390437E-2</v>
      </c>
      <c r="O53" s="22">
        <f t="shared" si="4"/>
        <v>9</v>
      </c>
      <c r="P53" s="24">
        <f t="shared" si="5"/>
        <v>2.8391167192429023</v>
      </c>
    </row>
    <row r="54" spans="1:16" x14ac:dyDescent="0.25">
      <c r="C54" s="1" t="s">
        <v>4</v>
      </c>
      <c r="E54" s="1">
        <v>26</v>
      </c>
      <c r="F54" s="1">
        <v>748</v>
      </c>
      <c r="G54" s="1">
        <v>0.2</v>
      </c>
      <c r="J54" s="46">
        <v>3736968</v>
      </c>
      <c r="K54" s="1">
        <v>26</v>
      </c>
      <c r="L54" s="22">
        <v>554</v>
      </c>
      <c r="M54" s="23">
        <v>0.14795435741606527</v>
      </c>
      <c r="O54" s="22">
        <f t="shared" si="4"/>
        <v>194</v>
      </c>
      <c r="P54" s="24">
        <f t="shared" si="5"/>
        <v>35.018050541516246</v>
      </c>
    </row>
    <row r="55" spans="1:16" x14ac:dyDescent="0.25">
      <c r="C55" s="1" t="s">
        <v>5</v>
      </c>
      <c r="E55" s="1">
        <v>13</v>
      </c>
      <c r="F55" s="1">
        <v>446</v>
      </c>
      <c r="G55" s="1">
        <v>0.29099999999999998</v>
      </c>
      <c r="J55" s="46">
        <v>1531753</v>
      </c>
      <c r="K55" s="1">
        <v>13</v>
      </c>
      <c r="L55" s="22">
        <v>439</v>
      </c>
      <c r="M55" s="23">
        <v>0.2843721012183304</v>
      </c>
      <c r="O55" s="22">
        <f t="shared" si="4"/>
        <v>7</v>
      </c>
      <c r="P55" s="24">
        <f t="shared" si="5"/>
        <v>1.5945330296127564</v>
      </c>
    </row>
    <row r="56" spans="1:16" x14ac:dyDescent="0.25">
      <c r="C56" s="1" t="s">
        <v>6</v>
      </c>
      <c r="E56" s="1">
        <v>19</v>
      </c>
      <c r="F56" s="22">
        <v>1454</v>
      </c>
      <c r="G56" s="1">
        <v>0.247</v>
      </c>
      <c r="J56" s="46">
        <v>5896693</v>
      </c>
      <c r="K56" s="1">
        <v>20</v>
      </c>
      <c r="L56" s="22">
        <v>1364</v>
      </c>
      <c r="M56" s="23">
        <v>0.23163903980523301</v>
      </c>
      <c r="O56" s="22">
        <f t="shared" si="4"/>
        <v>90</v>
      </c>
      <c r="P56" s="24">
        <f t="shared" si="5"/>
        <v>6.5982404692082106</v>
      </c>
    </row>
    <row r="57" spans="1:16" x14ac:dyDescent="0.25">
      <c r="C57" s="1" t="s">
        <v>7</v>
      </c>
      <c r="E57" s="1">
        <v>10</v>
      </c>
      <c r="F57" s="1">
        <v>458</v>
      </c>
      <c r="G57" s="1">
        <v>0.34799999999999998</v>
      </c>
      <c r="J57" s="46">
        <v>1315196</v>
      </c>
      <c r="K57" s="1">
        <v>10</v>
      </c>
      <c r="L57" s="22">
        <v>436</v>
      </c>
      <c r="M57" s="23">
        <v>0.32868128695308674</v>
      </c>
      <c r="O57" s="22">
        <f t="shared" si="4"/>
        <v>22</v>
      </c>
      <c r="P57" s="24">
        <f t="shared" si="5"/>
        <v>5.0458715596330279</v>
      </c>
    </row>
    <row r="58" spans="1:16" x14ac:dyDescent="0.25">
      <c r="C58" s="1" t="s">
        <v>8</v>
      </c>
      <c r="E58" s="1">
        <v>1</v>
      </c>
      <c r="F58" s="1">
        <v>81</v>
      </c>
      <c r="G58" s="1">
        <v>0.26300000000000001</v>
      </c>
      <c r="J58" s="46">
        <v>308493</v>
      </c>
      <c r="K58" s="1">
        <v>2</v>
      </c>
      <c r="L58" s="22">
        <v>72</v>
      </c>
      <c r="M58" s="23">
        <v>0.23074926208308896</v>
      </c>
      <c r="O58" s="22">
        <f t="shared" si="4"/>
        <v>9</v>
      </c>
      <c r="P58" s="24">
        <f t="shared" si="5"/>
        <v>12.5</v>
      </c>
    </row>
    <row r="59" spans="1:16" x14ac:dyDescent="0.25">
      <c r="C59" s="1" t="s">
        <v>9</v>
      </c>
      <c r="E59" s="1">
        <v>35</v>
      </c>
      <c r="F59" s="1">
        <v>921</v>
      </c>
      <c r="G59" s="1">
        <v>0.158</v>
      </c>
      <c r="J59" s="46">
        <v>5826860</v>
      </c>
      <c r="K59" s="1">
        <v>34</v>
      </c>
      <c r="L59" s="22">
        <v>868</v>
      </c>
      <c r="M59" s="23">
        <v>0.14835451259218746</v>
      </c>
      <c r="O59" s="22">
        <f t="shared" si="4"/>
        <v>53</v>
      </c>
      <c r="P59" s="24">
        <f t="shared" si="5"/>
        <v>6.1059907834101379</v>
      </c>
    </row>
    <row r="60" spans="1:16" x14ac:dyDescent="0.25">
      <c r="C60" s="1" t="s">
        <v>10</v>
      </c>
      <c r="E60" s="1">
        <v>32</v>
      </c>
      <c r="F60" s="22">
        <v>1162</v>
      </c>
      <c r="G60" s="1">
        <v>0.28699999999999998</v>
      </c>
      <c r="J60" s="46">
        <v>4048242</v>
      </c>
      <c r="K60" s="1">
        <v>27</v>
      </c>
      <c r="L60" s="22">
        <v>1132</v>
      </c>
      <c r="M60" s="23">
        <v>0.2776438339768359</v>
      </c>
      <c r="O60" s="22">
        <f t="shared" si="4"/>
        <v>30</v>
      </c>
      <c r="P60" s="24">
        <f t="shared" si="5"/>
        <v>2.6501766784452299</v>
      </c>
    </row>
    <row r="61" spans="1:16" x14ac:dyDescent="0.25">
      <c r="C61" s="1" t="s">
        <v>11</v>
      </c>
      <c r="E61" s="1">
        <v>2</v>
      </c>
      <c r="F61" s="1">
        <v>28</v>
      </c>
      <c r="G61" s="1">
        <v>4.9000000000000002E-2</v>
      </c>
      <c r="J61" s="46">
        <v>567118</v>
      </c>
      <c r="K61" s="1">
        <v>4</v>
      </c>
      <c r="L61" s="22">
        <v>26</v>
      </c>
      <c r="M61" s="23">
        <v>4.5320327561382899E-2</v>
      </c>
      <c r="O61" s="22">
        <f t="shared" si="4"/>
        <v>2</v>
      </c>
      <c r="P61" s="24">
        <f t="shared" si="5"/>
        <v>7.6923076923076925</v>
      </c>
    </row>
    <row r="62" spans="1:16" x14ac:dyDescent="0.25">
      <c r="C62" s="1" t="s">
        <v>12</v>
      </c>
      <c r="E62" s="1">
        <v>34</v>
      </c>
      <c r="F62" s="1">
        <v>643</v>
      </c>
      <c r="G62" s="1">
        <v>0.32900000000000001</v>
      </c>
      <c r="J62" s="46">
        <v>1956687</v>
      </c>
      <c r="K62" s="1">
        <v>30</v>
      </c>
      <c r="L62" s="22">
        <v>682</v>
      </c>
      <c r="M62" s="23">
        <v>0.34610136101061595</v>
      </c>
      <c r="O62" s="22">
        <f t="shared" si="4"/>
        <v>-39</v>
      </c>
      <c r="P62" s="24">
        <f t="shared" si="5"/>
        <v>-5.7184750733137824</v>
      </c>
    </row>
    <row r="63" spans="1:16" x14ac:dyDescent="0.25">
      <c r="C63" s="1" t="s">
        <v>13</v>
      </c>
      <c r="E63" s="1">
        <v>44</v>
      </c>
      <c r="F63" s="22">
        <v>2120</v>
      </c>
      <c r="G63" s="1">
        <v>0.42199999999999999</v>
      </c>
      <c r="J63" s="46">
        <v>5026989</v>
      </c>
      <c r="K63" s="1">
        <v>47</v>
      </c>
      <c r="L63" s="22">
        <v>2181</v>
      </c>
      <c r="M63" s="23">
        <v>0.42981628260745752</v>
      </c>
      <c r="O63" s="22">
        <f t="shared" si="4"/>
        <v>-61</v>
      </c>
      <c r="P63" s="24">
        <f t="shared" si="5"/>
        <v>-2.796882164144888</v>
      </c>
    </row>
    <row r="64" spans="1:16" x14ac:dyDescent="0.25">
      <c r="C64" s="1" t="s">
        <v>14</v>
      </c>
      <c r="E64" s="1">
        <v>21</v>
      </c>
      <c r="F64" s="1">
        <v>922</v>
      </c>
      <c r="G64" s="1">
        <v>0.55900000000000005</v>
      </c>
      <c r="J64" s="46">
        <v>1648176</v>
      </c>
      <c r="K64" s="1">
        <v>23</v>
      </c>
      <c r="L64" s="22">
        <v>912</v>
      </c>
      <c r="M64" s="23">
        <v>0.55001453437530534</v>
      </c>
      <c r="O64" s="22">
        <f t="shared" si="4"/>
        <v>10</v>
      </c>
      <c r="P64" s="24">
        <f t="shared" si="5"/>
        <v>1.0964912280701753</v>
      </c>
    </row>
    <row r="65" spans="1:16" x14ac:dyDescent="0.25">
      <c r="A65" s="6" t="s">
        <v>28</v>
      </c>
      <c r="B65" s="6"/>
      <c r="C65" s="30"/>
      <c r="D65" s="30"/>
      <c r="E65" s="6">
        <v>294</v>
      </c>
      <c r="F65" s="5">
        <v>10754</v>
      </c>
      <c r="G65" s="7">
        <f>(F65/J65)*1000</f>
        <v>0.24444598002971357</v>
      </c>
      <c r="H65" s="4"/>
      <c r="I65" s="4" t="s">
        <v>26</v>
      </c>
      <c r="J65" s="5">
        <f>SUM(J50:J64)</f>
        <v>43993360</v>
      </c>
      <c r="K65" s="31">
        <v>286</v>
      </c>
      <c r="L65" s="34">
        <v>10478</v>
      </c>
      <c r="M65" s="2">
        <v>0.23719119983071094</v>
      </c>
      <c r="N65" s="31"/>
      <c r="O65" s="34">
        <f t="shared" si="4"/>
        <v>276</v>
      </c>
      <c r="P65" s="35">
        <f t="shared" si="5"/>
        <v>2.6340904752815422</v>
      </c>
    </row>
  </sheetData>
  <mergeCells count="5">
    <mergeCell ref="A2:A3"/>
    <mergeCell ref="K1:M1"/>
    <mergeCell ref="K2:M2"/>
    <mergeCell ref="E2:G2"/>
    <mergeCell ref="O2:P2"/>
  </mergeCells>
  <pageMargins left="0.25" right="0.25" top="0.75" bottom="0.75" header="0.3" footer="0.3"/>
  <pageSetup paperSize="9" scale="8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Tav.1.3</vt:lpstr>
      <vt:lpstr>Tav.1.3!DatiEsterni_1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2019-10-16T15:16:37Z</cp:lastPrinted>
  <dcterms:created xsi:type="dcterms:W3CDTF">2019-07-29T13:03:31Z</dcterms:created>
  <dcterms:modified xsi:type="dcterms:W3CDTF">2020-07-22T09:01:38Z</dcterms:modified>
</cp:coreProperties>
</file>