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UTENTE\Desktop\KIT\Kit Abruzzo\"/>
    </mc:Choice>
  </mc:AlternateContent>
  <bookViews>
    <workbookView xWindow="0" yWindow="0" windowWidth="19200" windowHeight="7080" firstSheet="3" activeTab="3"/>
  </bookViews>
  <sheets>
    <sheet name="Tavola 1" sheetId="1" r:id="rId1"/>
    <sheet name="Tavola 1.1" sheetId="2" r:id="rId2"/>
    <sheet name="Tavola 1.2" sheetId="3" r:id="rId3"/>
    <sheet name="Tavola 2" sheetId="4" r:id="rId4"/>
    <sheet name="Tavola 2.1" sheetId="5" r:id="rId5"/>
    <sheet name="Tavola 3" sheetId="6" r:id="rId6"/>
    <sheet name="Tavola 4.1" sheetId="8" r:id="rId7"/>
    <sheet name="Tavola 4.2" sheetId="9" r:id="rId8"/>
    <sheet name="Tavola 4.3" sheetId="10" r:id="rId9"/>
    <sheet name="Tavola 5" sheetId="11" r:id="rId10"/>
    <sheet name="Tavola 5.1" sheetId="12" r:id="rId11"/>
    <sheet name="Tavola 5.2" sheetId="13" r:id="rId12"/>
    <sheet name="Tavola 6" sheetId="15" r:id="rId13"/>
    <sheet name="Tavola 6.1" sheetId="16" r:id="rId14"/>
    <sheet name="Tavola 6.2" sheetId="17" r:id="rId15"/>
    <sheet name="Tavola 7" sheetId="18" r:id="rId16"/>
    <sheet name="Tavola 8" sheetId="19" r:id="rId17"/>
    <sheet name="Tavola 9" sheetId="20" r:id="rId18"/>
    <sheet name="Tavola 10" sheetId="21" r:id="rId19"/>
    <sheet name="Tavola 10.1" sheetId="22" r:id="rId20"/>
    <sheet name="Tavola 10.2" sheetId="23" r:id="rId21"/>
    <sheet name="Tavola 11" sheetId="24" r:id="rId22"/>
    <sheet name="Tavola 12" sheetId="26" r:id="rId23"/>
    <sheet name="Tavola 13" sheetId="27" r:id="rId24"/>
    <sheet name="Tavola 14" sheetId="28" r:id="rId25"/>
    <sheet name="Tavola 15" sheetId="29" r:id="rId26"/>
    <sheet name="Tavola 16" sheetId="30" r:id="rId27"/>
    <sheet name="Tavola 17" sheetId="31" r:id="rId28"/>
    <sheet name="Tavola 18" sheetId="32" r:id="rId29"/>
    <sheet name="Tavola 19" sheetId="33" r:id="rId30"/>
    <sheet name="Tavola 20" sheetId="14" r:id="rId31"/>
    <sheet name="Tavola 21" sheetId="34" r:id="rId32"/>
    <sheet name="Tavola 22" sheetId="35" r:id="rId33"/>
    <sheet name="Tavola 23" sheetId="36" r:id="rId3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31" l="1"/>
  <c r="D24" i="31"/>
  <c r="G26" i="31" l="1"/>
  <c r="J25" i="31"/>
  <c r="I25" i="31"/>
  <c r="H25" i="31"/>
  <c r="G25" i="31"/>
  <c r="F25" i="31"/>
  <c r="G24" i="31"/>
  <c r="D26" i="31"/>
  <c r="G24" i="32"/>
  <c r="G26" i="32" s="1"/>
  <c r="H24" i="32"/>
  <c r="H26" i="32" s="1"/>
  <c r="F24" i="32"/>
  <c r="F26" i="32" s="1"/>
  <c r="D24" i="32"/>
  <c r="D26" i="32" s="1"/>
  <c r="E24" i="32"/>
  <c r="E26" i="32" s="1"/>
  <c r="C24" i="32"/>
  <c r="C26" i="32" s="1"/>
  <c r="C24" i="31" l="1"/>
  <c r="C26" i="31" l="1"/>
  <c r="F24" i="31"/>
  <c r="I24" i="31"/>
  <c r="H24" i="31"/>
  <c r="J24" i="31"/>
  <c r="E26" i="31"/>
  <c r="I6" i="27"/>
  <c r="F26" i="31" l="1"/>
  <c r="I26" i="31"/>
  <c r="H26" i="31"/>
  <c r="J26" i="31"/>
  <c r="I7" i="27"/>
  <c r="I8" i="27"/>
  <c r="I9" i="27"/>
  <c r="I10" i="27"/>
  <c r="I11" i="27"/>
  <c r="I12" i="27"/>
  <c r="I13" i="27"/>
  <c r="I14" i="27"/>
  <c r="I15" i="27"/>
  <c r="I16" i="27"/>
  <c r="I17" i="27"/>
  <c r="I18" i="27"/>
  <c r="I19" i="27"/>
</calcChain>
</file>

<file path=xl/sharedStrings.xml><?xml version="1.0" encoding="utf-8"?>
<sst xmlns="http://schemas.openxmlformats.org/spreadsheetml/2006/main" count="795" uniqueCount="319">
  <si>
    <t>TAVOLA 1. INCIDENTI STRADALI, MORTI E FERITI PER PROVINCIA. ABRUZZO.</t>
  </si>
  <si>
    <t>Anni 2019 e 2018, valori assoluti e variazioni percentuali</t>
  </si>
  <si>
    <t>PROVINCE</t>
  </si>
  <si>
    <t>Morti Differenza 2019/2018  (valori assoluti)</t>
  </si>
  <si>
    <t>Morti - Variazioni % 2019/2010</t>
  </si>
  <si>
    <t>Tasso mortalità 2019</t>
  </si>
  <si>
    <t>Incidenti</t>
  </si>
  <si>
    <t>Morti</t>
  </si>
  <si>
    <t>Feriti</t>
  </si>
  <si>
    <t>L'Aquila</t>
  </si>
  <si>
    <t>Teramo</t>
  </si>
  <si>
    <t>Pescara</t>
  </si>
  <si>
    <t>Chieti</t>
  </si>
  <si>
    <t>Abruzzo</t>
  </si>
  <si>
    <t>Italia</t>
  </si>
  <si>
    <t>TAVOLA 1.1. INCIDENTI STRADALI CON LESIONI A PERSONE, MORTI E FERITI PER PROVINCIA. ABRUZZO.</t>
  </si>
  <si>
    <t>Variazioni %                                           2019/2018</t>
  </si>
  <si>
    <t>TAVOLA 1.2. INCIDENTI STRADALI CON LESIONI A PERSONE, MORTI E FERITI  PER PROVINCIA. PUGLIA</t>
  </si>
  <si>
    <t xml:space="preserve"> ABRUZZO</t>
  </si>
  <si>
    <t>Anni 2019 e 2010, valori assoluti e variazioni percentuali</t>
  </si>
  <si>
    <t>Variazioni %                                           2019/2010</t>
  </si>
  <si>
    <t>TAVOLA 2. INDICE DI MORTALITA' E DI GRAVITA' PER PROVINCIA. ABRUZZO.</t>
  </si>
  <si>
    <t>Anni 2019-2018</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</si>
  <si>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</si>
  <si>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</si>
  <si>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</si>
  <si>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</si>
  <si>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</si>
  <si>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</si>
  <si>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</si>
  <si>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 xml:space="preserve">TAVOLA 4.1. UTENTI VULNERABILI  MORTI IN INCIDENTI STRADALI PER ETA' IN ABRUZZO IN ITALIA. </t>
  </si>
  <si>
    <t>Puglia</t>
  </si>
  <si>
    <t>Valori assoluti</t>
  </si>
  <si>
    <t>Composizioni percentuali</t>
  </si>
  <si>
    <t>Bambini (0 - 14)</t>
  </si>
  <si>
    <t>Giovani (15 - 24)</t>
  </si>
  <si>
    <t>Anziani (65+)</t>
  </si>
  <si>
    <t>Altri utenti</t>
  </si>
  <si>
    <t>TOTALE</t>
  </si>
  <si>
    <t xml:space="preserve">TAVOLA 4.2.  UTENTI VULNERABILI MORTI IN INCIDENTI STRADALI PER CATEGORIA DI UTENTE DELLA STRADA IN ABRUZZO E IN ITALIA. </t>
  </si>
  <si>
    <t>Ciclomotori  (a)</t>
  </si>
  <si>
    <t>Motocicli (a)</t>
  </si>
  <si>
    <t>Velocipedi (a)</t>
  </si>
  <si>
    <t>Pedoni</t>
  </si>
  <si>
    <t>Altri Utenti</t>
  </si>
  <si>
    <t xml:space="preserve">TAVOLA 4.3. UTENTI  MORTI E FERITI IN INCIDENTI STRADALI PER CLASSI DI ETA' IN ABRUZZO E IN ITALIA. </t>
  </si>
  <si>
    <t>Anni 2010 e 2019, valori assoluti</t>
  </si>
  <si>
    <t>Classe di età</t>
  </si>
  <si>
    <t xml:space="preserve">Morti </t>
  </si>
  <si>
    <t>fino a 5 anni</t>
  </si>
  <si>
    <t>6-9 anni</t>
  </si>
  <si>
    <t>-</t>
  </si>
  <si>
    <t>10-14 anni</t>
  </si>
  <si>
    <t>15-17 anni</t>
  </si>
  <si>
    <t>18-20 anni</t>
  </si>
  <si>
    <t>21-24 anni</t>
  </si>
  <si>
    <t>25-29 anni</t>
  </si>
  <si>
    <t>30-44 anni</t>
  </si>
  <si>
    <t>45-54 anni</t>
  </si>
  <si>
    <t>55-59 anni</t>
  </si>
  <si>
    <t>60-64 anni</t>
  </si>
  <si>
    <t>65 anni e più</t>
  </si>
  <si>
    <t>imprecisata</t>
  </si>
  <si>
    <t>Totale</t>
  </si>
  <si>
    <t>TAVOLA 5.1. INCIDENTI STRADALI CON LESIONI A PERSONE SECONDO LA CATEGORIA DELLA STRADA. ABRUZZO.</t>
  </si>
  <si>
    <t>Anno 2018, valori assoluti e indicatori</t>
  </si>
  <si>
    <t>AMBITO STRADALE</t>
  </si>
  <si>
    <t>Indice di mortalità (a)</t>
  </si>
  <si>
    <t>Indice di lesività (b)</t>
  </si>
  <si>
    <t>(a)</t>
  </si>
  <si>
    <t>(b)</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</si>
  <si>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</si>
  <si>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</si>
  <si>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</si>
  <si>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</si>
  <si>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</si>
  <si>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</si>
  <si>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 INCIDENTI STRADALI CON LESIONI A PERSONE SECONDO LA CATEGORIA DELLA STRADA. ABRUZZO.</t>
  </si>
  <si>
    <t xml:space="preserve">Anno 2019, valori assoluti e indicatori </t>
  </si>
  <si>
    <t>Indice di  mortalità (a)</t>
  </si>
  <si>
    <t>Indice di lesività  (b)</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</si>
  <si>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</si>
  <si>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</si>
  <si>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</si>
  <si>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</si>
  <si>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</si>
  <si>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</si>
  <si>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</si>
  <si>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</si>
  <si>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TAVOLA 5.2 INCIDENTI STRADALI CON LESIONI A PERSONE SECONDO IL TIPO DI STRADA. ABRUZZO.</t>
  </si>
  <si>
    <t>TAVOLA 6. INCIDENTI STRADALI CON LESIONI A PERSONE PER PROVINCIA, CARATTERISTICA DELLA STRADA E AMBITO STRADALE. ABRUZZO.</t>
  </si>
  <si>
    <t>Anno 2019, valori assoluti</t>
  </si>
  <si>
    <t>STRADE URBANE</t>
  </si>
  <si>
    <t>STRADE EXTRAURBANE</t>
  </si>
  <si>
    <t>Incrocio</t>
  </si>
  <si>
    <t>Rotatoria</t>
  </si>
  <si>
    <t>Intersezione</t>
  </si>
  <si>
    <t>Rettilineo</t>
  </si>
  <si>
    <t>Curva</t>
  </si>
  <si>
    <t>Altro (passaggio a livello, dosso, pendenza, galleria)</t>
  </si>
  <si>
    <t xml:space="preserve">TAVOLA 6.1. INCIDENTI STRADALI CON LESIONI A PERSONE PER PROVINCIA, CARATTERISTICA DELLA STRADA E AMBITO STRADALE. ABRUZZO. </t>
  </si>
  <si>
    <t>Anno 2019, composizioni percentuali</t>
  </si>
  <si>
    <t>Strade Urbane</t>
  </si>
  <si>
    <t>Altro (passaggio a livello, dosso, pendenze, galleria)</t>
  </si>
  <si>
    <t>TAVOLA  6.2. INCIDENTI STRADALI CON LESIONI A PERSONE PER PROVINCIA, CARATTERISTICA DELLA STRADA E AMBITO STRADALE. ABRUZZO.</t>
  </si>
  <si>
    <t>Strade ExtraUrbane</t>
  </si>
  <si>
    <t xml:space="preserve">TAVOLA 7. INCIDENTI STRADALI CON LESIONI A PERSONE, MORTI E FERITI PER MESE. ABRUZZO. </t>
  </si>
  <si>
    <t>Anno 2019,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</si>
  <si>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</si>
  <si>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</si>
  <si>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</si>
  <si>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</si>
  <si>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</si>
  <si>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</si>
  <si>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</si>
  <si>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</si>
  <si>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</si>
  <si>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</si>
  <si>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</si>
  <si>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</si>
  <si>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</si>
  <si>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ABRUZZO.</t>
  </si>
  <si>
    <t>GIORNI DELLA SETTIMANA</t>
  </si>
  <si>
    <t>Lunedì</t>
  </si>
  <si>
    <t>Martedì</t>
  </si>
  <si>
    <t>Mercoledì</t>
  </si>
  <si>
    <t>Giovedì</t>
  </si>
  <si>
    <t>Venerdì</t>
  </si>
  <si>
    <t>Sabato</t>
  </si>
  <si>
    <t>Domenica</t>
  </si>
  <si>
    <t>TAVOLA 9. INCIDENTI STRADALI CON LESIONI A PERSONE MORTI E FERITI PER ORA DEL GIORNO. ABRUZZO.</t>
  </si>
  <si>
    <t>Anno 2019, valori assoluti e indicatori</t>
  </si>
  <si>
    <t>ORA DEL GIORNO</t>
  </si>
  <si>
    <t xml:space="preserve">TAVOLA 10. INCIDENTI STRADALI CON LESIONI A PERSONE, MORTI E FERITI E INDICE DI MORTALITA', PER PROVINCIA, GIORNO DELLA SETTIMANA E FASCIA ORARIA NOTTURNA (a). ABRUZZO.  </t>
  </si>
  <si>
    <t>Anno 2019, valori assoluti e indice di mortalità.</t>
  </si>
  <si>
    <t>PROVINCIA</t>
  </si>
  <si>
    <t>Venerdì notte</t>
  </si>
  <si>
    <t>Sabato notte</t>
  </si>
  <si>
    <t>Altre notti</t>
  </si>
  <si>
    <t>Indice di mortalità (b)</t>
  </si>
  <si>
    <t>(a) Dalle ore 22 alle ore 6.</t>
  </si>
  <si>
    <t>(b) Rapporto tra il numero dei morti e il numero degli incidenti stradali con lesioni a persone, moltiplicato 100.</t>
  </si>
  <si>
    <t xml:space="preserve">TAVOLA 10.1. INCIDENTI STRADALI CON LESIONI A PERSONE, MORTI E FERITI E INDICE DI MORTALITA', PER PROVINCIA, GIORNO DELLA SETTIMANA E FASCIA ORARIA NOTTURNA (a). STRADE URBANE. ABRUZZO. </t>
  </si>
  <si>
    <t xml:space="preserve">TAVOLA 10.2. INCIDENTI STRADALI CON LESIONI A PERSONE, MORTI E FERITI E INDICE DI MORTALITA', PER PROVINCIA, GIORNO DELLA SETTIMANA E FASCIA ORARIA NOTTURNA (a). STRADE EXTRAURBANE. ABRUZZO. </t>
  </si>
  <si>
    <t>Tavola 11. INCIDENTI STRADALI, MORTI E FERITI PER TIPOLOGIA DI COMUNE. ABRUZZO.</t>
  </si>
  <si>
    <t xml:space="preserve"> Anno 2019, valori assoluti e variazioni </t>
  </si>
  <si>
    <t>TIPOLOGIA DI COMUNE</t>
  </si>
  <si>
    <t xml:space="preserve">Variazioni </t>
  </si>
  <si>
    <t>2019/2018</t>
  </si>
  <si>
    <t>Numero comuni</t>
  </si>
  <si>
    <t>%</t>
  </si>
  <si>
    <t>Polo</t>
  </si>
  <si>
    <t>Polo intercomunale</t>
  </si>
  <si>
    <t>Cintura</t>
  </si>
  <si>
    <t>Totale Centri</t>
  </si>
  <si>
    <t>Intermedio</t>
  </si>
  <si>
    <t>Periferico</t>
  </si>
  <si>
    <t>Ultra periferico</t>
  </si>
  <si>
    <t>Totale Aree interne</t>
  </si>
  <si>
    <t xml:space="preserve">TAVOLA 12. INCIDENTI STRADALI, MORTI E FERITI PER TIPOLOGIA DI COMUNE. ABRUZZO. </t>
  </si>
  <si>
    <t>Anno 2019 e 2018, Indicatori</t>
  </si>
  <si>
    <t xml:space="preserve"> Indice  di      mortalità (a)</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</si>
  <si>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</si>
  <si>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</si>
  <si>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</si>
  <si>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</si>
  <si>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</si>
  <si>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</si>
  <si>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</si>
  <si>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</si>
  <si>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</si>
  <si>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</si>
  <si>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</si>
  <si>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</si>
  <si>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</si>
  <si>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</si>
  <si>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</si>
  <si>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</si>
  <si>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</si>
  <si>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</si>
  <si>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 xml:space="preserve">TAVOLA 14. CAUSE ACCERTATE O PRESUNTE DI INCIDENTE SECONDO L’AMBITO STRADALE. ABRUZZO. </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</si>
  <si>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</si>
  <si>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</si>
  <si>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</si>
  <si>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</si>
  <si>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</si>
  <si>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</si>
  <si>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</si>
  <si>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</si>
  <si>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</si>
  <si>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</si>
  <si>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</si>
  <si>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</si>
  <si>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</si>
  <si>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</si>
  <si>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</si>
  <si>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</si>
  <si>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</si>
  <si>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</si>
  <si>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</si>
  <si>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</si>
  <si>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</si>
  <si>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</si>
  <si>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</si>
  <si>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</si>
  <si>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</si>
  <si>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</si>
  <si>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</si>
  <si>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</si>
  <si>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</si>
  <si>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</si>
  <si>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ABRUZZO. </t>
  </si>
  <si>
    <t>Anno 2019, valori assoluti e valori percentuali</t>
  </si>
  <si>
    <t>CLASSE DI ETA'</t>
  </si>
  <si>
    <t>Conducente</t>
  </si>
  <si>
    <t>Persone trasportate</t>
  </si>
  <si>
    <t>Pedone</t>
  </si>
  <si>
    <t>VALORI ASSOLUTI</t>
  </si>
  <si>
    <t>&lt; 14</t>
  </si>
  <si>
    <t>15-29</t>
  </si>
  <si>
    <t>30-44</t>
  </si>
  <si>
    <t>45-64</t>
  </si>
  <si>
    <t>65 +</t>
  </si>
  <si>
    <t>Età imprecisata</t>
  </si>
  <si>
    <t xml:space="preserve">Totale </t>
  </si>
  <si>
    <t>VALORI PERCENTUALI</t>
  </si>
  <si>
    <t>TAVOLA 16. MORTI E FERITI PER CATEGORIA DI UTENTI E GENERE. ABRUZZO.</t>
  </si>
  <si>
    <t>CATEGORIA DI UTENTE</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</si>
  <si>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</si>
  <si>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</si>
  <si>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</si>
  <si>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</si>
  <si>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</si>
  <si>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</si>
  <si>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</si>
  <si>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</si>
  <si>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</si>
  <si>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</si>
  <si>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</si>
  <si>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</si>
  <si>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</si>
  <si>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</si>
  <si>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</si>
  <si>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</si>
  <si>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</si>
  <si>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 xml:space="preserve">TAVOLA 22.  INCIDENTI STRADALI CON LESIONI A PERSONE PER ORGANO DI RILEVAZIONE E GIORNO DELLA SETTIMANA. ABRUZZO </t>
  </si>
  <si>
    <t>Aanno 2019, valori assoluti.</t>
  </si>
  <si>
    <t>TAVOLA 21. INCIDENTI STRADALI CON LESIONI A PERSONE PER ORGANO DI RILEVAZIONE E MESE. ABRUZZO.</t>
  </si>
  <si>
    <t>Anno 2019, valori assoluti.</t>
  </si>
  <si>
    <t xml:space="preserve">TAVOLA20. INCIDENTI STRADALI CON LESIONI A PERSONE PER ORGANO DI RILEVAZIONE, CATEGORIA DELLA STRADA E PROVINCIA. ABRUZZO  </t>
  </si>
  <si>
    <t>TAVOLA.13. INCIDENTI STRADALI CON LESIONI A PERSONE INFORTUNATE SECONDO LA NATURA . ABRUZZO.</t>
  </si>
  <si>
    <t xml:space="preserve"> Anno 2019, valori assoluti, composizioni percentuali e indice di mortalità.</t>
  </si>
  <si>
    <t>TAVOLA 23. INCIDENTI STRADALI CON LESIONI A PERSONE PER ORGANO DI RILEVAZIONE E ORA DEL GIORNO. ABRUZZO</t>
  </si>
  <si>
    <t xml:space="preserve">Anno 2019, valori assoluti </t>
  </si>
  <si>
    <t>Polizia Stradale</t>
  </si>
  <si>
    <t>Carabinieri</t>
  </si>
  <si>
    <t>Polizia Municipale</t>
  </si>
  <si>
    <t>TAVOLA 2.1. INDICI DI MORTALITA' E GRAVITA' PER PROVINCIA. ABRUZZO.</t>
  </si>
  <si>
    <t>Anni 2019 e 2010</t>
  </si>
  <si>
    <t xml:space="preserve">TAVOLA 17. INCIDENTI STRADALI CON LESIONI A PERSONE, MORTI E FERITI NEI COMUNI CAPOLUOGO E NEI COMUNI CON ALMENO 15.000 ABITANTI. ABRUZZO. </t>
  </si>
  <si>
    <t>CAPOLUOGHI</t>
  </si>
  <si>
    <t>Incidenti per 1.000 ab.</t>
  </si>
  <si>
    <t>Morti per 100.000 ab.</t>
  </si>
  <si>
    <t>Feriti per 100.000 ab.</t>
  </si>
  <si>
    <t>Altri Comuni</t>
  </si>
  <si>
    <t>Avezzano</t>
  </si>
  <si>
    <t>Sulmona</t>
  </si>
  <si>
    <t>Montesilvano</t>
  </si>
  <si>
    <t>Spoltore</t>
  </si>
  <si>
    <t>Cittá Sant'Angelo</t>
  </si>
  <si>
    <t>Roseto degli Abruzzi</t>
  </si>
  <si>
    <t>Giulianova</t>
  </si>
  <si>
    <t>Martinsicuro</t>
  </si>
  <si>
    <t>Silvi</t>
  </si>
  <si>
    <t>Vasto</t>
  </si>
  <si>
    <t>Lanciano</t>
  </si>
  <si>
    <t>Francavilla al Mare</t>
  </si>
  <si>
    <t>Ortona</t>
  </si>
  <si>
    <t>San Salvo</t>
  </si>
  <si>
    <t>Totale comuni &gt;15.000 abitanti</t>
  </si>
  <si>
    <t>Altri comuni</t>
  </si>
  <si>
    <t>TAVOLA 3. INCIDENTI STRADALI CON LESIONI A PERSONE MORTI E FERITI. ABRUZZO.</t>
  </si>
  <si>
    <t>Tasso di mortalità stradale (a)</t>
  </si>
  <si>
    <t>Variazione percentuale numero di morti rispetto all'anno precedente (c)</t>
  </si>
  <si>
    <t>Variazione percentuale numero di morti rispetto al 2001</t>
  </si>
  <si>
    <t>(a) Tasso di mortalità stradale (Morti per centomila abitanti).</t>
  </si>
  <si>
    <t>(c) La variazione percentuale annua è calcolata per l'anno t rispetto all'anno t-1 su base variabile.</t>
  </si>
  <si>
    <t>Anni 2001-2019, valori assoluti, indicatori e variazioni percentuali</t>
  </si>
  <si>
    <t>Campania</t>
  </si>
  <si>
    <t>Calabria</t>
  </si>
  <si>
    <t>Basilicata</t>
  </si>
  <si>
    <t xml:space="preserve">Valle d'Aosta/Vallée d'Aoste </t>
  </si>
  <si>
    <t>Sicilia</t>
  </si>
  <si>
    <t>Sardegna</t>
  </si>
  <si>
    <t>Piemonte</t>
  </si>
  <si>
    <t>Umbria</t>
  </si>
  <si>
    <t>Friuli-Venezia-Giulia</t>
  </si>
  <si>
    <t>Molise</t>
  </si>
  <si>
    <t>Lombardia</t>
  </si>
  <si>
    <t>Trentino-A.Adige</t>
  </si>
  <si>
    <t>Veneto</t>
  </si>
  <si>
    <t>Lazio</t>
  </si>
  <si>
    <t>Marche</t>
  </si>
  <si>
    <t>Toscana</t>
  </si>
  <si>
    <t>Emilia-Romagna</t>
  </si>
  <si>
    <t>Liguria</t>
  </si>
  <si>
    <t>TAVOLA 19. COSTI SOCIALI TOTALI E PRO-CAPITE PER REGIONE. ITALIA 2019</t>
  </si>
  <si>
    <t>REGIONI</t>
  </si>
  <si>
    <t>COSTO SOCIALE (a)</t>
  </si>
  <si>
    <t>PROCAPITE (in euro)</t>
  </si>
  <si>
    <t>TOTALE (in euro)</t>
  </si>
  <si>
    <t>ITALIA</t>
  </si>
  <si>
    <t xml:space="preserve">TAVOLA 18. INCIDENTI STRADALI CON LESIONI A PERSONE, MORTI E FERITI PER CATEGORIA DELLA STRADA NEI COMUNI CAPOLUOGO E NEI COMUNI CON ALMENO 15.000 ABITANTI. ABRUZZO. </t>
  </si>
  <si>
    <t xml:space="preserve">Strade extra-urbane </t>
  </si>
  <si>
    <t>Città Sant'Angelo</t>
  </si>
  <si>
    <t>Totale comuni &gt; 15.000 abitanti</t>
  </si>
  <si>
    <r>
      <t xml:space="preserve">CAPOLUOGHI                            </t>
    </r>
    <r>
      <rPr>
        <sz val="9"/>
        <color rgb="FF000000"/>
        <rFont val="Arial Narrow"/>
        <family val="2"/>
      </rPr>
      <t>Altri Comuni</t>
    </r>
  </si>
  <si>
    <t>Anno 2019, valori assoluti, composizioni percentuali e indice di gravità</t>
  </si>
  <si>
    <t>Anni 2019 e 2010, valori assoluti e composizioni percentuali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</si>
</sst>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 _€_-;\-* #,##0\ _€_-;_-* &quot;-&quot;\ _€_-;_-@_-"/>
    <numFmt numFmtId="164" formatCode="0.0"/>
    <numFmt numFmtId="165" formatCode="#,##0.0"/>
    <numFmt numFmtId="166" formatCode="_-* #,##0_-;\-* #,##0_-;_-* &quot;-&quot;_-;_-@_-"/>
    <numFmt numFmtId="167" formatCode="_-&quot;€&quot;\ * #,##0.00_-;\-&quot;€&quot;\ * #,##0.00_-;_-&quot;€&quot;\ * &quot;-&quot;??_-;_-@_-"/>
    <numFmt numFmtId="168" formatCode="_-* #,##0.00_-;\-* #,##0.00_-;_-* &quot;-&quot;??_-;_-@_-"/>
    <numFmt numFmtId="169" formatCode="_(&quot;$&quot;* #,##0_);_(&quot;$&quot;* \(#,##0\);_(&quot;$&quot;* &quot;-&quot;_);_(@_)"/>
    <numFmt numFmtId="170" formatCode="0.0000"/>
    <numFmt numFmtId="171" formatCode="_-* #,##0_-;\-* #,##0_-;_-* &quot;-&quot;??_-;_-@_-"/>
  </numFmts>
  <fonts count="53"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7.5"/>
      <color rgb="FF000000"/>
      <name val="Arial Narrow"/>
      <family val="2"/>
    </font>
    <font>
      <sz val="9"/>
      <color theme="1"/>
      <name val="Calibri"/>
      <family val="2"/>
      <scheme val="minor"/>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sz val="10"/>
      <name val="MS Sans Serif"/>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8"/>
      <color theme="1"/>
      <name val="Arial"/>
      <family val="2"/>
    </font>
    <font>
      <sz val="9.5"/>
      <name val="Arial Narrow"/>
      <family val="2"/>
    </font>
    <font>
      <b/>
      <sz val="9"/>
      <color theme="0"/>
      <name val="Arial Narrow"/>
      <family val="2"/>
    </font>
    <font>
      <sz val="7.5"/>
      <color theme="1"/>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11"/>
      <color theme="1"/>
      <name val="Arial Narrow"/>
      <family val="2"/>
    </font>
    <font>
      <sz val="10"/>
      <color rgb="FF000000"/>
      <name val="Arial Narrow"/>
      <family val="2"/>
    </font>
    <font>
      <i/>
      <sz val="8"/>
      <color theme="1"/>
      <name val="Arial"/>
      <family val="2"/>
    </font>
    <font>
      <sz val="7"/>
      <color theme="1"/>
      <name val="Arial"/>
      <family val="2"/>
    </font>
    <font>
      <sz val="7.5"/>
      <color rgb="FF000000"/>
      <name val="Arial"/>
      <family val="2"/>
    </font>
    <font>
      <sz val="9"/>
      <color rgb="FFFFFFFF"/>
      <name val="Arial Narrow"/>
      <family val="2"/>
    </font>
    <font>
      <i/>
      <sz val="8"/>
      <color rgb="FF000000"/>
      <name val="Arial"/>
      <family val="2"/>
    </font>
    <font>
      <b/>
      <sz val="11"/>
      <color theme="1"/>
      <name val="Calibri"/>
      <family val="2"/>
      <scheme val="minor"/>
    </font>
    <font>
      <b/>
      <sz val="10"/>
      <color theme="0"/>
      <name val="Arial"/>
      <family val="2"/>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top style="thin">
        <color indexed="64"/>
      </top>
      <bottom style="thin">
        <color indexed="64"/>
      </bottom>
      <diagonal/>
    </border>
  </borders>
  <cellStyleXfs count="103">
    <xf numFmtId="0" fontId="0" fillId="0" borderId="0"/>
    <xf numFmtId="9" fontId="1" fillId="0" borderId="0" applyFont="0" applyFill="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5" borderId="0" applyNumberFormat="0" applyBorder="0" applyAlignment="0" applyProtection="0"/>
    <xf numFmtId="0" fontId="17" fillId="9" borderId="0" applyNumberFormat="0" applyBorder="0" applyAlignment="0" applyProtection="0"/>
    <xf numFmtId="0" fontId="18" fillId="26" borderId="4" applyNumberFormat="0" applyAlignment="0" applyProtection="0"/>
    <xf numFmtId="0" fontId="18" fillId="26" borderId="4" applyNumberFormat="0" applyAlignment="0" applyProtection="0"/>
    <xf numFmtId="0" fontId="19" fillId="0" borderId="5" applyNumberFormat="0" applyFill="0" applyAlignment="0" applyProtection="0"/>
    <xf numFmtId="0" fontId="20" fillId="27" borderId="6" applyNumberFormat="0" applyAlignment="0" applyProtection="0"/>
    <xf numFmtId="0" fontId="20" fillId="27" borderId="6" applyNumberFormat="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5" borderId="0" applyNumberFormat="0" applyBorder="0" applyAlignment="0" applyProtection="0"/>
    <xf numFmtId="168" fontId="21" fillId="0" borderId="0" applyFont="0" applyFill="0" applyBorder="0" applyAlignment="0" applyProtection="0"/>
    <xf numFmtId="167" fontId="21" fillId="0" borderId="0" applyFont="0" applyFill="0" applyBorder="0" applyAlignment="0" applyProtection="0"/>
    <xf numFmtId="0" fontId="22" fillId="0" borderId="0" applyNumberFormat="0" applyFill="0" applyBorder="0" applyAlignment="0" applyProtection="0"/>
    <xf numFmtId="0" fontId="23" fillId="10" borderId="0" applyNumberFormat="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27" fillId="13" borderId="4" applyNumberFormat="0" applyAlignment="0" applyProtection="0"/>
    <xf numFmtId="0" fontId="19" fillId="0" borderId="5" applyNumberFormat="0" applyFill="0" applyAlignment="0" applyProtection="0"/>
    <xf numFmtId="41" fontId="28" fillId="0" borderId="0" applyFont="0" applyFill="0" applyBorder="0" applyAlignment="0" applyProtection="0"/>
    <xf numFmtId="166" fontId="21" fillId="0" borderId="0" applyFont="0" applyFill="0" applyBorder="0" applyAlignment="0" applyProtection="0"/>
    <xf numFmtId="168" fontId="1" fillId="0" borderId="0" applyFont="0" applyFill="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1" fillId="0" borderId="0" applyNumberForma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30" fillId="0" borderId="0"/>
    <xf numFmtId="0" fontId="1" fillId="0" borderId="0"/>
    <xf numFmtId="0" fontId="21" fillId="0" borderId="0"/>
    <xf numFmtId="0" fontId="21" fillId="0" borderId="0"/>
    <xf numFmtId="0" fontId="1" fillId="0" borderId="0"/>
    <xf numFmtId="0" fontId="1" fillId="0" borderId="0"/>
    <xf numFmtId="0" fontId="21" fillId="0" borderId="0"/>
    <xf numFmtId="0" fontId="21" fillId="29" borderId="10" applyNumberFormat="0" applyFont="0" applyAlignment="0" applyProtection="0"/>
    <xf numFmtId="0" fontId="21" fillId="29" borderId="10" applyNumberFormat="0" applyFont="0" applyAlignment="0" applyProtection="0"/>
    <xf numFmtId="0" fontId="31" fillId="26"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2" fillId="0" borderId="0" applyNumberFormat="0" applyFill="0" applyBorder="0" applyAlignment="0" applyProtection="0"/>
    <xf numFmtId="0" fontId="34" fillId="0" borderId="0" applyNumberFormat="0" applyFill="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7" fillId="9" borderId="0" applyNumberFormat="0" applyBorder="0" applyAlignment="0" applyProtection="0"/>
    <xf numFmtId="0" fontId="23" fillId="10" borderId="0" applyNumberFormat="0" applyBorder="0" applyAlignment="0" applyProtection="0"/>
    <xf numFmtId="169" fontId="28" fillId="0" borderId="0" applyFont="0" applyFill="0" applyBorder="0" applyAlignment="0" applyProtection="0"/>
    <xf numFmtId="0" fontId="33" fillId="0" borderId="0" applyNumberFormat="0" applyFill="0" applyBorder="0" applyAlignment="0" applyProtection="0"/>
  </cellStyleXfs>
  <cellXfs count="488">
    <xf numFmtId="0" fontId="0" fillId="0" borderId="0" xfId="0"/>
    <xf numFmtId="0" fontId="5" fillId="3" borderId="2" xfId="0" applyFont="1" applyFill="1" applyBorder="1" applyAlignment="1">
      <alignment horizontal="right" vertical="center"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4"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4"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4" fontId="6" fillId="4" borderId="2" xfId="0" applyNumberFormat="1" applyFont="1" applyFill="1" applyBorder="1" applyAlignment="1">
      <alignment horizontal="right" vertical="center" wrapText="1"/>
    </xf>
    <xf numFmtId="0" fontId="3" fillId="0" borderId="2" xfId="0" applyFont="1" applyBorder="1" applyAlignment="1"/>
    <xf numFmtId="0" fontId="5" fillId="6" borderId="1" xfId="0" applyFont="1" applyFill="1" applyBorder="1" applyAlignment="1">
      <alignment horizontal="right" wrapText="1"/>
    </xf>
    <xf numFmtId="165" fontId="5" fillId="2" borderId="3" xfId="0" applyNumberFormat="1" applyFont="1" applyFill="1" applyBorder="1" applyAlignment="1">
      <alignment horizontal="right" vertical="center" wrapText="1"/>
    </xf>
    <xf numFmtId="165" fontId="6" fillId="4" borderId="3" xfId="0" applyNumberFormat="1" applyFont="1" applyFill="1" applyBorder="1" applyAlignment="1">
      <alignment horizontal="right" vertical="center" wrapText="1"/>
    </xf>
    <xf numFmtId="164" fontId="6" fillId="4" borderId="3" xfId="0" applyNumberFormat="1" applyFont="1" applyFill="1" applyBorder="1" applyAlignment="1">
      <alignment horizontal="right" wrapText="1"/>
    </xf>
    <xf numFmtId="0" fontId="2" fillId="0" borderId="0" xfId="0" applyFont="1" applyAlignment="1"/>
    <xf numFmtId="0" fontId="5" fillId="0" borderId="3" xfId="0" applyFont="1" applyBorder="1" applyAlignment="1">
      <alignment vertical="top" wrapText="1"/>
    </xf>
    <xf numFmtId="3" fontId="5" fillId="0" borderId="3" xfId="0" applyNumberFormat="1" applyFont="1" applyBorder="1" applyAlignment="1">
      <alignment vertical="top" wrapText="1"/>
    </xf>
    <xf numFmtId="165" fontId="7" fillId="0" borderId="3" xfId="0" applyNumberFormat="1" applyFont="1" applyBorder="1" applyAlignment="1">
      <alignment vertical="top" wrapText="1"/>
    </xf>
    <xf numFmtId="165" fontId="6" fillId="4" borderId="2" xfId="0" applyNumberFormat="1" applyFont="1" applyFill="1" applyBorder="1" applyAlignment="1">
      <alignment horizontal="righ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4" fontId="5" fillId="5" borderId="3" xfId="0" applyNumberFormat="1" applyFont="1" applyFill="1" applyBorder="1" applyAlignment="1">
      <alignment horizontal="right" vertical="center" wrapText="1"/>
    </xf>
    <xf numFmtId="164" fontId="5" fillId="0" borderId="3" xfId="0" applyNumberFormat="1" applyFont="1" applyBorder="1" applyAlignment="1">
      <alignment horizontal="right" vertical="center" wrapText="1"/>
    </xf>
    <xf numFmtId="164" fontId="5" fillId="7" borderId="3" xfId="0" applyNumberFormat="1" applyFont="1" applyFill="1" applyBorder="1" applyAlignment="1">
      <alignment horizontal="right" vertical="center" wrapText="1"/>
    </xf>
    <xf numFmtId="164" fontId="5" fillId="6" borderId="3" xfId="0" applyNumberFormat="1" applyFont="1" applyFill="1" applyBorder="1" applyAlignment="1">
      <alignment horizontal="right" vertical="center" wrapText="1"/>
    </xf>
    <xf numFmtId="0" fontId="6" fillId="4" borderId="3" xfId="0" applyFont="1" applyFill="1" applyBorder="1" applyAlignment="1">
      <alignment wrapText="1"/>
    </xf>
    <xf numFmtId="164" fontId="6" fillId="4" borderId="3" xfId="0" applyNumberFormat="1" applyFont="1" applyFill="1" applyBorder="1" applyAlignment="1">
      <alignment wrapText="1"/>
    </xf>
    <xf numFmtId="0" fontId="8" fillId="0" borderId="0" xfId="0" applyFont="1" applyAlignment="1"/>
    <xf numFmtId="0" fontId="6" fillId="4" borderId="3" xfId="0" applyFont="1" applyFill="1" applyBorder="1" applyAlignment="1">
      <alignment vertical="center" wrapText="1"/>
    </xf>
    <xf numFmtId="0" fontId="0" fillId="0" borderId="0" xfId="0" applyAlignment="1"/>
    <xf numFmtId="0" fontId="0" fillId="0" borderId="0" xfId="0" applyBorder="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164" fontId="5" fillId="7" borderId="3" xfId="1" applyNumberFormat="1" applyFont="1" applyFill="1" applyBorder="1" applyAlignment="1">
      <alignment horizontal="right" wrapText="1"/>
    </xf>
    <xf numFmtId="165" fontId="5" fillId="0" borderId="3" xfId="0" applyNumberFormat="1" applyFont="1" applyFill="1" applyBorder="1" applyAlignment="1">
      <alignment wrapText="1"/>
    </xf>
    <xf numFmtId="164" fontId="5" fillId="0" borderId="3" xfId="1" applyNumberFormat="1" applyFont="1" applyFill="1" applyBorder="1" applyAlignment="1">
      <alignment horizontal="right" wrapText="1"/>
    </xf>
    <xf numFmtId="164" fontId="5" fillId="7" borderId="0" xfId="1" applyNumberFormat="1" applyFont="1" applyFill="1" applyBorder="1" applyAlignment="1">
      <alignment horizontal="right" wrapText="1"/>
    </xf>
    <xf numFmtId="3" fontId="6" fillId="4" borderId="3" xfId="0" applyNumberFormat="1" applyFont="1" applyFill="1" applyBorder="1" applyAlignment="1">
      <alignment wrapText="1"/>
    </xf>
    <xf numFmtId="165" fontId="6" fillId="4" borderId="3" xfId="0" applyNumberFormat="1" applyFont="1" applyFill="1" applyBorder="1" applyAlignment="1">
      <alignment horizontal="right" wrapText="1"/>
    </xf>
    <xf numFmtId="0" fontId="9" fillId="0" borderId="0" xfId="0" applyFont="1" applyFill="1"/>
    <xf numFmtId="1" fontId="5" fillId="0" borderId="3" xfId="0" applyNumberFormat="1" applyFont="1" applyFill="1" applyBorder="1" applyAlignment="1">
      <alignment horizontal="righ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4" fontId="5" fillId="5" borderId="3" xfId="1" applyNumberFormat="1" applyFont="1" applyFill="1" applyBorder="1" applyAlignment="1">
      <alignment horizontal="right" wrapText="1"/>
    </xf>
    <xf numFmtId="0" fontId="36" fillId="0" borderId="0" xfId="0" applyFont="1"/>
    <xf numFmtId="0" fontId="37" fillId="0" borderId="0" xfId="0" applyFont="1" applyAlignment="1">
      <alignment horizontal="left" vertical="center"/>
    </xf>
    <xf numFmtId="0" fontId="13" fillId="6" borderId="3" xfId="0" applyFont="1" applyFill="1" applyBorder="1" applyAlignment="1">
      <alignment horizontal="left" wrapText="1"/>
    </xf>
    <xf numFmtId="3" fontId="13" fillId="7" borderId="3" xfId="0" applyNumberFormat="1" applyFont="1" applyFill="1" applyBorder="1" applyAlignment="1">
      <alignment horizontal="right" vertical="center"/>
    </xf>
    <xf numFmtId="3" fontId="13" fillId="6" borderId="3" xfId="0" applyNumberFormat="1" applyFont="1" applyFill="1" applyBorder="1" applyAlignment="1">
      <alignment horizontal="right" vertical="center"/>
    </xf>
    <xf numFmtId="164" fontId="13" fillId="6" borderId="3" xfId="0" applyNumberFormat="1" applyFont="1" applyFill="1" applyBorder="1" applyAlignment="1">
      <alignment horizontal="right" vertical="center"/>
    </xf>
    <xf numFmtId="164" fontId="13" fillId="7" borderId="3" xfId="0" applyNumberFormat="1" applyFont="1" applyFill="1" applyBorder="1" applyAlignment="1">
      <alignment horizontal="right" vertical="center"/>
    </xf>
    <xf numFmtId="0" fontId="38" fillId="4" borderId="3" xfId="0" applyFont="1" applyFill="1" applyBorder="1" applyAlignment="1">
      <alignment horizontal="left" wrapText="1"/>
    </xf>
    <xf numFmtId="3" fontId="38" fillId="4" borderId="3" xfId="0" applyNumberFormat="1" applyFont="1" applyFill="1" applyBorder="1" applyAlignment="1">
      <alignment horizontal="right" vertical="center" wrapText="1"/>
    </xf>
    <xf numFmtId="164" fontId="38" fillId="4" borderId="3" xfId="0" applyNumberFormat="1" applyFont="1" applyFill="1" applyBorder="1" applyAlignment="1">
      <alignment horizontal="right" vertical="center" wrapText="1"/>
    </xf>
    <xf numFmtId="0" fontId="8" fillId="0" borderId="0" xfId="0" applyFont="1" applyFill="1" applyAlignment="1">
      <alignment horizontal="left" vertical="top"/>
    </xf>
    <xf numFmtId="0" fontId="8" fillId="6" borderId="0" xfId="0" applyFont="1" applyFill="1" applyAlignment="1">
      <alignment horizontal="left" vertical="top"/>
    </xf>
    <xf numFmtId="0" fontId="8" fillId="30" borderId="0" xfId="0" applyFont="1" applyFill="1" applyAlignment="1">
      <alignment horizontal="left" vertical="top"/>
    </xf>
    <xf numFmtId="0" fontId="39" fillId="0" borderId="0" xfId="0" applyFont="1"/>
    <xf numFmtId="2" fontId="39" fillId="0" borderId="0" xfId="0" applyNumberFormat="1" applyFont="1"/>
    <xf numFmtId="0" fontId="0" fillId="0" borderId="0" xfId="0"/>
    <xf numFmtId="0" fontId="2" fillId="0" borderId="0" xfId="0" applyFont="1" applyAlignment="1"/>
    <xf numFmtId="0" fontId="37" fillId="0" borderId="0" xfId="0" applyFont="1" applyAlignment="1"/>
    <xf numFmtId="0" fontId="13" fillId="6" borderId="3" xfId="0" applyFont="1" applyFill="1" applyBorder="1" applyAlignment="1">
      <alignment horizontal="left" wrapText="1"/>
    </xf>
    <xf numFmtId="3" fontId="13" fillId="7" borderId="3" xfId="0" applyNumberFormat="1" applyFont="1" applyFill="1" applyBorder="1" applyAlignment="1">
      <alignment horizontal="right" vertical="center"/>
    </xf>
    <xf numFmtId="3" fontId="13" fillId="6" borderId="3" xfId="0" applyNumberFormat="1" applyFont="1" applyFill="1" applyBorder="1" applyAlignment="1">
      <alignment horizontal="right" vertical="center"/>
    </xf>
    <xf numFmtId="164" fontId="13" fillId="6" borderId="3" xfId="0" applyNumberFormat="1" applyFont="1" applyFill="1" applyBorder="1" applyAlignment="1">
      <alignment horizontal="right" vertical="center"/>
    </xf>
    <xf numFmtId="164" fontId="13" fillId="7" borderId="3" xfId="0" applyNumberFormat="1" applyFont="1" applyFill="1" applyBorder="1" applyAlignment="1">
      <alignment horizontal="right" vertical="center"/>
    </xf>
    <xf numFmtId="0" fontId="38" fillId="4" borderId="3" xfId="0" applyFont="1" applyFill="1" applyBorder="1" applyAlignment="1">
      <alignment horizontal="left" wrapText="1"/>
    </xf>
    <xf numFmtId="3" fontId="38" fillId="4" borderId="3" xfId="0" applyNumberFormat="1" applyFont="1" applyFill="1" applyBorder="1" applyAlignment="1">
      <alignment horizontal="right" vertical="center" wrapText="1"/>
    </xf>
    <xf numFmtId="164" fontId="38" fillId="4" borderId="3" xfId="0" applyNumberFormat="1" applyFont="1" applyFill="1" applyBorder="1" applyAlignment="1">
      <alignment horizontal="right" vertical="center" wrapText="1"/>
    </xf>
    <xf numFmtId="0" fontId="8" fillId="0" borderId="0" xfId="0" applyFont="1" applyFill="1" applyAlignment="1">
      <alignment horizontal="left" vertical="top"/>
    </xf>
    <xf numFmtId="2" fontId="36" fillId="0" borderId="0" xfId="0" applyNumberFormat="1" applyFont="1"/>
    <xf numFmtId="0" fontId="8" fillId="6" borderId="0" xfId="0" applyFont="1" applyFill="1" applyAlignment="1">
      <alignment horizontal="left" vertical="top"/>
    </xf>
    <xf numFmtId="0" fontId="39" fillId="6" borderId="0" xfId="0" applyFont="1" applyFill="1"/>
    <xf numFmtId="2" fontId="39" fillId="6" borderId="0" xfId="0" applyNumberFormat="1" applyFont="1" applyFill="1"/>
    <xf numFmtId="0" fontId="39" fillId="0" borderId="0" xfId="0" applyFont="1"/>
    <xf numFmtId="2" fontId="39" fillId="0" borderId="0" xfId="0" applyNumberFormat="1" applyFont="1"/>
    <xf numFmtId="0" fontId="0" fillId="0" borderId="0" xfId="0"/>
    <xf numFmtId="0" fontId="36" fillId="0" borderId="0" xfId="0" applyFont="1"/>
    <xf numFmtId="0" fontId="36" fillId="0" borderId="0" xfId="0" applyFont="1" applyAlignment="1">
      <alignment horizontal="left"/>
    </xf>
    <xf numFmtId="0" fontId="2" fillId="0" borderId="0" xfId="0" applyFont="1" applyAlignment="1"/>
    <xf numFmtId="0" fontId="37"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4"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4" fontId="6" fillId="4" borderId="3" xfId="0" applyNumberFormat="1" applyFont="1" applyFill="1" applyBorder="1" applyAlignment="1">
      <alignment horizontal="right" wrapText="1"/>
    </xf>
    <xf numFmtId="0" fontId="8" fillId="0" borderId="0" xfId="0" applyFont="1" applyFill="1" applyAlignment="1">
      <alignment horizontal="left" vertical="top"/>
    </xf>
    <xf numFmtId="0" fontId="0" fillId="0" borderId="0" xfId="0"/>
    <xf numFmtId="0" fontId="0" fillId="0" borderId="0" xfId="0"/>
    <xf numFmtId="0" fontId="2" fillId="0" borderId="0" xfId="0" applyFont="1" applyAlignment="1"/>
    <xf numFmtId="0" fontId="10" fillId="0" borderId="0" xfId="0" applyFont="1"/>
    <xf numFmtId="0" fontId="13" fillId="6" borderId="3" xfId="0" applyFont="1" applyFill="1" applyBorder="1" applyAlignment="1">
      <alignment horizontal="right"/>
    </xf>
    <xf numFmtId="0" fontId="14" fillId="6" borderId="3" xfId="0" applyFont="1" applyFill="1" applyBorder="1" applyAlignment="1">
      <alignment vertical="top" wrapText="1"/>
    </xf>
    <xf numFmtId="3" fontId="14" fillId="7" borderId="3" xfId="0" quotePrefix="1" applyNumberFormat="1" applyFont="1" applyFill="1" applyBorder="1" applyAlignment="1">
      <alignment horizontal="right"/>
    </xf>
    <xf numFmtId="3" fontId="14" fillId="6" borderId="3" xfId="0" applyNumberFormat="1" applyFont="1" applyFill="1" applyBorder="1" applyAlignment="1">
      <alignment horizontal="right"/>
    </xf>
    <xf numFmtId="3" fontId="13" fillId="7" borderId="3" xfId="0" applyNumberFormat="1" applyFont="1" applyFill="1" applyBorder="1" applyAlignment="1">
      <alignment horizontal="right"/>
    </xf>
    <xf numFmtId="3" fontId="13" fillId="6" borderId="3" xfId="0" applyNumberFormat="1" applyFont="1" applyFill="1" applyBorder="1"/>
    <xf numFmtId="3" fontId="14" fillId="7" borderId="3" xfId="0" applyNumberFormat="1" applyFont="1" applyFill="1" applyBorder="1" applyAlignment="1">
      <alignment horizontal="right"/>
    </xf>
    <xf numFmtId="3" fontId="13" fillId="7" borderId="3" xfId="0" applyNumberFormat="1" applyFont="1" applyFill="1" applyBorder="1"/>
    <xf numFmtId="3" fontId="13" fillId="7" borderId="3" xfId="0" quotePrefix="1" applyNumberFormat="1" applyFont="1" applyFill="1" applyBorder="1" applyAlignment="1">
      <alignment horizontal="right"/>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3" fontId="6" fillId="4" borderId="3" xfId="0" applyNumberFormat="1" applyFont="1" applyFill="1" applyBorder="1" applyAlignment="1">
      <alignment wrapText="1"/>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3" fillId="6" borderId="3" xfId="0" applyFont="1" applyFill="1" applyBorder="1" applyAlignment="1">
      <alignment horizontal="left" vertical="center" wrapText="1"/>
    </xf>
    <xf numFmtId="0" fontId="38" fillId="4" borderId="3" xfId="0" applyFont="1" applyFill="1" applyBorder="1" applyAlignment="1">
      <alignment horizontal="left" vertical="center" wrapText="1"/>
    </xf>
    <xf numFmtId="0" fontId="2" fillId="0" borderId="0" xfId="0" applyFont="1" applyBorder="1" applyAlignment="1"/>
    <xf numFmtId="0" fontId="37" fillId="0" borderId="0" xfId="0" applyFont="1" applyAlignment="1">
      <alignment horizontal="left" vertical="center"/>
    </xf>
    <xf numFmtId="0" fontId="13" fillId="7" borderId="3" xfId="0" applyFont="1" applyFill="1" applyBorder="1" applyAlignment="1">
      <alignment horizontal="right" vertical="center"/>
    </xf>
    <xf numFmtId="0" fontId="13" fillId="0" borderId="3" xfId="0" applyFont="1" applyFill="1" applyBorder="1" applyAlignment="1">
      <alignment horizontal="right" vertical="center"/>
    </xf>
    <xf numFmtId="0" fontId="12" fillId="7" borderId="3" xfId="0" applyFont="1" applyFill="1" applyBorder="1" applyAlignment="1">
      <alignment horizontal="right" vertical="center"/>
    </xf>
    <xf numFmtId="0" fontId="13" fillId="0" borderId="3" xfId="0" applyFont="1" applyFill="1" applyBorder="1" applyAlignment="1">
      <alignment horizontal="right"/>
    </xf>
    <xf numFmtId="0" fontId="13" fillId="7" borderId="3" xfId="0" applyFont="1" applyFill="1" applyBorder="1" applyAlignment="1">
      <alignment horizontal="right"/>
    </xf>
    <xf numFmtId="0" fontId="12" fillId="0" borderId="3" xfId="0" applyFont="1" applyFill="1" applyBorder="1" applyAlignment="1">
      <alignment horizontal="right"/>
    </xf>
    <xf numFmtId="3" fontId="38" fillId="4" borderId="3" xfId="0" applyNumberFormat="1" applyFont="1" applyFill="1" applyBorder="1" applyAlignment="1">
      <alignment horizontal="right" vertical="center" wrapText="1"/>
    </xf>
    <xf numFmtId="3" fontId="38" fillId="4" borderId="3" xfId="0" applyNumberFormat="1" applyFont="1" applyFill="1" applyBorder="1" applyAlignment="1">
      <alignment horizontal="right" wrapText="1"/>
    </xf>
    <xf numFmtId="0" fontId="2" fillId="6" borderId="0" xfId="0" applyFont="1" applyFill="1" applyAlignment="1">
      <alignment vertical="top"/>
    </xf>
    <xf numFmtId="0" fontId="37" fillId="0" borderId="0" xfId="0" applyFont="1" applyAlignment="1">
      <alignment vertical="top"/>
    </xf>
    <xf numFmtId="0" fontId="37"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3" fillId="6" borderId="3" xfId="0" applyFont="1" applyFill="1" applyBorder="1" applyAlignment="1">
      <alignment horizontal="left" vertical="center" wrapText="1"/>
    </xf>
    <xf numFmtId="164" fontId="13" fillId="7" borderId="3" xfId="0" applyNumberFormat="1" applyFont="1" applyFill="1" applyBorder="1" applyAlignment="1">
      <alignment horizontal="right" vertical="center"/>
    </xf>
    <xf numFmtId="164" fontId="13" fillId="6" borderId="3" xfId="0" applyNumberFormat="1" applyFont="1" applyFill="1" applyBorder="1" applyAlignment="1">
      <alignment horizontal="right" vertical="center"/>
    </xf>
    <xf numFmtId="0" fontId="38" fillId="4" borderId="3" xfId="0" applyFont="1" applyFill="1" applyBorder="1" applyAlignment="1">
      <alignment horizontal="left" vertical="center" wrapText="1"/>
    </xf>
    <xf numFmtId="164" fontId="38"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3" fillId="6" borderId="3" xfId="0" applyFont="1" applyFill="1" applyBorder="1" applyAlignment="1">
      <alignment horizontal="left" vertical="center" wrapText="1"/>
    </xf>
    <xf numFmtId="164" fontId="13" fillId="7" borderId="3" xfId="0" applyNumberFormat="1" applyFont="1" applyFill="1" applyBorder="1" applyAlignment="1">
      <alignment horizontal="right" vertical="center"/>
    </xf>
    <xf numFmtId="0" fontId="38" fillId="4" borderId="3" xfId="0" applyFont="1" applyFill="1" applyBorder="1" applyAlignment="1">
      <alignment horizontal="left" vertical="center" wrapText="1"/>
    </xf>
    <xf numFmtId="0" fontId="3" fillId="0" borderId="0" xfId="0" applyFont="1" applyAlignment="1">
      <alignment horizontal="left" vertical="center"/>
    </xf>
    <xf numFmtId="0" fontId="6" fillId="4" borderId="3" xfId="0" applyFont="1" applyFill="1" applyBorder="1" applyAlignment="1">
      <alignment wrapText="1"/>
    </xf>
    <xf numFmtId="164" fontId="6" fillId="4" borderId="3" xfId="0" applyNumberFormat="1" applyFont="1" applyFill="1" applyBorder="1" applyAlignment="1">
      <alignment wrapText="1"/>
    </xf>
    <xf numFmtId="0" fontId="2" fillId="0" borderId="0" xfId="0" applyFont="1" applyBorder="1" applyAlignment="1"/>
    <xf numFmtId="0" fontId="37" fillId="0" borderId="0" xfId="0" applyFont="1" applyAlignment="1">
      <alignment horizontal="left" vertical="center"/>
    </xf>
    <xf numFmtId="3" fontId="38" fillId="4" borderId="3" xfId="0" applyNumberFormat="1" applyFont="1" applyFill="1" applyBorder="1" applyAlignment="1">
      <alignment horizontal="right" vertical="center" wrapText="1"/>
    </xf>
    <xf numFmtId="0" fontId="2" fillId="0" borderId="0" xfId="0" applyFont="1" applyAlignment="1"/>
    <xf numFmtId="0" fontId="4" fillId="6" borderId="3" xfId="0" applyFont="1" applyFill="1" applyBorder="1" applyAlignment="1">
      <alignment horizontal="righ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 fillId="6" borderId="1" xfId="0" applyFont="1" applyFill="1" applyBorder="1" applyAlignment="1">
      <alignment horizontal="right" wrapText="1"/>
    </xf>
    <xf numFmtId="0" fontId="2" fillId="0" borderId="0" xfId="0" applyFont="1"/>
    <xf numFmtId="0" fontId="5" fillId="31" borderId="3" xfId="0" applyFont="1" applyFill="1" applyBorder="1" applyAlignment="1">
      <alignment horizontal="right"/>
    </xf>
    <xf numFmtId="0" fontId="13" fillId="31" borderId="3" xfId="0" applyFont="1" applyFill="1" applyBorder="1" applyAlignment="1">
      <alignment horizontal="left" vertical="center" wrapText="1"/>
    </xf>
    <xf numFmtId="3" fontId="13" fillId="32" borderId="3" xfId="0" applyNumberFormat="1" applyFont="1" applyFill="1" applyBorder="1" applyAlignment="1">
      <alignment horizontal="right" vertical="center"/>
    </xf>
    <xf numFmtId="3" fontId="13" fillId="31" borderId="3" xfId="0" applyNumberFormat="1" applyFont="1" applyFill="1" applyBorder="1" applyAlignment="1">
      <alignment horizontal="right" vertical="center"/>
    </xf>
    <xf numFmtId="164" fontId="13" fillId="31" borderId="3" xfId="0" applyNumberFormat="1" applyFont="1" applyFill="1" applyBorder="1" applyAlignment="1">
      <alignment horizontal="right" vertical="center"/>
    </xf>
    <xf numFmtId="164" fontId="13" fillId="32" borderId="3" xfId="0" applyNumberFormat="1" applyFont="1" applyFill="1" applyBorder="1" applyAlignment="1">
      <alignment horizontal="right" vertical="center"/>
    </xf>
    <xf numFmtId="3" fontId="13" fillId="31" borderId="3" xfId="0" applyNumberFormat="1" applyFont="1" applyFill="1" applyBorder="1" applyAlignment="1">
      <alignment horizontal="right" vertical="center" wrapText="1"/>
    </xf>
    <xf numFmtId="3" fontId="13" fillId="32" borderId="3" xfId="0" applyNumberFormat="1" applyFont="1" applyFill="1" applyBorder="1" applyAlignment="1">
      <alignment horizontal="right" vertical="center" wrapText="1"/>
    </xf>
    <xf numFmtId="164" fontId="13" fillId="31" borderId="3" xfId="0" applyNumberFormat="1" applyFont="1" applyFill="1" applyBorder="1" applyAlignment="1">
      <alignment horizontal="right" vertical="center" wrapText="1"/>
    </xf>
    <xf numFmtId="164" fontId="13" fillId="32" borderId="3" xfId="0" applyNumberFormat="1" applyFont="1" applyFill="1" applyBorder="1" applyAlignment="1">
      <alignment horizontal="right" vertical="center" wrapText="1"/>
    </xf>
    <xf numFmtId="0" fontId="38" fillId="33" borderId="3" xfId="0" applyFont="1" applyFill="1" applyBorder="1" applyAlignment="1">
      <alignment horizontal="left" vertical="center" wrapText="1"/>
    </xf>
    <xf numFmtId="3" fontId="38" fillId="33" borderId="3" xfId="0" applyNumberFormat="1" applyFont="1" applyFill="1" applyBorder="1" applyAlignment="1">
      <alignment horizontal="right" vertical="center" wrapText="1"/>
    </xf>
    <xf numFmtId="164" fontId="38" fillId="33" borderId="3" xfId="0" applyNumberFormat="1" applyFont="1" applyFill="1" applyBorder="1" applyAlignment="1">
      <alignment horizontal="right" vertical="center" wrapText="1"/>
    </xf>
    <xf numFmtId="3" fontId="6" fillId="4" borderId="3" xfId="0" applyNumberFormat="1" applyFont="1" applyFill="1" applyBorder="1" applyAlignment="1">
      <alignment wrapText="1"/>
    </xf>
    <xf numFmtId="0" fontId="5" fillId="6" borderId="3" xfId="0" applyFont="1" applyFill="1" applyBorder="1" applyAlignment="1">
      <alignment wrapText="1"/>
    </xf>
    <xf numFmtId="3" fontId="5" fillId="5" borderId="3" xfId="0" applyNumberFormat="1" applyFont="1" applyFill="1" applyBorder="1" applyAlignment="1">
      <alignment wrapText="1"/>
    </xf>
    <xf numFmtId="164" fontId="5" fillId="5" borderId="3" xfId="0" applyNumberFormat="1" applyFont="1" applyFill="1" applyBorder="1" applyAlignment="1">
      <alignment wrapText="1"/>
    </xf>
    <xf numFmtId="164" fontId="5" fillId="0" borderId="3" xfId="0" applyNumberFormat="1" applyFont="1" applyBorder="1" applyAlignment="1">
      <alignment wrapText="1"/>
    </xf>
    <xf numFmtId="164" fontId="38" fillId="4" borderId="3" xfId="0" applyNumberFormat="1" applyFont="1" applyFill="1" applyBorder="1" applyAlignment="1">
      <alignment horizontal="right" vertical="center" wrapText="1"/>
    </xf>
    <xf numFmtId="3" fontId="13" fillId="7" borderId="3" xfId="0" applyNumberFormat="1" applyFont="1" applyFill="1" applyBorder="1" applyAlignment="1">
      <alignment horizontal="right" vertical="center"/>
    </xf>
    <xf numFmtId="164" fontId="13" fillId="0" borderId="3" xfId="0" applyNumberFormat="1" applyFont="1" applyBorder="1" applyAlignment="1">
      <alignment horizontal="right" vertical="center"/>
    </xf>
    <xf numFmtId="164" fontId="5" fillId="5" borderId="3" xfId="0" applyNumberFormat="1" applyFont="1" applyFill="1" applyBorder="1" applyAlignment="1">
      <alignment horizontal="right" wrapText="1"/>
    </xf>
    <xf numFmtId="164"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5" fillId="0" borderId="3" xfId="0" applyFont="1" applyBorder="1" applyAlignment="1">
      <alignment horizontal="left"/>
    </xf>
    <xf numFmtId="164" fontId="5" fillId="7" borderId="3" xfId="0" applyNumberFormat="1" applyFont="1" applyFill="1" applyBorder="1" applyAlignment="1">
      <alignment wrapText="1"/>
    </xf>
    <xf numFmtId="1" fontId="5" fillId="7" borderId="3" xfId="0" applyNumberFormat="1" applyFont="1" applyFill="1" applyBorder="1" applyAlignment="1">
      <alignment wrapText="1"/>
    </xf>
    <xf numFmtId="0" fontId="38" fillId="4" borderId="3" xfId="0" applyFont="1" applyFill="1" applyBorder="1" applyAlignment="1">
      <alignment horizontal="left" wrapText="1"/>
    </xf>
    <xf numFmtId="164" fontId="38" fillId="4" borderId="3" xfId="0" applyNumberFormat="1" applyFont="1" applyFill="1" applyBorder="1" applyAlignment="1">
      <alignment horizontal="right"/>
    </xf>
    <xf numFmtId="164" fontId="13" fillId="7" borderId="3" xfId="0" applyNumberFormat="1" applyFont="1" applyFill="1" applyBorder="1" applyAlignment="1">
      <alignment horizontal="right"/>
    </xf>
    <xf numFmtId="164" fontId="13" fillId="6" borderId="3" xfId="0" applyNumberFormat="1" applyFont="1" applyFill="1" applyBorder="1" applyAlignment="1">
      <alignment horizontal="right"/>
    </xf>
    <xf numFmtId="2" fontId="5" fillId="6" borderId="3" xfId="0" applyNumberFormat="1" applyFont="1" applyFill="1" applyBorder="1" applyAlignment="1">
      <alignment horizontal="right" wrapText="1"/>
    </xf>
    <xf numFmtId="0" fontId="43" fillId="0" borderId="0" xfId="0" applyFont="1" applyAlignment="1"/>
    <xf numFmtId="170" fontId="43" fillId="0" borderId="0" xfId="0" applyNumberFormat="1" applyFont="1" applyAlignment="1"/>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4" fontId="13" fillId="0" borderId="3" xfId="0" applyNumberFormat="1" applyFont="1" applyBorder="1" applyAlignment="1">
      <alignment vertical="center"/>
    </xf>
    <xf numFmtId="164" fontId="13"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0" fontId="5" fillId="0" borderId="3" xfId="0" applyFont="1" applyBorder="1" applyAlignment="1">
      <alignment horizontal="left" wrapText="1"/>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4" fontId="5" fillId="7" borderId="3" xfId="0" applyNumberFormat="1" applyFont="1" applyFill="1" applyBorder="1" applyAlignment="1">
      <alignment horizontal="right" wrapText="1"/>
    </xf>
    <xf numFmtId="0" fontId="38" fillId="4" borderId="3" xfId="0" applyFont="1" applyFill="1" applyBorder="1" applyAlignment="1">
      <alignment horizontal="left" vertical="center"/>
    </xf>
    <xf numFmtId="3" fontId="38" fillId="4" borderId="3" xfId="0" applyNumberFormat="1" applyFont="1" applyFill="1" applyBorder="1" applyAlignment="1">
      <alignment vertical="center" wrapText="1"/>
    </xf>
    <xf numFmtId="164" fontId="38" fillId="4" borderId="3" xfId="0" applyNumberFormat="1" applyFont="1" applyFill="1" applyBorder="1" applyAlignment="1">
      <alignment vertical="center"/>
    </xf>
    <xf numFmtId="0" fontId="37" fillId="0" borderId="0" xfId="0" applyFont="1" applyBorder="1" applyAlignment="1">
      <alignment horizontal="left" vertical="center"/>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0" fontId="5" fillId="6" borderId="3" xfId="0" applyFont="1" applyFill="1" applyBorder="1" applyAlignment="1">
      <alignment vertical="center" wrapText="1"/>
    </xf>
    <xf numFmtId="164" fontId="5" fillId="6" borderId="3" xfId="0" applyNumberFormat="1" applyFont="1" applyFill="1" applyBorder="1" applyAlignment="1">
      <alignment vertical="center" wrapText="1"/>
    </xf>
    <xf numFmtId="171" fontId="5" fillId="7" borderId="3" xfId="68" applyNumberFormat="1" applyFont="1" applyFill="1" applyBorder="1" applyAlignment="1">
      <alignment vertical="center" wrapText="1"/>
    </xf>
    <xf numFmtId="0" fontId="38" fillId="4" borderId="3" xfId="0" applyFont="1" applyFill="1" applyBorder="1" applyAlignment="1">
      <alignment vertical="center" wrapText="1"/>
    </xf>
    <xf numFmtId="1" fontId="38" fillId="4" borderId="3" xfId="0" applyNumberFormat="1" applyFont="1" applyFill="1" applyBorder="1" applyAlignment="1">
      <alignment horizontal="right" vertical="center" wrapText="1"/>
    </xf>
    <xf numFmtId="0" fontId="38" fillId="4" borderId="3" xfId="0" applyFont="1" applyFill="1" applyBorder="1" applyAlignment="1">
      <alignment horizontal="right" vertical="center" wrapText="1"/>
    </xf>
    <xf numFmtId="171" fontId="38" fillId="4" borderId="3" xfId="68" applyNumberFormat="1" applyFont="1" applyFill="1" applyBorder="1" applyAlignment="1">
      <alignment vertical="center" wrapText="1"/>
    </xf>
    <xf numFmtId="164" fontId="38" fillId="4" borderId="3" xfId="0" applyNumberFormat="1" applyFont="1" applyFill="1" applyBorder="1" applyAlignment="1">
      <alignment vertical="center" wrapText="1"/>
    </xf>
    <xf numFmtId="0" fontId="8" fillId="0" borderId="0" xfId="0" applyFont="1" applyBorder="1" applyAlignment="1">
      <alignment horizontal="left" vertical="center"/>
    </xf>
    <xf numFmtId="0" fontId="41"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45" fillId="5"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4"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4"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1" fontId="6" fillId="4" borderId="3" xfId="0" applyNumberFormat="1" applyFont="1" applyFill="1" applyBorder="1" applyAlignment="1">
      <alignment horizontal="right" vertical="center" wrapText="1"/>
    </xf>
    <xf numFmtId="0" fontId="5" fillId="6" borderId="14" xfId="0" applyFont="1" applyFill="1" applyBorder="1" applyAlignment="1">
      <alignment horizontal="right" wrapText="1"/>
    </xf>
    <xf numFmtId="0" fontId="13" fillId="3" borderId="14" xfId="0" applyFont="1" applyFill="1" applyBorder="1" applyAlignment="1">
      <alignment wrapText="1"/>
    </xf>
    <xf numFmtId="164" fontId="5" fillId="5" borderId="14" xfId="0" applyNumberFormat="1" applyFont="1" applyFill="1" applyBorder="1" applyAlignment="1">
      <alignment horizontal="right" wrapText="1"/>
    </xf>
    <xf numFmtId="164" fontId="5" fillId="0" borderId="14" xfId="0" applyNumberFormat="1" applyFont="1" applyBorder="1" applyAlignment="1">
      <alignment horizontal="right" wrapText="1"/>
    </xf>
    <xf numFmtId="164" fontId="5" fillId="7" borderId="14" xfId="0" applyNumberFormat="1" applyFont="1" applyFill="1" applyBorder="1" applyAlignment="1">
      <alignment horizontal="right" wrapText="1"/>
    </xf>
    <xf numFmtId="164" fontId="5" fillId="6" borderId="14" xfId="0" applyNumberFormat="1" applyFont="1" applyFill="1" applyBorder="1" applyAlignment="1">
      <alignment horizontal="right" wrapText="1"/>
    </xf>
    <xf numFmtId="0" fontId="12" fillId="3" borderId="14" xfId="0" applyFont="1" applyFill="1" applyBorder="1" applyAlignment="1">
      <alignment wrapText="1"/>
    </xf>
    <xf numFmtId="164" fontId="4" fillId="5" borderId="14" xfId="0" applyNumberFormat="1" applyFont="1" applyFill="1" applyBorder="1" applyAlignment="1">
      <alignment horizontal="right" wrapText="1"/>
    </xf>
    <xf numFmtId="164" fontId="4" fillId="0" borderId="14" xfId="0" applyNumberFormat="1" applyFont="1" applyBorder="1" applyAlignment="1">
      <alignment horizontal="right" wrapText="1"/>
    </xf>
    <xf numFmtId="164" fontId="4" fillId="7" borderId="14" xfId="0" applyNumberFormat="1" applyFont="1" applyFill="1" applyBorder="1" applyAlignment="1">
      <alignment horizontal="right" wrapText="1"/>
    </xf>
    <xf numFmtId="164" fontId="4" fillId="6" borderId="14" xfId="0" applyNumberFormat="1" applyFont="1" applyFill="1" applyBorder="1" applyAlignment="1">
      <alignment horizontal="right" wrapText="1"/>
    </xf>
    <xf numFmtId="0" fontId="12" fillId="0" borderId="14" xfId="0" applyFont="1" applyBorder="1" applyAlignment="1">
      <alignment wrapText="1"/>
    </xf>
    <xf numFmtId="0" fontId="6" fillId="4" borderId="14" xfId="0" applyFont="1" applyFill="1" applyBorder="1" applyAlignment="1">
      <alignment wrapText="1"/>
    </xf>
    <xf numFmtId="164" fontId="6" fillId="4" borderId="14" xfId="0" applyNumberFormat="1" applyFont="1" applyFill="1" applyBorder="1" applyAlignment="1">
      <alignment horizontal="right" wrapText="1"/>
    </xf>
    <xf numFmtId="164" fontId="36" fillId="0" borderId="0" xfId="0" applyNumberFormat="1" applyFont="1"/>
    <xf numFmtId="164" fontId="13" fillId="6" borderId="3" xfId="0" applyNumberFormat="1" applyFont="1" applyFill="1" applyBorder="1" applyAlignment="1">
      <alignment horizontal="right" vertical="center" wrapText="1"/>
    </xf>
    <xf numFmtId="0" fontId="12" fillId="6" borderId="3" xfId="0" applyFont="1" applyFill="1" applyBorder="1" applyAlignment="1">
      <alignment horizontal="left" vertical="center" wrapText="1"/>
    </xf>
    <xf numFmtId="3" fontId="12" fillId="7" borderId="3" xfId="0" applyNumberFormat="1" applyFont="1" applyFill="1" applyBorder="1" applyAlignment="1">
      <alignment horizontal="right" vertical="center"/>
    </xf>
    <xf numFmtId="3" fontId="12" fillId="6" borderId="3" xfId="0" applyNumberFormat="1" applyFont="1" applyFill="1" applyBorder="1" applyAlignment="1">
      <alignment horizontal="right" vertical="center"/>
    </xf>
    <xf numFmtId="164" fontId="12" fillId="6" borderId="3" xfId="0" applyNumberFormat="1" applyFont="1" applyFill="1" applyBorder="1" applyAlignment="1">
      <alignment horizontal="right" vertical="center" wrapText="1"/>
    </xf>
    <xf numFmtId="164" fontId="12" fillId="7" borderId="3" xfId="0" applyNumberFormat="1" applyFont="1" applyFill="1" applyBorder="1" applyAlignment="1">
      <alignment horizontal="right" vertical="center"/>
    </xf>
    <xf numFmtId="0" fontId="38" fillId="4" borderId="1" xfId="0" applyFont="1" applyFill="1" applyBorder="1" applyAlignment="1">
      <alignment horizontal="left" vertical="center" wrapText="1"/>
    </xf>
    <xf numFmtId="3" fontId="38" fillId="4" borderId="1" xfId="0" applyNumberFormat="1" applyFont="1" applyFill="1" applyBorder="1" applyAlignment="1">
      <alignment horizontal="right" vertical="center"/>
    </xf>
    <xf numFmtId="0" fontId="46" fillId="0" borderId="0" xfId="0" applyFont="1" applyAlignment="1">
      <alignment horizontal="left" vertical="top"/>
    </xf>
    <xf numFmtId="0" fontId="36" fillId="0" borderId="0" xfId="0" applyFont="1" applyAlignment="1">
      <alignment horizontal="left" vertical="center"/>
    </xf>
    <xf numFmtId="165" fontId="38" fillId="4" borderId="1" xfId="0" applyNumberFormat="1" applyFont="1" applyFill="1" applyBorder="1" applyAlignment="1">
      <alignment horizontal="right" vertical="center"/>
    </xf>
    <xf numFmtId="0" fontId="14" fillId="6" borderId="3" xfId="78" applyFont="1" applyFill="1" applyBorder="1" applyAlignment="1">
      <alignment horizontal="right"/>
    </xf>
    <xf numFmtId="0" fontId="2" fillId="0" borderId="0" xfId="0" applyFont="1" applyAlignment="1">
      <alignment vertical="center"/>
    </xf>
    <xf numFmtId="2" fontId="13"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7"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5" borderId="3" xfId="0" applyNumberFormat="1" applyFont="1" applyFill="1" applyBorder="1" applyAlignment="1">
      <alignment horizontal="right" wrapText="1"/>
    </xf>
    <xf numFmtId="2" fontId="6" fillId="4" borderId="3" xfId="0" applyNumberFormat="1" applyFont="1" applyFill="1" applyBorder="1" applyAlignment="1">
      <alignment wrapText="1"/>
    </xf>
    <xf numFmtId="1" fontId="6" fillId="4" borderId="3" xfId="0" applyNumberFormat="1" applyFont="1" applyFill="1" applyBorder="1" applyAlignment="1">
      <alignment horizontal="right" wrapText="1"/>
    </xf>
    <xf numFmtId="0" fontId="0" fillId="0" borderId="0" xfId="0"/>
    <xf numFmtId="0" fontId="2" fillId="0" borderId="0" xfId="0" applyFont="1" applyAlignment="1">
      <alignment vertical="center"/>
    </xf>
    <xf numFmtId="0" fontId="0" fillId="0" borderId="0" xfId="0" applyBorder="1" applyAlignment="1"/>
    <xf numFmtId="0" fontId="0" fillId="0" borderId="0" xfId="0" applyAlignment="1"/>
    <xf numFmtId="0" fontId="37" fillId="0" borderId="0" xfId="0" applyFont="1" applyAlignment="1"/>
    <xf numFmtId="0" fontId="5" fillId="6" borderId="3" xfId="0" applyFont="1" applyFill="1" applyBorder="1" applyAlignment="1">
      <alignment horizontal="right" wrapText="1"/>
    </xf>
    <xf numFmtId="0" fontId="47"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164"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164"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4"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4" fontId="4" fillId="5" borderId="3" xfId="0" applyNumberFormat="1" applyFont="1" applyFill="1" applyBorder="1" applyAlignment="1">
      <alignment horizontal="right" wrapText="1"/>
    </xf>
    <xf numFmtId="164" fontId="47" fillId="6" borderId="3" xfId="0" applyNumberFormat="1" applyFont="1" applyFill="1" applyBorder="1" applyAlignment="1">
      <alignment horizontal="left" wrapText="1"/>
    </xf>
    <xf numFmtId="0" fontId="6" fillId="4" borderId="3" xfId="0" applyFont="1" applyFill="1" applyBorder="1" applyAlignment="1">
      <alignment wrapText="1"/>
    </xf>
    <xf numFmtId="1" fontId="6" fillId="4" borderId="3" xfId="0" applyNumberFormat="1" applyFont="1" applyFill="1" applyBorder="1" applyAlignment="1">
      <alignment horizontal="right" wrapText="1"/>
    </xf>
    <xf numFmtId="164" fontId="6" fillId="4" borderId="3" xfId="0" applyNumberFormat="1" applyFont="1" applyFill="1" applyBorder="1" applyAlignment="1">
      <alignment wrapText="1"/>
    </xf>
    <xf numFmtId="3" fontId="6" fillId="4" borderId="3" xfId="0" applyNumberFormat="1" applyFont="1" applyFill="1" applyBorder="1" applyAlignment="1">
      <alignment horizontal="right" wrapText="1"/>
    </xf>
    <xf numFmtId="164" fontId="6" fillId="4" borderId="3" xfId="0" applyNumberFormat="1" applyFont="1" applyFill="1" applyBorder="1" applyAlignment="1">
      <alignment horizontal="right" wrapText="1"/>
    </xf>
    <xf numFmtId="0" fontId="4" fillId="0" borderId="3" xfId="0" applyFont="1" applyFill="1" applyBorder="1" applyAlignment="1">
      <alignment wrapText="1"/>
    </xf>
    <xf numFmtId="3" fontId="4" fillId="0" borderId="3" xfId="0" applyNumberFormat="1" applyFont="1" applyBorder="1" applyAlignment="1">
      <alignment horizontal="right" wrapText="1"/>
    </xf>
    <xf numFmtId="3" fontId="49" fillId="4" borderId="3" xfId="0" applyNumberFormat="1" applyFont="1" applyFill="1" applyBorder="1" applyAlignment="1">
      <alignment horizontal="right" wrapText="1"/>
    </xf>
    <xf numFmtId="0" fontId="36" fillId="0" borderId="0" xfId="0" applyFont="1" applyAlignment="1">
      <alignment vertical="center"/>
    </xf>
    <xf numFmtId="0" fontId="4" fillId="0" borderId="1" xfId="0" applyFont="1" applyBorder="1" applyAlignment="1">
      <alignment horizontal="left" vertical="center"/>
    </xf>
    <xf numFmtId="0" fontId="4" fillId="0" borderId="3" xfId="0" applyFont="1" applyBorder="1" applyAlignment="1">
      <alignment horizontal="left" vertical="top"/>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0" fontId="4" fillId="0" borderId="3" xfId="0" applyFont="1" applyBorder="1" applyAlignment="1">
      <alignment horizontal="left" vertical="center" wrapText="1"/>
    </xf>
    <xf numFmtId="0" fontId="50" fillId="0" borderId="0" xfId="0" applyFont="1" applyAlignment="1">
      <alignment horizontal="left" vertical="top"/>
    </xf>
    <xf numFmtId="0" fontId="37" fillId="0" borderId="2" xfId="0" applyFont="1" applyBorder="1" applyAlignment="1"/>
    <xf numFmtId="0" fontId="37" fillId="0" borderId="0" xfId="0" applyFont="1" applyBorder="1" applyAlignment="1"/>
    <xf numFmtId="0" fontId="40" fillId="0" borderId="0" xfId="0" applyFont="1" applyBorder="1" applyAlignment="1"/>
    <xf numFmtId="0" fontId="7" fillId="0" borderId="3" xfId="0" applyFont="1" applyBorder="1" applyAlignment="1">
      <alignment vertical="top" wrapText="1"/>
    </xf>
    <xf numFmtId="0" fontId="7" fillId="0" borderId="3" xfId="0" applyFont="1" applyBorder="1" applyAlignment="1">
      <alignment horizontal="right" vertical="top" wrapText="1"/>
    </xf>
    <xf numFmtId="164" fontId="7" fillId="0" borderId="3" xfId="0" applyNumberFormat="1" applyFont="1" applyBorder="1" applyAlignment="1">
      <alignment vertical="top" wrapText="1"/>
    </xf>
    <xf numFmtId="0" fontId="2" fillId="6" borderId="0" xfId="0" applyFont="1" applyFill="1" applyBorder="1" applyAlignment="1"/>
    <xf numFmtId="0" fontId="4" fillId="6" borderId="1" xfId="0" applyFont="1" applyFill="1" applyBorder="1" applyAlignment="1">
      <alignment vertical="center" wrapText="1"/>
    </xf>
    <xf numFmtId="0" fontId="5" fillId="6" borderId="2" xfId="0" applyFont="1" applyFill="1" applyBorder="1" applyAlignment="1">
      <alignment wrapText="1"/>
    </xf>
    <xf numFmtId="0" fontId="12" fillId="6" borderId="3" xfId="0" applyFont="1" applyFill="1" applyBorder="1" applyAlignment="1">
      <alignment horizontal="left"/>
    </xf>
    <xf numFmtId="3" fontId="12" fillId="7" borderId="3" xfId="0" applyNumberFormat="1" applyFont="1" applyFill="1" applyBorder="1" applyAlignment="1"/>
    <xf numFmtId="3" fontId="12" fillId="6" borderId="3" xfId="0" applyNumberFormat="1" applyFont="1" applyFill="1" applyBorder="1" applyAlignment="1"/>
    <xf numFmtId="164" fontId="12" fillId="6" borderId="3" xfId="0" applyNumberFormat="1" applyFont="1" applyFill="1" applyBorder="1" applyAlignment="1"/>
    <xf numFmtId="164" fontId="12" fillId="7" borderId="3" xfId="0" applyNumberFormat="1" applyFont="1" applyFill="1" applyBorder="1" applyAlignment="1"/>
    <xf numFmtId="0" fontId="13" fillId="6" borderId="3" xfId="0" applyFont="1" applyFill="1" applyBorder="1" applyAlignment="1">
      <alignment horizontal="left"/>
    </xf>
    <xf numFmtId="3" fontId="13" fillId="7" borderId="3" xfId="0" applyNumberFormat="1" applyFont="1" applyFill="1" applyBorder="1" applyAlignment="1"/>
    <xf numFmtId="3" fontId="13" fillId="6" borderId="3" xfId="0" applyNumberFormat="1" applyFont="1" applyFill="1" applyBorder="1" applyAlignment="1"/>
    <xf numFmtId="164" fontId="13" fillId="6" borderId="3" xfId="0" applyNumberFormat="1" applyFont="1" applyFill="1" applyBorder="1" applyAlignment="1"/>
    <xf numFmtId="164" fontId="13" fillId="7" borderId="3" xfId="0" applyNumberFormat="1" applyFont="1" applyFill="1" applyBorder="1" applyAlignment="1"/>
    <xf numFmtId="3" fontId="13" fillId="6" borderId="3" xfId="0" applyNumberFormat="1" applyFont="1" applyFill="1" applyBorder="1" applyAlignment="1">
      <alignment horizontal="right"/>
    </xf>
    <xf numFmtId="3" fontId="12" fillId="6" borderId="3" xfId="0" applyNumberFormat="1" applyFont="1" applyFill="1" applyBorder="1" applyAlignment="1">
      <alignment horizontal="right"/>
    </xf>
    <xf numFmtId="0" fontId="12" fillId="6" borderId="3" xfId="0" applyFont="1" applyFill="1" applyBorder="1" applyAlignment="1"/>
    <xf numFmtId="0" fontId="38" fillId="4" borderId="3" xfId="0" applyFont="1" applyFill="1" applyBorder="1"/>
    <xf numFmtId="3" fontId="38" fillId="4" borderId="3" xfId="0" applyNumberFormat="1" applyFont="1" applyFill="1" applyBorder="1"/>
    <xf numFmtId="164" fontId="38" fillId="4" borderId="3" xfId="0" applyNumberFormat="1" applyFont="1" applyFill="1" applyBorder="1"/>
    <xf numFmtId="0" fontId="8" fillId="0" borderId="1" xfId="0" applyFont="1" applyBorder="1" applyAlignment="1">
      <alignment vertical="center"/>
    </xf>
    <xf numFmtId="0" fontId="8" fillId="0" borderId="0" xfId="0" applyFont="1" applyAlignment="1">
      <alignment vertical="center"/>
    </xf>
    <xf numFmtId="0" fontId="5" fillId="0" borderId="21" xfId="0" applyFont="1" applyBorder="1" applyAlignment="1">
      <alignment horizontal="left" wrapText="1"/>
    </xf>
    <xf numFmtId="0" fontId="0" fillId="0" borderId="0" xfId="0"/>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4" fontId="5" fillId="5" borderId="3" xfId="0" applyNumberFormat="1" applyFont="1" applyFill="1" applyBorder="1" applyAlignment="1">
      <alignment horizontal="right" wrapText="1"/>
    </xf>
    <xf numFmtId="164" fontId="5" fillId="0" borderId="3" xfId="0" applyNumberFormat="1" applyFont="1" applyBorder="1" applyAlignment="1">
      <alignment horizontal="right" wrapText="1"/>
    </xf>
    <xf numFmtId="0" fontId="39" fillId="0" borderId="0" xfId="0" applyFont="1"/>
    <xf numFmtId="0" fontId="5" fillId="0" borderId="3" xfId="0" applyFont="1" applyBorder="1" applyAlignment="1">
      <alignment horizontal="left" wrapText="1"/>
    </xf>
    <xf numFmtId="0" fontId="2" fillId="0" borderId="0" xfId="0" applyFont="1" applyAlignment="1">
      <alignment horizontal="justify"/>
    </xf>
    <xf numFmtId="0" fontId="39" fillId="0" borderId="18" xfId="0" applyFont="1" applyBorder="1"/>
    <xf numFmtId="0" fontId="8" fillId="30" borderId="18" xfId="0" applyFont="1" applyFill="1" applyBorder="1" applyAlignment="1">
      <alignment vertical="top"/>
    </xf>
    <xf numFmtId="0" fontId="8" fillId="30" borderId="19" xfId="0" applyFont="1" applyFill="1" applyBorder="1" applyAlignment="1">
      <alignment vertical="top"/>
    </xf>
    <xf numFmtId="0" fontId="5" fillId="0" borderId="20" xfId="0" applyFont="1" applyBorder="1" applyAlignment="1">
      <alignment horizontal="left" wrapText="1"/>
    </xf>
    <xf numFmtId="0" fontId="3" fillId="0" borderId="2" xfId="0" applyFont="1" applyBorder="1" applyAlignment="1"/>
    <xf numFmtId="0" fontId="0" fillId="0" borderId="2" xfId="0" applyBorder="1" applyAlignment="1"/>
    <xf numFmtId="0" fontId="0" fillId="0" borderId="0" xfId="0" applyAlignment="1"/>
    <xf numFmtId="0" fontId="4" fillId="6" borderId="3" xfId="0" applyFont="1" applyFill="1" applyBorder="1" applyAlignment="1">
      <alignment horizontal="right" wrapText="1"/>
    </xf>
    <xf numFmtId="0" fontId="5" fillId="6" borderId="3" xfId="0" applyFont="1" applyFill="1" applyBorder="1" applyAlignment="1">
      <alignment horizontal="right" wrapText="1"/>
    </xf>
    <xf numFmtId="49" fontId="52" fillId="34" borderId="3" xfId="0" applyNumberFormat="1" applyFont="1" applyFill="1" applyBorder="1"/>
    <xf numFmtId="164" fontId="38" fillId="34" borderId="3" xfId="0" applyNumberFormat="1" applyFont="1" applyFill="1" applyBorder="1" applyAlignment="1">
      <alignment horizontal="right" wrapText="1"/>
    </xf>
    <xf numFmtId="3" fontId="38" fillId="34" borderId="3" xfId="0" applyNumberFormat="1" applyFont="1" applyFill="1" applyBorder="1" applyAlignment="1">
      <alignment horizontal="right"/>
    </xf>
    <xf numFmtId="0" fontId="12" fillId="6" borderId="3" xfId="0" applyFont="1" applyFill="1" applyBorder="1"/>
    <xf numFmtId="3" fontId="12" fillId="7" borderId="3" xfId="0" applyNumberFormat="1" applyFont="1" applyFill="1" applyBorder="1"/>
    <xf numFmtId="3" fontId="12" fillId="6" borderId="3" xfId="0" applyNumberFormat="1" applyFont="1" applyFill="1" applyBorder="1"/>
    <xf numFmtId="3" fontId="12" fillId="7" borderId="3" xfId="0" applyNumberFormat="1" applyFont="1" applyFill="1" applyBorder="1" applyAlignment="1">
      <alignment horizontal="right"/>
    </xf>
    <xf numFmtId="0" fontId="13" fillId="6" borderId="3" xfId="0" applyFont="1" applyFill="1" applyBorder="1"/>
    <xf numFmtId="3" fontId="13" fillId="0" borderId="3" xfId="0" applyNumberFormat="1" applyFont="1" applyBorder="1"/>
    <xf numFmtId="3" fontId="13" fillId="3" borderId="3" xfId="0" applyNumberFormat="1" applyFont="1" applyFill="1" applyBorder="1" applyAlignment="1">
      <alignment horizontal="right" wrapText="1"/>
    </xf>
    <xf numFmtId="3" fontId="9" fillId="0" borderId="3" xfId="0" applyNumberFormat="1" applyFont="1" applyBorder="1" applyAlignment="1">
      <alignment horizontal="right"/>
    </xf>
    <xf numFmtId="3" fontId="9" fillId="7" borderId="3" xfId="0" applyNumberFormat="1" applyFont="1" applyFill="1" applyBorder="1" applyAlignment="1"/>
    <xf numFmtId="3" fontId="13" fillId="0" borderId="2" xfId="0" applyNumberFormat="1" applyFont="1" applyBorder="1"/>
    <xf numFmtId="3" fontId="13" fillId="7" borderId="2" xfId="0" applyNumberFormat="1" applyFont="1" applyFill="1" applyBorder="1" applyAlignment="1">
      <alignment horizontal="right"/>
    </xf>
    <xf numFmtId="3" fontId="12" fillId="0" borderId="0" xfId="0" applyNumberFormat="1" applyFont="1"/>
    <xf numFmtId="3" fontId="0" fillId="0" borderId="0" xfId="0" applyNumberFormat="1"/>
    <xf numFmtId="165" fontId="5" fillId="3" borderId="3" xfId="0" applyNumberFormat="1" applyFont="1" applyFill="1" applyBorder="1" applyAlignment="1">
      <alignment horizontal="right" vertical="center" wrapText="1"/>
    </xf>
    <xf numFmtId="0" fontId="0" fillId="0" borderId="0" xfId="0" applyAlignmen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3" fillId="0" borderId="2" xfId="0" applyFont="1" applyBorder="1" applyAlignment="1">
      <alignment horizontal="justify"/>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4" fillId="0" borderId="3" xfId="0" applyFont="1" applyBorder="1" applyAlignment="1">
      <alignment horizontal="justify" wrapText="1"/>
    </xf>
    <xf numFmtId="0" fontId="2" fillId="0" borderId="0" xfId="0" applyFont="1" applyAlignment="1">
      <alignment horizontal="left"/>
    </xf>
    <xf numFmtId="0" fontId="4" fillId="6" borderId="3" xfId="0" applyFont="1" applyFill="1" applyBorder="1" applyAlignment="1">
      <alignment horizontal="left"/>
    </xf>
    <xf numFmtId="0" fontId="4" fillId="6" borderId="3" xfId="0" applyFont="1" applyFill="1" applyBorder="1" applyAlignment="1">
      <alignment horizontal="right" wrapText="1"/>
    </xf>
    <xf numFmtId="0" fontId="51" fillId="6" borderId="3" xfId="0" applyFont="1" applyFill="1" applyBorder="1" applyAlignment="1">
      <alignment horizontal="right" wrapText="1"/>
    </xf>
    <xf numFmtId="0" fontId="4" fillId="6" borderId="3" xfId="0" applyFont="1" applyFill="1" applyBorder="1" applyAlignment="1">
      <alignment horizontal="center" wrapText="1"/>
    </xf>
    <xf numFmtId="0" fontId="51" fillId="6" borderId="3" xfId="0" applyFont="1" applyFill="1" applyBorder="1" applyAlignment="1">
      <alignment horizontal="center" wrapText="1"/>
    </xf>
    <xf numFmtId="0" fontId="4" fillId="0" borderId="3" xfId="0" applyFont="1" applyFill="1" applyBorder="1" applyAlignment="1">
      <alignment horizontal="center" wrapText="1"/>
    </xf>
    <xf numFmtId="0" fontId="9" fillId="0" borderId="1" xfId="0" applyFont="1" applyBorder="1" applyAlignment="1">
      <alignment horizontal="center"/>
    </xf>
    <xf numFmtId="0" fontId="9" fillId="0" borderId="0" xfId="0" applyFont="1" applyBorder="1" applyAlignment="1">
      <alignment horizontal="center"/>
    </xf>
    <xf numFmtId="0" fontId="9" fillId="0" borderId="2" xfId="0" applyFont="1" applyBorder="1" applyAlignment="1">
      <alignment horizontal="center"/>
    </xf>
    <xf numFmtId="0" fontId="11" fillId="6" borderId="3" xfId="0" applyFont="1" applyFill="1" applyBorder="1" applyAlignment="1">
      <alignment wrapText="1"/>
    </xf>
    <xf numFmtId="0" fontId="13" fillId="6" borderId="3" xfId="0" applyFont="1" applyFill="1" applyBorder="1" applyAlignment="1"/>
    <xf numFmtId="0" fontId="12" fillId="7" borderId="3" xfId="0" applyFont="1" applyFill="1" applyBorder="1" applyAlignment="1">
      <alignment horizontal="center"/>
    </xf>
    <xf numFmtId="0" fontId="12" fillId="0" borderId="3" xfId="0" applyFont="1" applyBorder="1" applyAlignment="1">
      <alignment horizontal="center"/>
    </xf>
    <xf numFmtId="0" fontId="13" fillId="0" borderId="3" xfId="0" applyFont="1" applyBorder="1" applyAlignment="1">
      <alignment horizontal="center"/>
    </xf>
    <xf numFmtId="0" fontId="13"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11" fillId="7" borderId="3" xfId="0" applyFont="1" applyFill="1" applyBorder="1" applyAlignment="1">
      <alignment horizontal="center" vertical="center"/>
    </xf>
    <xf numFmtId="0" fontId="11" fillId="0" borderId="3" xfId="0" applyFont="1" applyFill="1" applyBorder="1" applyAlignment="1">
      <alignment horizontal="center" vertical="center"/>
    </xf>
    <xf numFmtId="0" fontId="37" fillId="0" borderId="0" xfId="0" applyFont="1" applyAlignment="1">
      <alignment horizontal="justify"/>
    </xf>
    <xf numFmtId="0" fontId="40" fillId="0" borderId="0" xfId="0" applyFont="1"/>
    <xf numFmtId="0" fontId="11" fillId="0" borderId="3" xfId="0" applyFont="1" applyBorder="1" applyAlignment="1">
      <alignment horizontal="center" vertical="center"/>
    </xf>
    <xf numFmtId="0" fontId="4" fillId="31" borderId="1" xfId="0" applyFont="1" applyFill="1" applyBorder="1" applyAlignment="1">
      <alignment horizontal="left" vertical="center" wrapText="1"/>
    </xf>
    <xf numFmtId="0" fontId="12" fillId="31" borderId="2" xfId="0" applyFont="1" applyFill="1" applyBorder="1" applyAlignment="1">
      <alignment horizontal="left" vertical="center" wrapText="1"/>
    </xf>
    <xf numFmtId="0" fontId="4" fillId="31" borderId="3" xfId="0" applyFont="1" applyFill="1" applyBorder="1" applyAlignment="1">
      <alignment horizontal="center"/>
    </xf>
    <xf numFmtId="0" fontId="8" fillId="0" borderId="0" xfId="0" applyFont="1" applyBorder="1" applyAlignment="1">
      <alignment horizontal="justify" vertical="center"/>
    </xf>
    <xf numFmtId="0" fontId="44" fillId="0" borderId="0" xfId="0" applyFont="1" applyBorder="1" applyAlignment="1">
      <alignment vertical="center"/>
    </xf>
    <xf numFmtId="0" fontId="8"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8" fillId="0" borderId="0" xfId="0" applyFont="1" applyAlignment="1">
      <alignment horizontal="justify"/>
    </xf>
    <xf numFmtId="0" fontId="44" fillId="0" borderId="0" xfId="0" applyFont="1" applyAlignment="1"/>
    <xf numFmtId="0" fontId="4" fillId="3" borderId="13" xfId="0" applyFont="1" applyFill="1" applyBorder="1" applyAlignment="1">
      <alignment horizontal="justify" wrapText="1"/>
    </xf>
    <xf numFmtId="0" fontId="4" fillId="3" borderId="0" xfId="0" applyFont="1" applyFill="1" applyBorder="1" applyAlignment="1">
      <alignment horizontal="justify" wrapText="1"/>
    </xf>
    <xf numFmtId="0" fontId="4" fillId="3" borderId="14" xfId="0" applyFont="1" applyFill="1" applyBorder="1" applyAlignment="1">
      <alignment horizontal="justify"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0" fontId="4" fillId="6" borderId="3" xfId="0" applyFont="1" applyFill="1" applyBorder="1" applyAlignment="1">
      <alignment horizontal="left" vertical="center" wrapText="1"/>
    </xf>
    <xf numFmtId="0" fontId="4" fillId="0" borderId="3" xfId="0" applyFont="1" applyFill="1" applyBorder="1" applyAlignment="1">
      <alignment horizontal="center" vertical="center"/>
    </xf>
    <xf numFmtId="0" fontId="4" fillId="7" borderId="3" xfId="0" applyFont="1" applyFill="1" applyBorder="1" applyAlignment="1">
      <alignment horizontal="center" vertical="center"/>
    </xf>
    <xf numFmtId="0" fontId="5" fillId="0" borderId="3" xfId="0" applyFont="1" applyFill="1" applyBorder="1" applyAlignment="1">
      <alignment horizontal="right" wrapText="1"/>
    </xf>
    <xf numFmtId="0" fontId="8" fillId="0" borderId="0" xfId="0" applyFont="1" applyBorder="1" applyAlignment="1">
      <alignment horizontal="justify"/>
    </xf>
    <xf numFmtId="0" fontId="44" fillId="0" borderId="0" xfId="0" applyFont="1" applyBorder="1" applyAlignment="1"/>
    <xf numFmtId="0" fontId="11" fillId="0" borderId="3" xfId="78" applyFont="1" applyBorder="1" applyAlignment="1"/>
    <xf numFmtId="0" fontId="8" fillId="0" borderId="1" xfId="0" applyFont="1" applyBorder="1" applyAlignment="1">
      <alignment horizontal="justify" vertical="top"/>
    </xf>
    <xf numFmtId="0" fontId="44" fillId="0" borderId="1" xfId="0" applyFont="1" applyBorder="1" applyAlignment="1">
      <alignment vertical="top"/>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13" fillId="6" borderId="3" xfId="0" applyNumberFormat="1" applyFont="1" applyFill="1" applyBorder="1" applyAlignment="1">
      <alignment horizontal="center" wrapText="1"/>
    </xf>
    <xf numFmtId="0" fontId="13" fillId="6" borderId="3" xfId="0" applyFont="1" applyFill="1" applyBorder="1" applyAlignment="1">
      <alignment horizontal="center" wrapText="1"/>
    </xf>
    <xf numFmtId="0" fontId="4" fillId="31" borderId="2" xfId="0" applyFont="1" applyFill="1" applyBorder="1" applyAlignment="1">
      <alignment horizontal="left" vertical="center" wrapText="1"/>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37" fillId="6" borderId="0" xfId="0" applyFont="1" applyFill="1" applyBorder="1" applyAlignment="1">
      <alignment horizontal="justify"/>
    </xf>
    <xf numFmtId="0" fontId="37" fillId="6" borderId="0" xfId="0" applyFont="1" applyFill="1" applyBorder="1" applyAlignment="1"/>
    <xf numFmtId="0" fontId="4" fillId="7" borderId="3" xfId="0" applyFont="1" applyFill="1" applyBorder="1" applyAlignment="1">
      <alignment horizontal="center" wrapText="1"/>
    </xf>
    <xf numFmtId="0" fontId="11" fillId="0" borderId="3" xfId="75" applyFont="1" applyBorder="1" applyAlignment="1"/>
    <xf numFmtId="0" fontId="37" fillId="0" borderId="2" xfId="0" applyFont="1" applyBorder="1" applyAlignment="1">
      <alignment horizontal="justify"/>
    </xf>
    <xf numFmtId="0" fontId="42" fillId="0" borderId="15" xfId="0" applyFont="1" applyBorder="1" applyAlignment="1">
      <alignment horizontal="left" vertical="center"/>
    </xf>
    <xf numFmtId="0" fontId="42" fillId="0" borderId="16" xfId="0" applyFont="1" applyBorder="1" applyAlignment="1">
      <alignment horizontal="left" vertical="center"/>
    </xf>
    <xf numFmtId="0" fontId="42" fillId="0" borderId="17" xfId="0" applyFont="1" applyBorder="1" applyAlignment="1">
      <alignment horizontal="left" vertical="center"/>
    </xf>
    <xf numFmtId="0" fontId="4" fillId="6" borderId="1" xfId="0" applyFont="1" applyFill="1" applyBorder="1" applyAlignment="1">
      <alignment horizontal="center" wrapText="1"/>
    </xf>
    <xf numFmtId="0" fontId="4" fillId="6" borderId="2" xfId="0" applyFont="1" applyFill="1" applyBorder="1" applyAlignment="1">
      <alignment horizontal="center"/>
    </xf>
    <xf numFmtId="0" fontId="4" fillId="6" borderId="3" xfId="0" applyFont="1" applyFill="1" applyBorder="1" applyAlignment="1">
      <alignment horizontal="left" wrapText="1"/>
    </xf>
    <xf numFmtId="0" fontId="6" fillId="4" borderId="0" xfId="0" applyFont="1" applyFill="1" applyBorder="1" applyAlignment="1">
      <alignment wrapText="1"/>
    </xf>
    <xf numFmtId="164" fontId="6" fillId="4" borderId="0" xfId="0" applyNumberFormat="1" applyFont="1" applyFill="1" applyBorder="1" applyAlignment="1">
      <alignment wrapText="1"/>
    </xf>
  </cellXfs>
  <cellStyles count="103">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0)_Foglio1" xfId="66"/>
    <cellStyle name="Migliaia [0] 2" xfId="67"/>
    <cellStyle name="Migliaia 2" xfId="68"/>
    <cellStyle name="Neutral" xfId="69"/>
    <cellStyle name="Neutrale 2" xfId="70"/>
    <cellStyle name="Normal 2" xfId="71"/>
    <cellStyle name="Normal 3" xfId="72"/>
    <cellStyle name="Normal 3 2" xfId="73"/>
    <cellStyle name="Normal_Cas_05Q3(met adjusted)" xfId="74"/>
    <cellStyle name="Normale" xfId="0" builtinId="0"/>
    <cellStyle name="Normale 2" xfId="75"/>
    <cellStyle name="Normale 2 2" xfId="76"/>
    <cellStyle name="Normale 2 3" xfId="77"/>
    <cellStyle name="Normale 2 4" xfId="78"/>
    <cellStyle name="Normale 2 5" xfId="79"/>
    <cellStyle name="Normale 3" xfId="80"/>
    <cellStyle name="Normale 3 2" xfId="81"/>
    <cellStyle name="Normale 4" xfId="82"/>
    <cellStyle name="Normale 5" xfId="83"/>
    <cellStyle name="Normale 6" xfId="84"/>
    <cellStyle name="Nota 2" xfId="85"/>
    <cellStyle name="Note" xfId="86"/>
    <cellStyle name="Output 2" xfId="87"/>
    <cellStyle name="Percentuale" xfId="1" builtinId="5"/>
    <cellStyle name="Standaard_Verkeersprestaties_v_240513064826" xfId="88"/>
    <cellStyle name="Testo avviso 2" xfId="89"/>
    <cellStyle name="Testo descrittivo 2" xfId="90"/>
    <cellStyle name="Title" xfId="91"/>
    <cellStyle name="Titolo 1 2" xfId="92"/>
    <cellStyle name="Titolo 2 2" xfId="93"/>
    <cellStyle name="Titolo 3 2" xfId="94"/>
    <cellStyle name="Titolo 4 2" xfId="95"/>
    <cellStyle name="Titolo 5" xfId="96"/>
    <cellStyle name="Total" xfId="97"/>
    <cellStyle name="Totale 2" xfId="98"/>
    <cellStyle name="Valore non valido 2" xfId="99"/>
    <cellStyle name="Valore valido 2" xfId="100"/>
    <cellStyle name="Valuta (0)_Foglio1" xfId="101"/>
    <cellStyle name="Warning Text"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J7" sqref="J7"/>
    </sheetView>
  </sheetViews>
  <sheetFormatPr defaultRowHeight="15" x14ac:dyDescent="0.25"/>
  <sheetData>
    <row r="2" spans="2:11" x14ac:dyDescent="0.25">
      <c r="B2" s="383" t="s">
        <v>0</v>
      </c>
      <c r="C2" s="384"/>
      <c r="D2" s="384"/>
      <c r="E2" s="384"/>
      <c r="F2" s="384"/>
      <c r="G2" s="384"/>
      <c r="H2" s="384"/>
      <c r="I2" s="384"/>
      <c r="J2" s="384"/>
      <c r="K2" s="384"/>
    </row>
    <row r="3" spans="2:11" x14ac:dyDescent="0.25">
      <c r="B3" s="385" t="s">
        <v>1</v>
      </c>
      <c r="C3" s="386"/>
      <c r="D3" s="386"/>
      <c r="E3" s="386"/>
      <c r="F3" s="386"/>
      <c r="G3" s="386"/>
      <c r="H3" s="386"/>
      <c r="I3" s="386"/>
      <c r="J3" s="386"/>
      <c r="K3" s="386"/>
    </row>
    <row r="4" spans="2:11" x14ac:dyDescent="0.25">
      <c r="B4" s="387" t="s">
        <v>2</v>
      </c>
      <c r="C4" s="390">
        <v>2019</v>
      </c>
      <c r="D4" s="390"/>
      <c r="E4" s="390"/>
      <c r="F4" s="392">
        <v>2018</v>
      </c>
      <c r="G4" s="392"/>
      <c r="H4" s="392"/>
      <c r="I4" s="394" t="s">
        <v>3</v>
      </c>
      <c r="J4" s="394" t="s">
        <v>4</v>
      </c>
      <c r="K4" s="394" t="s">
        <v>5</v>
      </c>
    </row>
    <row r="5" spans="2:11" x14ac:dyDescent="0.25">
      <c r="B5" s="388"/>
      <c r="C5" s="391"/>
      <c r="D5" s="391"/>
      <c r="E5" s="391"/>
      <c r="F5" s="393"/>
      <c r="G5" s="393"/>
      <c r="H5" s="393"/>
      <c r="I5" s="395"/>
      <c r="J5" s="395"/>
      <c r="K5" s="395"/>
    </row>
    <row r="6" spans="2:11" x14ac:dyDescent="0.25">
      <c r="B6" s="389"/>
      <c r="C6" s="1" t="s">
        <v>6</v>
      </c>
      <c r="D6" s="1" t="s">
        <v>7</v>
      </c>
      <c r="E6" s="1" t="s">
        <v>8</v>
      </c>
      <c r="F6" s="1" t="s">
        <v>6</v>
      </c>
      <c r="G6" s="1" t="s">
        <v>7</v>
      </c>
      <c r="H6" s="1" t="s">
        <v>8</v>
      </c>
      <c r="I6" s="396"/>
      <c r="J6" s="396"/>
      <c r="K6" s="396"/>
    </row>
    <row r="7" spans="2:11" x14ac:dyDescent="0.25">
      <c r="B7" s="2" t="s">
        <v>9</v>
      </c>
      <c r="C7" s="3">
        <v>629</v>
      </c>
      <c r="D7" s="4">
        <v>23</v>
      </c>
      <c r="E7" s="3">
        <v>960</v>
      </c>
      <c r="F7" s="4">
        <v>598</v>
      </c>
      <c r="G7" s="3">
        <v>11</v>
      </c>
      <c r="H7" s="4">
        <v>954</v>
      </c>
      <c r="I7" s="5">
        <v>12</v>
      </c>
      <c r="J7" s="381">
        <v>0</v>
      </c>
      <c r="K7" s="6">
        <v>7.72</v>
      </c>
    </row>
    <row r="8" spans="2:11" x14ac:dyDescent="0.25">
      <c r="B8" s="2" t="s">
        <v>10</v>
      </c>
      <c r="C8" s="3">
        <v>854</v>
      </c>
      <c r="D8" s="4">
        <v>17</v>
      </c>
      <c r="E8" s="3">
        <v>1267</v>
      </c>
      <c r="F8" s="4">
        <v>848</v>
      </c>
      <c r="G8" s="3">
        <v>19</v>
      </c>
      <c r="H8" s="4">
        <v>1238</v>
      </c>
      <c r="I8" s="5">
        <v>-2</v>
      </c>
      <c r="J8" s="381">
        <v>-19.05</v>
      </c>
      <c r="K8" s="6">
        <v>5.52</v>
      </c>
    </row>
    <row r="9" spans="2:11" x14ac:dyDescent="0.25">
      <c r="B9" s="2" t="s">
        <v>11</v>
      </c>
      <c r="C9" s="3">
        <v>846</v>
      </c>
      <c r="D9" s="4">
        <v>13</v>
      </c>
      <c r="E9" s="3">
        <v>1150</v>
      </c>
      <c r="F9" s="4">
        <v>885</v>
      </c>
      <c r="G9" s="3">
        <v>13</v>
      </c>
      <c r="H9" s="4">
        <v>1261</v>
      </c>
      <c r="I9" s="5">
        <v>0</v>
      </c>
      <c r="J9" s="381">
        <v>-13.33</v>
      </c>
      <c r="K9" s="6">
        <v>4.07</v>
      </c>
    </row>
    <row r="10" spans="2:11" x14ac:dyDescent="0.25">
      <c r="B10" s="2" t="s">
        <v>12</v>
      </c>
      <c r="C10" s="3">
        <v>831</v>
      </c>
      <c r="D10" s="4">
        <v>25</v>
      </c>
      <c r="E10" s="3">
        <v>1271</v>
      </c>
      <c r="F10" s="4">
        <v>814</v>
      </c>
      <c r="G10" s="3">
        <v>33</v>
      </c>
      <c r="H10" s="4">
        <v>1230</v>
      </c>
      <c r="I10" s="5">
        <v>-8</v>
      </c>
      <c r="J10" s="381">
        <v>25</v>
      </c>
      <c r="K10" s="6">
        <v>6.51</v>
      </c>
    </row>
    <row r="11" spans="2:11" x14ac:dyDescent="0.25">
      <c r="B11" s="7" t="s">
        <v>13</v>
      </c>
      <c r="C11" s="8">
        <v>3160</v>
      </c>
      <c r="D11" s="8">
        <v>78</v>
      </c>
      <c r="E11" s="8">
        <v>4648</v>
      </c>
      <c r="F11" s="8">
        <v>3145</v>
      </c>
      <c r="G11" s="8">
        <v>76</v>
      </c>
      <c r="H11" s="8">
        <v>4683</v>
      </c>
      <c r="I11" s="9">
        <v>2</v>
      </c>
      <c r="J11" s="10">
        <v>-1.27</v>
      </c>
      <c r="K11" s="10">
        <v>5.96</v>
      </c>
    </row>
    <row r="12" spans="2:11" x14ac:dyDescent="0.25">
      <c r="B12" s="11" t="s">
        <v>14</v>
      </c>
      <c r="C12" s="12">
        <v>172183</v>
      </c>
      <c r="D12" s="12">
        <v>3173</v>
      </c>
      <c r="E12" s="12">
        <v>241384</v>
      </c>
      <c r="F12" s="12">
        <v>172553</v>
      </c>
      <c r="G12" s="12">
        <v>3334</v>
      </c>
      <c r="H12" s="12">
        <v>242919</v>
      </c>
      <c r="I12" s="13">
        <v>-161</v>
      </c>
      <c r="J12" s="14">
        <v>-22.87</v>
      </c>
      <c r="K12" s="10">
        <v>5.2586221619402229</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J16" sqref="J16"/>
    </sheetView>
  </sheetViews>
  <sheetFormatPr defaultRowHeight="15" x14ac:dyDescent="0.25"/>
  <cols>
    <col min="2" max="2" width="10.85546875" customWidth="1"/>
  </cols>
  <sheetData>
    <row r="2" spans="2:8" x14ac:dyDescent="0.25">
      <c r="B2" s="72" t="s">
        <v>77</v>
      </c>
      <c r="C2" s="71"/>
      <c r="D2" s="71"/>
      <c r="E2" s="71"/>
      <c r="F2" s="71"/>
      <c r="G2" s="71"/>
      <c r="H2" s="71"/>
    </row>
    <row r="3" spans="2:8" x14ac:dyDescent="0.25">
      <c r="B3" s="73" t="s">
        <v>78</v>
      </c>
      <c r="C3" s="71"/>
      <c r="D3" s="71"/>
      <c r="E3" s="71"/>
      <c r="F3" s="71"/>
      <c r="G3" s="71"/>
      <c r="H3" s="71"/>
    </row>
    <row r="4" spans="2:8" x14ac:dyDescent="0.25">
      <c r="B4" s="426" t="s">
        <v>66</v>
      </c>
      <c r="C4" s="425" t="s">
        <v>6</v>
      </c>
      <c r="D4" s="425" t="s">
        <v>7</v>
      </c>
      <c r="E4" s="425" t="s">
        <v>8</v>
      </c>
      <c r="F4" s="425" t="s">
        <v>79</v>
      </c>
      <c r="G4" s="425" t="s">
        <v>80</v>
      </c>
      <c r="H4" s="71"/>
    </row>
    <row r="5" spans="2:8" x14ac:dyDescent="0.25">
      <c r="B5" s="427"/>
      <c r="C5" s="425"/>
      <c r="D5" s="425"/>
      <c r="E5" s="425"/>
      <c r="F5" s="425"/>
      <c r="G5" s="425"/>
      <c r="H5" s="71"/>
    </row>
    <row r="6" spans="2:8" ht="27" x14ac:dyDescent="0.25">
      <c r="B6" s="74" t="s">
        <v>71</v>
      </c>
      <c r="C6" s="75">
        <v>2105</v>
      </c>
      <c r="D6" s="76">
        <v>32</v>
      </c>
      <c r="E6" s="75">
        <v>2898</v>
      </c>
      <c r="F6" s="77">
        <v>1.52</v>
      </c>
      <c r="G6" s="78">
        <v>137.66999999999999</v>
      </c>
      <c r="H6" s="71"/>
    </row>
    <row r="7" spans="2:8" ht="27" x14ac:dyDescent="0.25">
      <c r="B7" s="74" t="s">
        <v>72</v>
      </c>
      <c r="C7" s="75">
        <v>213</v>
      </c>
      <c r="D7" s="76">
        <v>5</v>
      </c>
      <c r="E7" s="75">
        <v>381</v>
      </c>
      <c r="F7" s="77">
        <v>2.35</v>
      </c>
      <c r="G7" s="78">
        <v>178.87</v>
      </c>
      <c r="H7" s="71"/>
    </row>
    <row r="8" spans="2:8" ht="27" x14ac:dyDescent="0.25">
      <c r="B8" s="74" t="s">
        <v>73</v>
      </c>
      <c r="C8" s="75">
        <v>842</v>
      </c>
      <c r="D8" s="76">
        <v>41</v>
      </c>
      <c r="E8" s="75">
        <v>1369</v>
      </c>
      <c r="F8" s="77">
        <v>4.87</v>
      </c>
      <c r="G8" s="78">
        <v>162.59</v>
      </c>
      <c r="H8" s="71"/>
    </row>
    <row r="9" spans="2:8" x14ac:dyDescent="0.25">
      <c r="B9" s="79" t="s">
        <v>63</v>
      </c>
      <c r="C9" s="80">
        <v>3160</v>
      </c>
      <c r="D9" s="80">
        <v>78</v>
      </c>
      <c r="E9" s="80">
        <v>4648</v>
      </c>
      <c r="F9" s="81">
        <v>2.4700000000000002</v>
      </c>
      <c r="G9" s="81">
        <v>147.09</v>
      </c>
      <c r="H9" s="71"/>
    </row>
    <row r="10" spans="2:8" x14ac:dyDescent="0.25">
      <c r="B10" s="82" t="s">
        <v>81</v>
      </c>
      <c r="C10" s="71"/>
      <c r="D10" s="71"/>
      <c r="E10" s="71"/>
      <c r="F10" s="83"/>
      <c r="G10" s="83"/>
      <c r="H10" s="71"/>
    </row>
    <row r="11" spans="2:8" x14ac:dyDescent="0.25">
      <c r="B11" s="84" t="s">
        <v>82</v>
      </c>
      <c r="C11" s="85"/>
      <c r="D11" s="85"/>
      <c r="E11" s="85"/>
      <c r="F11" s="86"/>
      <c r="G11" s="86"/>
      <c r="H11" s="85"/>
    </row>
    <row r="12" spans="2:8" x14ac:dyDescent="0.25">
      <c r="B12" s="82" t="s">
        <v>83</v>
      </c>
      <c r="C12" s="87"/>
      <c r="D12" s="87"/>
      <c r="E12" s="87"/>
      <c r="F12" s="88"/>
      <c r="G12" s="88"/>
      <c r="H12" s="87"/>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M14" sqref="M14"/>
    </sheetView>
  </sheetViews>
  <sheetFormatPr defaultRowHeight="15" x14ac:dyDescent="0.25"/>
  <cols>
    <col min="2" max="2" width="12.42578125" customWidth="1"/>
  </cols>
  <sheetData>
    <row r="2" spans="2:9" x14ac:dyDescent="0.25">
      <c r="B2" s="105" t="s">
        <v>64</v>
      </c>
      <c r="C2" s="56"/>
      <c r="D2" s="56"/>
      <c r="E2" s="56"/>
      <c r="F2" s="56"/>
      <c r="G2" s="56"/>
      <c r="H2" s="56"/>
      <c r="I2" s="56"/>
    </row>
    <row r="3" spans="2:9" x14ac:dyDescent="0.25">
      <c r="B3" s="57" t="s">
        <v>65</v>
      </c>
      <c r="C3" s="56"/>
      <c r="D3" s="56"/>
      <c r="E3" s="56"/>
      <c r="F3" s="56"/>
      <c r="G3" s="56"/>
      <c r="H3" s="56"/>
      <c r="I3" s="56"/>
    </row>
    <row r="4" spans="2:9" x14ac:dyDescent="0.25">
      <c r="B4" s="426" t="s">
        <v>66</v>
      </c>
      <c r="C4" s="425" t="s">
        <v>6</v>
      </c>
      <c r="D4" s="425" t="s">
        <v>7</v>
      </c>
      <c r="E4" s="425" t="s">
        <v>8</v>
      </c>
      <c r="F4" s="425" t="s">
        <v>67</v>
      </c>
      <c r="G4" s="425" t="s">
        <v>68</v>
      </c>
      <c r="H4" s="56"/>
      <c r="I4" s="56"/>
    </row>
    <row r="5" spans="2:9" x14ac:dyDescent="0.25">
      <c r="B5" s="427"/>
      <c r="C5" s="425"/>
      <c r="D5" s="425"/>
      <c r="E5" s="425"/>
      <c r="F5" s="425" t="s">
        <v>69</v>
      </c>
      <c r="G5" s="425" t="s">
        <v>70</v>
      </c>
      <c r="H5" s="56"/>
      <c r="I5" s="56"/>
    </row>
    <row r="6" spans="2:9" ht="27" x14ac:dyDescent="0.25">
      <c r="B6" s="58" t="s">
        <v>71</v>
      </c>
      <c r="C6" s="59">
        <v>2055</v>
      </c>
      <c r="D6" s="60">
        <v>31</v>
      </c>
      <c r="E6" s="59">
        <v>2879</v>
      </c>
      <c r="F6" s="61">
        <v>1.51</v>
      </c>
      <c r="G6" s="62">
        <v>140.1</v>
      </c>
      <c r="H6" s="56"/>
      <c r="I6" s="56"/>
    </row>
    <row r="7" spans="2:9" ht="27" x14ac:dyDescent="0.25">
      <c r="B7" s="58" t="s">
        <v>72</v>
      </c>
      <c r="C7" s="59">
        <v>219</v>
      </c>
      <c r="D7" s="60">
        <v>6</v>
      </c>
      <c r="E7" s="59">
        <v>370</v>
      </c>
      <c r="F7" s="61">
        <v>2.74</v>
      </c>
      <c r="G7" s="62">
        <v>168.95</v>
      </c>
      <c r="H7" s="56"/>
      <c r="I7" s="56"/>
    </row>
    <row r="8" spans="2:9" ht="27" x14ac:dyDescent="0.25">
      <c r="B8" s="58" t="s">
        <v>73</v>
      </c>
      <c r="C8" s="59">
        <v>871</v>
      </c>
      <c r="D8" s="60">
        <v>39</v>
      </c>
      <c r="E8" s="59">
        <v>1434</v>
      </c>
      <c r="F8" s="61">
        <v>4.4800000000000004</v>
      </c>
      <c r="G8" s="62">
        <v>164.64</v>
      </c>
      <c r="H8" s="56"/>
      <c r="I8" s="56"/>
    </row>
    <row r="9" spans="2:9" x14ac:dyDescent="0.25">
      <c r="B9" s="63" t="s">
        <v>63</v>
      </c>
      <c r="C9" s="64">
        <v>3145</v>
      </c>
      <c r="D9" s="64">
        <v>76</v>
      </c>
      <c r="E9" s="64">
        <v>4683</v>
      </c>
      <c r="F9" s="65">
        <v>2.42</v>
      </c>
      <c r="G9" s="65">
        <v>148.9</v>
      </c>
      <c r="H9" s="56"/>
      <c r="I9" s="56"/>
    </row>
    <row r="10" spans="2:9" x14ac:dyDescent="0.25">
      <c r="B10" s="66" t="s">
        <v>74</v>
      </c>
      <c r="C10" s="66"/>
      <c r="D10" s="66"/>
      <c r="E10" s="66"/>
      <c r="F10" s="66"/>
      <c r="G10" s="66"/>
      <c r="H10" s="66"/>
      <c r="I10" s="104"/>
    </row>
    <row r="11" spans="2:9" x14ac:dyDescent="0.25">
      <c r="B11" s="67" t="s">
        <v>75</v>
      </c>
      <c r="C11" s="67"/>
      <c r="D11" s="67"/>
      <c r="E11" s="67"/>
      <c r="F11" s="67"/>
      <c r="G11" s="67"/>
      <c r="H11" s="67"/>
      <c r="I11" s="104"/>
    </row>
    <row r="12" spans="2:9" x14ac:dyDescent="0.25">
      <c r="B12" s="68" t="s">
        <v>76</v>
      </c>
      <c r="C12" s="69"/>
      <c r="D12" s="69"/>
      <c r="E12" s="69"/>
      <c r="F12" s="70"/>
      <c r="G12" s="70"/>
      <c r="H12" s="104"/>
      <c r="I12" s="104"/>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workbookViewId="0">
      <selection activeCell="H2" sqref="H2"/>
    </sheetView>
  </sheetViews>
  <sheetFormatPr defaultRowHeight="15" x14ac:dyDescent="0.25"/>
  <cols>
    <col min="2" max="2" width="26.42578125" customWidth="1"/>
  </cols>
  <sheetData>
    <row r="2" spans="2:6" x14ac:dyDescent="0.25">
      <c r="B2" s="92" t="s">
        <v>89</v>
      </c>
      <c r="C2" s="89"/>
      <c r="D2" s="89"/>
      <c r="E2" s="89"/>
      <c r="F2" s="89"/>
    </row>
    <row r="3" spans="2:6" x14ac:dyDescent="0.25">
      <c r="B3" s="93" t="s">
        <v>84</v>
      </c>
      <c r="C3" s="89"/>
      <c r="D3" s="89"/>
      <c r="E3" s="89"/>
      <c r="F3" s="89"/>
    </row>
    <row r="4" spans="2:6" x14ac:dyDescent="0.25">
      <c r="B4" s="426" t="s">
        <v>85</v>
      </c>
      <c r="C4" s="425" t="s">
        <v>6</v>
      </c>
      <c r="D4" s="425" t="s">
        <v>7</v>
      </c>
      <c r="E4" s="425" t="s">
        <v>8</v>
      </c>
      <c r="F4" s="425" t="s">
        <v>67</v>
      </c>
    </row>
    <row r="5" spans="2:6" ht="21.75" customHeight="1" x14ac:dyDescent="0.25">
      <c r="B5" s="427"/>
      <c r="C5" s="425"/>
      <c r="D5" s="425"/>
      <c r="E5" s="425"/>
      <c r="F5" s="425" t="s">
        <v>69</v>
      </c>
    </row>
    <row r="6" spans="2:6" ht="21.75" customHeight="1" x14ac:dyDescent="0.25">
      <c r="B6" s="94" t="s">
        <v>86</v>
      </c>
      <c r="C6" s="95">
        <v>450</v>
      </c>
      <c r="D6" s="96">
        <v>4</v>
      </c>
      <c r="E6" s="97">
        <v>648</v>
      </c>
      <c r="F6" s="98">
        <v>0.89</v>
      </c>
    </row>
    <row r="7" spans="2:6" ht="21.75" customHeight="1" x14ac:dyDescent="0.25">
      <c r="B7" s="94" t="s">
        <v>87</v>
      </c>
      <c r="C7" s="95">
        <v>2525</v>
      </c>
      <c r="D7" s="96">
        <v>66</v>
      </c>
      <c r="E7" s="97">
        <v>3686</v>
      </c>
      <c r="F7" s="98">
        <v>2.61</v>
      </c>
    </row>
    <row r="8" spans="2:6" ht="21.75" customHeight="1" x14ac:dyDescent="0.25">
      <c r="B8" s="94" t="s">
        <v>88</v>
      </c>
      <c r="C8" s="95">
        <v>185</v>
      </c>
      <c r="D8" s="96">
        <v>8</v>
      </c>
      <c r="E8" s="97">
        <v>314</v>
      </c>
      <c r="F8" s="98">
        <v>4.32</v>
      </c>
    </row>
    <row r="9" spans="2:6" x14ac:dyDescent="0.25">
      <c r="B9" s="99" t="s">
        <v>63</v>
      </c>
      <c r="C9" s="100">
        <v>3160</v>
      </c>
      <c r="D9" s="100">
        <v>78</v>
      </c>
      <c r="E9" s="100">
        <v>4648</v>
      </c>
      <c r="F9" s="101">
        <v>2.4700000000000002</v>
      </c>
    </row>
    <row r="10" spans="2:6" x14ac:dyDescent="0.25">
      <c r="B10" s="102" t="s">
        <v>27</v>
      </c>
      <c r="C10" s="89"/>
      <c r="D10" s="89"/>
      <c r="E10" s="89"/>
      <c r="F10" s="89"/>
    </row>
    <row r="11" spans="2:6" x14ac:dyDescent="0.25">
      <c r="B11" s="102" t="s">
        <v>28</v>
      </c>
      <c r="C11" s="89"/>
      <c r="D11" s="89"/>
      <c r="E11" s="89"/>
      <c r="F11" s="89"/>
    </row>
    <row r="12" spans="2:6" x14ac:dyDescent="0.25">
      <c r="B12" s="89"/>
      <c r="C12" s="89"/>
      <c r="D12" s="89"/>
      <c r="E12" s="89"/>
      <c r="F12" s="89"/>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0"/>
  <sheetViews>
    <sheetView workbookViewId="0">
      <selection activeCell="B2" sqref="B2:P10"/>
    </sheetView>
  </sheetViews>
  <sheetFormatPr defaultRowHeight="15" x14ac:dyDescent="0.25"/>
  <sheetData>
    <row r="2" spans="2:16" x14ac:dyDescent="0.25">
      <c r="B2" s="124" t="s">
        <v>90</v>
      </c>
      <c r="C2" s="124"/>
      <c r="D2" s="124"/>
      <c r="E2" s="124"/>
      <c r="F2" s="124"/>
      <c r="G2" s="124"/>
      <c r="H2" s="124"/>
      <c r="I2" s="124"/>
      <c r="J2" s="124"/>
      <c r="K2" s="124"/>
      <c r="L2" s="124"/>
      <c r="M2" s="124"/>
      <c r="N2" s="124"/>
      <c r="O2" s="124"/>
      <c r="P2" s="124"/>
    </row>
    <row r="3" spans="2:16" x14ac:dyDescent="0.25">
      <c r="B3" s="125" t="s">
        <v>91</v>
      </c>
      <c r="C3" s="125"/>
      <c r="D3" s="125"/>
      <c r="E3" s="125"/>
      <c r="F3" s="125"/>
      <c r="G3" s="125"/>
      <c r="H3" s="125"/>
      <c r="I3" s="124"/>
      <c r="J3" s="124"/>
      <c r="K3" s="124"/>
      <c r="L3" s="124"/>
      <c r="M3" s="124"/>
      <c r="N3" s="124"/>
      <c r="O3" s="124"/>
      <c r="P3" s="124"/>
    </row>
    <row r="4" spans="2:16" x14ac:dyDescent="0.25">
      <c r="B4" s="428" t="s">
        <v>2</v>
      </c>
      <c r="C4" s="430" t="s">
        <v>92</v>
      </c>
      <c r="D4" s="430"/>
      <c r="E4" s="430"/>
      <c r="F4" s="430"/>
      <c r="G4" s="430"/>
      <c r="H4" s="430"/>
      <c r="I4" s="430"/>
      <c r="J4" s="431" t="s">
        <v>93</v>
      </c>
      <c r="K4" s="431"/>
      <c r="L4" s="431"/>
      <c r="M4" s="431"/>
      <c r="N4" s="431"/>
      <c r="O4" s="431"/>
      <c r="P4" s="431"/>
    </row>
    <row r="5" spans="2:16" ht="81" x14ac:dyDescent="0.25">
      <c r="B5" s="429"/>
      <c r="C5" s="119" t="s">
        <v>94</v>
      </c>
      <c r="D5" s="119" t="s">
        <v>95</v>
      </c>
      <c r="E5" s="119" t="s">
        <v>96</v>
      </c>
      <c r="F5" s="119" t="s">
        <v>97</v>
      </c>
      <c r="G5" s="119" t="s">
        <v>98</v>
      </c>
      <c r="H5" s="120" t="s">
        <v>99</v>
      </c>
      <c r="I5" s="121" t="s">
        <v>63</v>
      </c>
      <c r="J5" s="119" t="s">
        <v>94</v>
      </c>
      <c r="K5" s="119" t="s">
        <v>95</v>
      </c>
      <c r="L5" s="119" t="s">
        <v>96</v>
      </c>
      <c r="M5" s="119" t="s">
        <v>97</v>
      </c>
      <c r="N5" s="119" t="s">
        <v>98</v>
      </c>
      <c r="O5" s="120" t="s">
        <v>99</v>
      </c>
      <c r="P5" s="121" t="s">
        <v>63</v>
      </c>
    </row>
    <row r="6" spans="2:16" x14ac:dyDescent="0.25">
      <c r="B6" s="122" t="s">
        <v>9</v>
      </c>
      <c r="C6" s="126">
        <v>96</v>
      </c>
      <c r="D6" s="127">
        <v>5</v>
      </c>
      <c r="E6" s="126">
        <v>36</v>
      </c>
      <c r="F6" s="127">
        <v>171</v>
      </c>
      <c r="G6" s="126">
        <v>34</v>
      </c>
      <c r="H6" s="127">
        <v>10</v>
      </c>
      <c r="I6" s="128">
        <v>352</v>
      </c>
      <c r="J6" s="129">
        <v>32</v>
      </c>
      <c r="K6" s="130">
        <v>6</v>
      </c>
      <c r="L6" s="129">
        <v>17</v>
      </c>
      <c r="M6" s="130">
        <v>124</v>
      </c>
      <c r="N6" s="129">
        <v>82</v>
      </c>
      <c r="O6" s="130">
        <v>16</v>
      </c>
      <c r="P6" s="131">
        <v>277</v>
      </c>
    </row>
    <row r="7" spans="2:16" x14ac:dyDescent="0.25">
      <c r="B7" s="122" t="s">
        <v>10</v>
      </c>
      <c r="C7" s="126">
        <v>126</v>
      </c>
      <c r="D7" s="127">
        <v>16</v>
      </c>
      <c r="E7" s="126">
        <v>97</v>
      </c>
      <c r="F7" s="127">
        <v>262</v>
      </c>
      <c r="G7" s="126">
        <v>34</v>
      </c>
      <c r="H7" s="127">
        <v>8</v>
      </c>
      <c r="I7" s="128">
        <v>543</v>
      </c>
      <c r="J7" s="129">
        <v>16</v>
      </c>
      <c r="K7" s="130">
        <v>13</v>
      </c>
      <c r="L7" s="129">
        <v>34</v>
      </c>
      <c r="M7" s="130">
        <v>164</v>
      </c>
      <c r="N7" s="129">
        <v>73</v>
      </c>
      <c r="O7" s="130">
        <v>11</v>
      </c>
      <c r="P7" s="131">
        <v>311</v>
      </c>
    </row>
    <row r="8" spans="2:16" x14ac:dyDescent="0.25">
      <c r="B8" s="122" t="s">
        <v>11</v>
      </c>
      <c r="C8" s="126">
        <v>166</v>
      </c>
      <c r="D8" s="127">
        <v>43</v>
      </c>
      <c r="E8" s="126">
        <v>120</v>
      </c>
      <c r="F8" s="127">
        <v>313</v>
      </c>
      <c r="G8" s="126">
        <v>47</v>
      </c>
      <c r="H8" s="127">
        <v>8</v>
      </c>
      <c r="I8" s="128">
        <v>697</v>
      </c>
      <c r="J8" s="129">
        <v>9</v>
      </c>
      <c r="K8" s="130">
        <v>2</v>
      </c>
      <c r="L8" s="129">
        <v>14</v>
      </c>
      <c r="M8" s="130">
        <v>72</v>
      </c>
      <c r="N8" s="129">
        <v>47</v>
      </c>
      <c r="O8" s="130">
        <v>5</v>
      </c>
      <c r="P8" s="131">
        <v>149</v>
      </c>
    </row>
    <row r="9" spans="2:16" x14ac:dyDescent="0.25">
      <c r="B9" s="122" t="s">
        <v>12</v>
      </c>
      <c r="C9" s="126">
        <v>69</v>
      </c>
      <c r="D9" s="127">
        <v>25</v>
      </c>
      <c r="E9" s="126">
        <v>97</v>
      </c>
      <c r="F9" s="127">
        <v>268</v>
      </c>
      <c r="G9" s="126">
        <v>48</v>
      </c>
      <c r="H9" s="127">
        <v>6</v>
      </c>
      <c r="I9" s="128">
        <v>513</v>
      </c>
      <c r="J9" s="129">
        <v>23</v>
      </c>
      <c r="K9" s="130">
        <v>1</v>
      </c>
      <c r="L9" s="129">
        <v>17</v>
      </c>
      <c r="M9" s="130">
        <v>187</v>
      </c>
      <c r="N9" s="129">
        <v>84</v>
      </c>
      <c r="O9" s="130">
        <v>6</v>
      </c>
      <c r="P9" s="131">
        <v>318</v>
      </c>
    </row>
    <row r="10" spans="2:16" x14ac:dyDescent="0.25">
      <c r="B10" s="123" t="s">
        <v>63</v>
      </c>
      <c r="C10" s="132">
        <v>457</v>
      </c>
      <c r="D10" s="132">
        <v>89</v>
      </c>
      <c r="E10" s="132">
        <v>350</v>
      </c>
      <c r="F10" s="132">
        <v>1014</v>
      </c>
      <c r="G10" s="132">
        <v>163</v>
      </c>
      <c r="H10" s="132">
        <v>32</v>
      </c>
      <c r="I10" s="132">
        <v>2105</v>
      </c>
      <c r="J10" s="133">
        <v>80</v>
      </c>
      <c r="K10" s="133">
        <v>22</v>
      </c>
      <c r="L10" s="133">
        <v>82</v>
      </c>
      <c r="M10" s="133">
        <v>547</v>
      </c>
      <c r="N10" s="133">
        <v>286</v>
      </c>
      <c r="O10" s="133">
        <v>38</v>
      </c>
      <c r="P10" s="133">
        <v>1055</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0"/>
  <sheetViews>
    <sheetView workbookViewId="0">
      <selection activeCell="K9" sqref="K9"/>
    </sheetView>
  </sheetViews>
  <sheetFormatPr defaultRowHeight="15" x14ac:dyDescent="0.25"/>
  <sheetData>
    <row r="2" spans="2:9" x14ac:dyDescent="0.25">
      <c r="B2" s="134" t="s">
        <v>100</v>
      </c>
      <c r="C2" s="134"/>
      <c r="D2" s="134"/>
      <c r="E2" s="134"/>
      <c r="F2" s="134"/>
      <c r="G2" s="134"/>
      <c r="H2" s="134"/>
      <c r="I2" s="134"/>
    </row>
    <row r="3" spans="2:9" x14ac:dyDescent="0.25">
      <c r="B3" s="135" t="s">
        <v>101</v>
      </c>
      <c r="C3" s="135"/>
      <c r="D3" s="135"/>
      <c r="E3" s="135"/>
      <c r="F3" s="135"/>
      <c r="G3" s="135"/>
      <c r="H3" s="135"/>
      <c r="I3" s="136"/>
    </row>
    <row r="4" spans="2:9" x14ac:dyDescent="0.25">
      <c r="B4" s="428" t="s">
        <v>2</v>
      </c>
      <c r="C4" s="431" t="s">
        <v>102</v>
      </c>
      <c r="D4" s="431"/>
      <c r="E4" s="431"/>
      <c r="F4" s="431"/>
      <c r="G4" s="431"/>
      <c r="H4" s="431"/>
      <c r="I4" s="431"/>
    </row>
    <row r="5" spans="2:9" ht="81" x14ac:dyDescent="0.25">
      <c r="B5" s="429"/>
      <c r="C5" s="137" t="s">
        <v>94</v>
      </c>
      <c r="D5" s="137" t="s">
        <v>95</v>
      </c>
      <c r="E5" s="137" t="s">
        <v>96</v>
      </c>
      <c r="F5" s="137" t="s">
        <v>97</v>
      </c>
      <c r="G5" s="137" t="s">
        <v>98</v>
      </c>
      <c r="H5" s="138" t="s">
        <v>103</v>
      </c>
      <c r="I5" s="139" t="s">
        <v>63</v>
      </c>
    </row>
    <row r="6" spans="2:9" x14ac:dyDescent="0.25">
      <c r="B6" s="140" t="s">
        <v>9</v>
      </c>
      <c r="C6" s="141">
        <v>27.27</v>
      </c>
      <c r="D6" s="142">
        <v>1.42</v>
      </c>
      <c r="E6" s="141">
        <v>10.23</v>
      </c>
      <c r="F6" s="142">
        <v>48.58</v>
      </c>
      <c r="G6" s="141">
        <v>9.66</v>
      </c>
      <c r="H6" s="142">
        <v>2.84</v>
      </c>
      <c r="I6" s="141">
        <v>100</v>
      </c>
    </row>
    <row r="7" spans="2:9" x14ac:dyDescent="0.25">
      <c r="B7" s="140" t="s">
        <v>10</v>
      </c>
      <c r="C7" s="141">
        <v>23.2</v>
      </c>
      <c r="D7" s="142">
        <v>2.95</v>
      </c>
      <c r="E7" s="141">
        <v>17.86</v>
      </c>
      <c r="F7" s="142">
        <v>48.25</v>
      </c>
      <c r="G7" s="141">
        <v>6.26</v>
      </c>
      <c r="H7" s="142">
        <v>1.47</v>
      </c>
      <c r="I7" s="141">
        <v>100</v>
      </c>
    </row>
    <row r="8" spans="2:9" x14ac:dyDescent="0.25">
      <c r="B8" s="140" t="s">
        <v>11</v>
      </c>
      <c r="C8" s="141">
        <v>23.82</v>
      </c>
      <c r="D8" s="142">
        <v>6.17</v>
      </c>
      <c r="E8" s="141">
        <v>17.22</v>
      </c>
      <c r="F8" s="142">
        <v>44.91</v>
      </c>
      <c r="G8" s="141">
        <v>6.74</v>
      </c>
      <c r="H8" s="142">
        <v>1.1499999999999999</v>
      </c>
      <c r="I8" s="141">
        <v>100</v>
      </c>
    </row>
    <row r="9" spans="2:9" x14ac:dyDescent="0.25">
      <c r="B9" s="140" t="s">
        <v>12</v>
      </c>
      <c r="C9" s="141">
        <v>13.45</v>
      </c>
      <c r="D9" s="142">
        <v>4.87</v>
      </c>
      <c r="E9" s="141">
        <v>18.91</v>
      </c>
      <c r="F9" s="142">
        <v>52.24</v>
      </c>
      <c r="G9" s="141">
        <v>9.36</v>
      </c>
      <c r="H9" s="142">
        <v>1.17</v>
      </c>
      <c r="I9" s="141">
        <v>100</v>
      </c>
    </row>
    <row r="10" spans="2:9" x14ac:dyDescent="0.25">
      <c r="B10" s="143" t="s">
        <v>63</v>
      </c>
      <c r="C10" s="144">
        <v>21.71</v>
      </c>
      <c r="D10" s="144">
        <v>4.2300000000000004</v>
      </c>
      <c r="E10" s="144">
        <v>16.63</v>
      </c>
      <c r="F10" s="144">
        <v>48.17</v>
      </c>
      <c r="G10" s="144">
        <v>7.74</v>
      </c>
      <c r="H10" s="144">
        <v>1.52</v>
      </c>
      <c r="I10" s="144">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0"/>
  <sheetViews>
    <sheetView workbookViewId="0">
      <selection activeCell="B2" sqref="B2:I10"/>
    </sheetView>
  </sheetViews>
  <sheetFormatPr defaultRowHeight="15" x14ac:dyDescent="0.25"/>
  <sheetData>
    <row r="2" spans="2:9" x14ac:dyDescent="0.25">
      <c r="B2" s="164" t="s">
        <v>104</v>
      </c>
      <c r="C2" s="164"/>
      <c r="D2" s="164"/>
      <c r="E2" s="164"/>
      <c r="F2" s="164"/>
      <c r="G2" s="164"/>
      <c r="H2" s="164"/>
      <c r="I2" s="164"/>
    </row>
    <row r="3" spans="2:9" x14ac:dyDescent="0.25">
      <c r="B3" s="432" t="s">
        <v>101</v>
      </c>
      <c r="C3" s="433"/>
      <c r="D3" s="433"/>
      <c r="E3" s="433"/>
      <c r="F3" s="433"/>
      <c r="G3" s="433"/>
      <c r="H3" s="433"/>
      <c r="I3" s="145"/>
    </row>
    <row r="4" spans="2:9" x14ac:dyDescent="0.25">
      <c r="B4" s="428" t="s">
        <v>2</v>
      </c>
      <c r="C4" s="434" t="s">
        <v>105</v>
      </c>
      <c r="D4" s="434"/>
      <c r="E4" s="434"/>
      <c r="F4" s="434"/>
      <c r="G4" s="434"/>
      <c r="H4" s="434"/>
      <c r="I4" s="434"/>
    </row>
    <row r="5" spans="2:9" ht="81" x14ac:dyDescent="0.25">
      <c r="B5" s="429"/>
      <c r="C5" s="146" t="s">
        <v>94</v>
      </c>
      <c r="D5" s="146" t="s">
        <v>95</v>
      </c>
      <c r="E5" s="146" t="s">
        <v>96</v>
      </c>
      <c r="F5" s="146" t="s">
        <v>97</v>
      </c>
      <c r="G5" s="146" t="s">
        <v>98</v>
      </c>
      <c r="H5" s="147" t="s">
        <v>99</v>
      </c>
      <c r="I5" s="148" t="s">
        <v>63</v>
      </c>
    </row>
    <row r="6" spans="2:9" x14ac:dyDescent="0.25">
      <c r="B6" s="189" t="s">
        <v>9</v>
      </c>
      <c r="C6" s="190">
        <v>11.55</v>
      </c>
      <c r="D6" s="182">
        <v>2.17</v>
      </c>
      <c r="E6" s="190">
        <v>6.14</v>
      </c>
      <c r="F6" s="182">
        <v>44.77</v>
      </c>
      <c r="G6" s="190">
        <v>29.6</v>
      </c>
      <c r="H6" s="182">
        <v>5.78</v>
      </c>
      <c r="I6" s="191">
        <v>100</v>
      </c>
    </row>
    <row r="7" spans="2:9" x14ac:dyDescent="0.25">
      <c r="B7" s="189" t="s">
        <v>10</v>
      </c>
      <c r="C7" s="190">
        <v>5.14</v>
      </c>
      <c r="D7" s="182">
        <v>4.18</v>
      </c>
      <c r="E7" s="190">
        <v>10.93</v>
      </c>
      <c r="F7" s="182">
        <v>52.73</v>
      </c>
      <c r="G7" s="190">
        <v>23.47</v>
      </c>
      <c r="H7" s="182">
        <v>3.54</v>
      </c>
      <c r="I7" s="191">
        <v>100</v>
      </c>
    </row>
    <row r="8" spans="2:9" x14ac:dyDescent="0.25">
      <c r="B8" s="189" t="s">
        <v>11</v>
      </c>
      <c r="C8" s="190">
        <v>6.04</v>
      </c>
      <c r="D8" s="182">
        <v>1.34</v>
      </c>
      <c r="E8" s="190">
        <v>9.4</v>
      </c>
      <c r="F8" s="182">
        <v>48.32</v>
      </c>
      <c r="G8" s="190">
        <v>31.54</v>
      </c>
      <c r="H8" s="182">
        <v>3.36</v>
      </c>
      <c r="I8" s="191">
        <v>100</v>
      </c>
    </row>
    <row r="9" spans="2:9" x14ac:dyDescent="0.25">
      <c r="B9" s="189" t="s">
        <v>12</v>
      </c>
      <c r="C9" s="190">
        <v>7.23</v>
      </c>
      <c r="D9" s="182">
        <v>0.31</v>
      </c>
      <c r="E9" s="190">
        <v>5.35</v>
      </c>
      <c r="F9" s="182">
        <v>58.81</v>
      </c>
      <c r="G9" s="190">
        <v>26.42</v>
      </c>
      <c r="H9" s="182">
        <v>1.89</v>
      </c>
      <c r="I9" s="191">
        <v>100</v>
      </c>
    </row>
    <row r="10" spans="2:9" x14ac:dyDescent="0.25">
      <c r="B10" s="192" t="s">
        <v>63</v>
      </c>
      <c r="C10" s="193">
        <v>7.58</v>
      </c>
      <c r="D10" s="193">
        <v>2.09</v>
      </c>
      <c r="E10" s="193">
        <v>7.77</v>
      </c>
      <c r="F10" s="193">
        <v>51.85</v>
      </c>
      <c r="G10" s="193">
        <v>27.11</v>
      </c>
      <c r="H10" s="193">
        <v>3.6</v>
      </c>
      <c r="I10" s="193">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K16" sqref="K16"/>
    </sheetView>
  </sheetViews>
  <sheetFormatPr defaultRowHeight="15" x14ac:dyDescent="0.25"/>
  <sheetData>
    <row r="2" spans="2:8" x14ac:dyDescent="0.25">
      <c r="B2" s="164" t="s">
        <v>106</v>
      </c>
      <c r="C2" s="164"/>
      <c r="D2" s="164"/>
      <c r="E2" s="164"/>
      <c r="F2" s="164"/>
      <c r="G2" s="164"/>
      <c r="H2" s="164"/>
    </row>
    <row r="3" spans="2:8" x14ac:dyDescent="0.25">
      <c r="B3" s="156" t="s">
        <v>107</v>
      </c>
      <c r="C3" s="156"/>
      <c r="D3" s="156"/>
      <c r="E3" s="156"/>
      <c r="F3" s="156"/>
      <c r="G3" s="156"/>
      <c r="H3" s="156"/>
    </row>
    <row r="4" spans="2:8" x14ac:dyDescent="0.25">
      <c r="B4" s="435" t="s">
        <v>108</v>
      </c>
      <c r="C4" s="421" t="s">
        <v>32</v>
      </c>
      <c r="D4" s="421"/>
      <c r="E4" s="421"/>
      <c r="F4" s="437" t="s">
        <v>33</v>
      </c>
      <c r="G4" s="437"/>
      <c r="H4" s="437"/>
    </row>
    <row r="5" spans="2:8" x14ac:dyDescent="0.25">
      <c r="B5" s="436"/>
      <c r="C5" s="165" t="s">
        <v>6</v>
      </c>
      <c r="D5" s="165" t="s">
        <v>7</v>
      </c>
      <c r="E5" s="165" t="s">
        <v>8</v>
      </c>
      <c r="F5" s="165" t="s">
        <v>6</v>
      </c>
      <c r="G5" s="165" t="s">
        <v>7</v>
      </c>
      <c r="H5" s="165" t="s">
        <v>8</v>
      </c>
    </row>
    <row r="6" spans="2:8" x14ac:dyDescent="0.25">
      <c r="B6" s="166" t="s">
        <v>109</v>
      </c>
      <c r="C6" s="167">
        <v>201</v>
      </c>
      <c r="D6" s="168">
        <v>4</v>
      </c>
      <c r="E6" s="167">
        <v>276</v>
      </c>
      <c r="F6" s="169">
        <v>6.3608000000000002</v>
      </c>
      <c r="G6" s="170">
        <v>5.1281999999999996</v>
      </c>
      <c r="H6" s="169">
        <v>5.9379999999999997</v>
      </c>
    </row>
    <row r="7" spans="2:8" x14ac:dyDescent="0.25">
      <c r="B7" s="166" t="s">
        <v>110</v>
      </c>
      <c r="C7" s="167">
        <v>221</v>
      </c>
      <c r="D7" s="168">
        <v>2</v>
      </c>
      <c r="E7" s="167">
        <v>310</v>
      </c>
      <c r="F7" s="169">
        <v>6.9936999999999996</v>
      </c>
      <c r="G7" s="170">
        <v>2.5640999999999998</v>
      </c>
      <c r="H7" s="169">
        <v>6.6695000000000002</v>
      </c>
    </row>
    <row r="8" spans="2:8" x14ac:dyDescent="0.25">
      <c r="B8" s="166" t="s">
        <v>111</v>
      </c>
      <c r="C8" s="167">
        <v>251</v>
      </c>
      <c r="D8" s="168">
        <v>9</v>
      </c>
      <c r="E8" s="167">
        <v>356</v>
      </c>
      <c r="F8" s="169">
        <v>7.9429999999999996</v>
      </c>
      <c r="G8" s="170">
        <v>11.538500000000001</v>
      </c>
      <c r="H8" s="169">
        <v>7.6592000000000002</v>
      </c>
    </row>
    <row r="9" spans="2:8" x14ac:dyDescent="0.25">
      <c r="B9" s="166" t="s">
        <v>112</v>
      </c>
      <c r="C9" s="167">
        <v>257</v>
      </c>
      <c r="D9" s="168">
        <v>4</v>
      </c>
      <c r="E9" s="167">
        <v>382</v>
      </c>
      <c r="F9" s="169">
        <v>8.1328999999999994</v>
      </c>
      <c r="G9" s="170">
        <v>5.1281999999999996</v>
      </c>
      <c r="H9" s="169">
        <v>8.2186000000000003</v>
      </c>
    </row>
    <row r="10" spans="2:8" x14ac:dyDescent="0.25">
      <c r="B10" s="166" t="s">
        <v>113</v>
      </c>
      <c r="C10" s="167">
        <v>228</v>
      </c>
      <c r="D10" s="168">
        <v>2</v>
      </c>
      <c r="E10" s="167">
        <v>329</v>
      </c>
      <c r="F10" s="169">
        <v>7.2152000000000003</v>
      </c>
      <c r="G10" s="170">
        <v>2.5640999999999998</v>
      </c>
      <c r="H10" s="169">
        <v>7.0782999999999996</v>
      </c>
    </row>
    <row r="11" spans="2:8" x14ac:dyDescent="0.25">
      <c r="B11" s="166" t="s">
        <v>114</v>
      </c>
      <c r="C11" s="167">
        <v>331</v>
      </c>
      <c r="D11" s="168">
        <v>9</v>
      </c>
      <c r="E11" s="167">
        <v>491</v>
      </c>
      <c r="F11" s="169">
        <v>10.4747</v>
      </c>
      <c r="G11" s="170">
        <v>11.538500000000001</v>
      </c>
      <c r="H11" s="169">
        <v>10.563700000000001</v>
      </c>
    </row>
    <row r="12" spans="2:8" x14ac:dyDescent="0.25">
      <c r="B12" s="166" t="s">
        <v>115</v>
      </c>
      <c r="C12" s="167">
        <v>347</v>
      </c>
      <c r="D12" s="168">
        <v>11</v>
      </c>
      <c r="E12" s="167">
        <v>502</v>
      </c>
      <c r="F12" s="169">
        <v>10.981</v>
      </c>
      <c r="G12" s="170">
        <v>14.102600000000001</v>
      </c>
      <c r="H12" s="169">
        <v>10.8003</v>
      </c>
    </row>
    <row r="13" spans="2:8" x14ac:dyDescent="0.25">
      <c r="B13" s="166" t="s">
        <v>116</v>
      </c>
      <c r="C13" s="167">
        <v>333</v>
      </c>
      <c r="D13" s="168">
        <v>10</v>
      </c>
      <c r="E13" s="167">
        <v>513</v>
      </c>
      <c r="F13" s="169">
        <v>10.538</v>
      </c>
      <c r="G13" s="170">
        <v>12.820499999999999</v>
      </c>
      <c r="H13" s="169">
        <v>11.037000000000001</v>
      </c>
    </row>
    <row r="14" spans="2:8" x14ac:dyDescent="0.25">
      <c r="B14" s="166" t="s">
        <v>117</v>
      </c>
      <c r="C14" s="167">
        <v>277</v>
      </c>
      <c r="D14" s="168">
        <v>8</v>
      </c>
      <c r="E14" s="167">
        <v>394</v>
      </c>
      <c r="F14" s="169">
        <v>8.7658000000000005</v>
      </c>
      <c r="G14" s="170">
        <v>10.256399999999999</v>
      </c>
      <c r="H14" s="169">
        <v>8.4768000000000008</v>
      </c>
    </row>
    <row r="15" spans="2:8" x14ac:dyDescent="0.25">
      <c r="B15" s="166" t="s">
        <v>118</v>
      </c>
      <c r="C15" s="167">
        <v>264</v>
      </c>
      <c r="D15" s="168">
        <v>7</v>
      </c>
      <c r="E15" s="167">
        <v>401</v>
      </c>
      <c r="F15" s="169">
        <v>8.3544</v>
      </c>
      <c r="G15" s="170">
        <v>8.9743999999999993</v>
      </c>
      <c r="H15" s="169">
        <v>8.6273999999999997</v>
      </c>
    </row>
    <row r="16" spans="2:8" x14ac:dyDescent="0.25">
      <c r="B16" s="166" t="s">
        <v>119</v>
      </c>
      <c r="C16" s="167">
        <v>228</v>
      </c>
      <c r="D16" s="168">
        <v>5</v>
      </c>
      <c r="E16" s="167">
        <v>361</v>
      </c>
      <c r="F16" s="169">
        <v>7.2152000000000003</v>
      </c>
      <c r="G16" s="170">
        <v>6.4103000000000003</v>
      </c>
      <c r="H16" s="169">
        <v>7.7667999999999999</v>
      </c>
    </row>
    <row r="17" spans="2:8" x14ac:dyDescent="0.25">
      <c r="B17" s="166" t="s">
        <v>120</v>
      </c>
      <c r="C17" s="167">
        <v>222</v>
      </c>
      <c r="D17" s="171">
        <v>7</v>
      </c>
      <c r="E17" s="172">
        <v>333</v>
      </c>
      <c r="F17" s="173">
        <v>7.0252999999999997</v>
      </c>
      <c r="G17" s="174">
        <v>8.9743999999999993</v>
      </c>
      <c r="H17" s="173">
        <v>7.1643999999999997</v>
      </c>
    </row>
    <row r="18" spans="2:8" x14ac:dyDescent="0.25">
      <c r="B18" s="175" t="s">
        <v>63</v>
      </c>
      <c r="C18" s="176">
        <v>3160</v>
      </c>
      <c r="D18" s="176">
        <v>78</v>
      </c>
      <c r="E18" s="176">
        <v>4648</v>
      </c>
      <c r="F18" s="177">
        <v>100</v>
      </c>
      <c r="G18" s="177">
        <v>100</v>
      </c>
      <c r="H18" s="177">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L13" sqref="L13"/>
    </sheetView>
  </sheetViews>
  <sheetFormatPr defaultRowHeight="15" x14ac:dyDescent="0.25"/>
  <sheetData>
    <row r="2" spans="2:8" x14ac:dyDescent="0.25">
      <c r="B2" s="164" t="s">
        <v>121</v>
      </c>
      <c r="C2" s="164"/>
      <c r="D2" s="164"/>
      <c r="E2" s="164"/>
      <c r="F2" s="164"/>
      <c r="G2" s="164"/>
      <c r="H2" s="164"/>
    </row>
    <row r="3" spans="2:8" x14ac:dyDescent="0.25">
      <c r="B3" s="156" t="s">
        <v>107</v>
      </c>
      <c r="C3" s="152"/>
      <c r="D3" s="152"/>
      <c r="E3" s="156"/>
      <c r="F3" s="156"/>
      <c r="G3" s="164"/>
      <c r="H3" s="164"/>
    </row>
    <row r="4" spans="2:8" x14ac:dyDescent="0.25">
      <c r="B4" s="408" t="s">
        <v>122</v>
      </c>
      <c r="C4" s="406" t="s">
        <v>32</v>
      </c>
      <c r="D4" s="406"/>
      <c r="E4" s="406"/>
      <c r="F4" s="407" t="s">
        <v>33</v>
      </c>
      <c r="G4" s="407"/>
      <c r="H4" s="407"/>
    </row>
    <row r="5" spans="2:8" x14ac:dyDescent="0.25">
      <c r="B5" s="408"/>
      <c r="C5" s="147" t="s">
        <v>6</v>
      </c>
      <c r="D5" s="147" t="s">
        <v>7</v>
      </c>
      <c r="E5" s="147" t="s">
        <v>8</v>
      </c>
      <c r="F5" s="147" t="s">
        <v>6</v>
      </c>
      <c r="G5" s="147" t="s">
        <v>7</v>
      </c>
      <c r="H5" s="147" t="s">
        <v>8</v>
      </c>
    </row>
    <row r="6" spans="2:8" x14ac:dyDescent="0.25">
      <c r="B6" s="179" t="s">
        <v>123</v>
      </c>
      <c r="C6" s="162">
        <v>466</v>
      </c>
      <c r="D6" s="180">
        <v>15</v>
      </c>
      <c r="E6" s="162">
        <v>660</v>
      </c>
      <c r="F6" s="181">
        <v>14.7468</v>
      </c>
      <c r="G6" s="182">
        <v>19.230799999999999</v>
      </c>
      <c r="H6" s="181">
        <v>14.1997</v>
      </c>
    </row>
    <row r="7" spans="2:8" x14ac:dyDescent="0.25">
      <c r="B7" s="179" t="s">
        <v>124</v>
      </c>
      <c r="C7" s="162">
        <v>451</v>
      </c>
      <c r="D7" s="180">
        <v>12</v>
      </c>
      <c r="E7" s="162">
        <v>644</v>
      </c>
      <c r="F7" s="181">
        <v>14.2722</v>
      </c>
      <c r="G7" s="182">
        <v>15.384600000000001</v>
      </c>
      <c r="H7" s="181">
        <v>13.855399999999999</v>
      </c>
    </row>
    <row r="8" spans="2:8" x14ac:dyDescent="0.25">
      <c r="B8" s="179" t="s">
        <v>125</v>
      </c>
      <c r="C8" s="162">
        <v>445</v>
      </c>
      <c r="D8" s="180">
        <v>11</v>
      </c>
      <c r="E8" s="162">
        <v>611</v>
      </c>
      <c r="F8" s="181">
        <v>14.0823</v>
      </c>
      <c r="G8" s="182">
        <v>14.102600000000001</v>
      </c>
      <c r="H8" s="181">
        <v>13.1454</v>
      </c>
    </row>
    <row r="9" spans="2:8" x14ac:dyDescent="0.25">
      <c r="B9" s="179" t="s">
        <v>126</v>
      </c>
      <c r="C9" s="162">
        <v>457</v>
      </c>
      <c r="D9" s="180">
        <v>9</v>
      </c>
      <c r="E9" s="162">
        <v>693</v>
      </c>
      <c r="F9" s="181">
        <v>14.462</v>
      </c>
      <c r="G9" s="182">
        <v>11.538500000000001</v>
      </c>
      <c r="H9" s="181">
        <v>14.909599999999999</v>
      </c>
    </row>
    <row r="10" spans="2:8" x14ac:dyDescent="0.25">
      <c r="B10" s="179" t="s">
        <v>127</v>
      </c>
      <c r="C10" s="162">
        <v>472</v>
      </c>
      <c r="D10" s="180">
        <v>6</v>
      </c>
      <c r="E10" s="162">
        <v>689</v>
      </c>
      <c r="F10" s="181">
        <v>14.9367</v>
      </c>
      <c r="G10" s="182">
        <v>7.6923000000000004</v>
      </c>
      <c r="H10" s="181">
        <v>14.823600000000001</v>
      </c>
    </row>
    <row r="11" spans="2:8" x14ac:dyDescent="0.25">
      <c r="B11" s="179" t="s">
        <v>128</v>
      </c>
      <c r="C11" s="162">
        <v>472</v>
      </c>
      <c r="D11" s="180">
        <v>12</v>
      </c>
      <c r="E11" s="162">
        <v>689</v>
      </c>
      <c r="F11" s="181">
        <v>14.9367</v>
      </c>
      <c r="G11" s="182">
        <v>15.384600000000001</v>
      </c>
      <c r="H11" s="181">
        <v>14.823600000000001</v>
      </c>
    </row>
    <row r="12" spans="2:8" x14ac:dyDescent="0.25">
      <c r="B12" s="179" t="s">
        <v>129</v>
      </c>
      <c r="C12" s="162">
        <v>397</v>
      </c>
      <c r="D12" s="180">
        <v>13</v>
      </c>
      <c r="E12" s="162">
        <v>662</v>
      </c>
      <c r="F12" s="181">
        <v>12.5633</v>
      </c>
      <c r="G12" s="182">
        <v>16.666699999999999</v>
      </c>
      <c r="H12" s="181">
        <v>14.242699999999999</v>
      </c>
    </row>
    <row r="13" spans="2:8" x14ac:dyDescent="0.25">
      <c r="B13" s="151" t="s">
        <v>63</v>
      </c>
      <c r="C13" s="157">
        <v>3160</v>
      </c>
      <c r="D13" s="157">
        <v>78</v>
      </c>
      <c r="E13" s="157">
        <v>4648</v>
      </c>
      <c r="F13" s="183">
        <v>100</v>
      </c>
      <c r="G13" s="183">
        <v>100</v>
      </c>
      <c r="H13" s="183">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workbookViewId="0">
      <selection activeCell="M24" sqref="M24"/>
    </sheetView>
  </sheetViews>
  <sheetFormatPr defaultRowHeight="15" x14ac:dyDescent="0.25"/>
  <sheetData>
    <row r="2" spans="2:7" x14ac:dyDescent="0.25">
      <c r="B2" s="158" t="s">
        <v>130</v>
      </c>
      <c r="C2" s="197"/>
      <c r="D2" s="197"/>
      <c r="E2" s="197"/>
      <c r="F2" s="198"/>
      <c r="G2" s="198"/>
    </row>
    <row r="3" spans="2:7" x14ac:dyDescent="0.25">
      <c r="B3" s="156" t="s">
        <v>131</v>
      </c>
      <c r="C3" s="156"/>
      <c r="D3" s="156"/>
      <c r="E3" s="156"/>
      <c r="F3" s="156"/>
      <c r="G3" s="156"/>
    </row>
    <row r="4" spans="2:7" ht="27" x14ac:dyDescent="0.25">
      <c r="B4" s="199" t="s">
        <v>132</v>
      </c>
      <c r="C4" s="200" t="s">
        <v>6</v>
      </c>
      <c r="D4" s="200" t="s">
        <v>7</v>
      </c>
      <c r="E4" s="200" t="s">
        <v>8</v>
      </c>
      <c r="F4" s="201" t="s">
        <v>67</v>
      </c>
      <c r="G4" s="201" t="s">
        <v>68</v>
      </c>
    </row>
    <row r="5" spans="2:7" x14ac:dyDescent="0.25">
      <c r="B5" s="202">
        <v>1</v>
      </c>
      <c r="C5" s="203">
        <v>79</v>
      </c>
      <c r="D5" s="204">
        <v>1</v>
      </c>
      <c r="E5" s="203">
        <v>130</v>
      </c>
      <c r="F5" s="205">
        <v>1.27</v>
      </c>
      <c r="G5" s="206">
        <v>164.56</v>
      </c>
    </row>
    <row r="6" spans="2:7" x14ac:dyDescent="0.25">
      <c r="B6" s="202">
        <v>2</v>
      </c>
      <c r="C6" s="203">
        <v>40</v>
      </c>
      <c r="D6" s="207">
        <v>2</v>
      </c>
      <c r="E6" s="203">
        <v>64</v>
      </c>
      <c r="F6" s="29">
        <v>5</v>
      </c>
      <c r="G6" s="206">
        <v>160</v>
      </c>
    </row>
    <row r="7" spans="2:7" x14ac:dyDescent="0.25">
      <c r="B7" s="202">
        <v>3</v>
      </c>
      <c r="C7" s="203">
        <v>31</v>
      </c>
      <c r="D7" s="207">
        <v>1</v>
      </c>
      <c r="E7" s="203">
        <v>50</v>
      </c>
      <c r="F7" s="29">
        <v>3.23</v>
      </c>
      <c r="G7" s="206">
        <v>161.29</v>
      </c>
    </row>
    <row r="8" spans="2:7" x14ac:dyDescent="0.25">
      <c r="B8" s="202">
        <v>4</v>
      </c>
      <c r="C8" s="203">
        <v>19</v>
      </c>
      <c r="D8" s="207">
        <v>0</v>
      </c>
      <c r="E8" s="203">
        <v>33</v>
      </c>
      <c r="F8" s="29">
        <v>0</v>
      </c>
      <c r="G8" s="206">
        <v>173.68</v>
      </c>
    </row>
    <row r="9" spans="2:7" x14ac:dyDescent="0.25">
      <c r="B9" s="202">
        <v>5</v>
      </c>
      <c r="C9" s="203">
        <v>28</v>
      </c>
      <c r="D9" s="207">
        <v>1</v>
      </c>
      <c r="E9" s="203">
        <v>45</v>
      </c>
      <c r="F9" s="29">
        <v>3.57</v>
      </c>
      <c r="G9" s="206">
        <v>160.71</v>
      </c>
    </row>
    <row r="10" spans="2:7" x14ac:dyDescent="0.25">
      <c r="B10" s="202">
        <v>6</v>
      </c>
      <c r="C10" s="203">
        <v>32</v>
      </c>
      <c r="D10" s="204">
        <v>1</v>
      </c>
      <c r="E10" s="203">
        <v>45</v>
      </c>
      <c r="F10" s="205">
        <v>3.13</v>
      </c>
      <c r="G10" s="206">
        <v>140.63</v>
      </c>
    </row>
    <row r="11" spans="2:7" x14ac:dyDescent="0.25">
      <c r="B11" s="202">
        <v>7</v>
      </c>
      <c r="C11" s="203">
        <v>50</v>
      </c>
      <c r="D11" s="207">
        <v>2</v>
      </c>
      <c r="E11" s="203">
        <v>68</v>
      </c>
      <c r="F11" s="185">
        <v>4</v>
      </c>
      <c r="G11" s="206">
        <v>136</v>
      </c>
    </row>
    <row r="12" spans="2:7" x14ac:dyDescent="0.25">
      <c r="B12" s="202">
        <v>8</v>
      </c>
      <c r="C12" s="203">
        <v>118</v>
      </c>
      <c r="D12" s="204">
        <v>2</v>
      </c>
      <c r="E12" s="203">
        <v>185</v>
      </c>
      <c r="F12" s="205">
        <v>1.69</v>
      </c>
      <c r="G12" s="206">
        <v>156.78</v>
      </c>
    </row>
    <row r="13" spans="2:7" x14ac:dyDescent="0.25">
      <c r="B13" s="202">
        <v>9</v>
      </c>
      <c r="C13" s="203">
        <v>200</v>
      </c>
      <c r="D13" s="207">
        <v>1</v>
      </c>
      <c r="E13" s="203">
        <v>267</v>
      </c>
      <c r="F13" s="29">
        <v>0.5</v>
      </c>
      <c r="G13" s="206">
        <v>133.5</v>
      </c>
    </row>
    <row r="14" spans="2:7" x14ac:dyDescent="0.25">
      <c r="B14" s="202">
        <v>10</v>
      </c>
      <c r="C14" s="203">
        <v>198</v>
      </c>
      <c r="D14" s="204">
        <v>4</v>
      </c>
      <c r="E14" s="203">
        <v>277</v>
      </c>
      <c r="F14" s="205">
        <v>2.02</v>
      </c>
      <c r="G14" s="206">
        <v>139.9</v>
      </c>
    </row>
    <row r="15" spans="2:7" x14ac:dyDescent="0.25">
      <c r="B15" s="202">
        <v>11</v>
      </c>
      <c r="C15" s="203">
        <v>206</v>
      </c>
      <c r="D15" s="204">
        <v>9</v>
      </c>
      <c r="E15" s="203">
        <v>276</v>
      </c>
      <c r="F15" s="205">
        <v>4.37</v>
      </c>
      <c r="G15" s="206">
        <v>133.97999999999999</v>
      </c>
    </row>
    <row r="16" spans="2:7" x14ac:dyDescent="0.25">
      <c r="B16" s="202">
        <v>12</v>
      </c>
      <c r="C16" s="203">
        <v>220</v>
      </c>
      <c r="D16" s="204">
        <v>9</v>
      </c>
      <c r="E16" s="203">
        <v>298</v>
      </c>
      <c r="F16" s="205">
        <v>4.09</v>
      </c>
      <c r="G16" s="206">
        <v>135.44999999999999</v>
      </c>
    </row>
    <row r="17" spans="2:7" x14ac:dyDescent="0.25">
      <c r="B17" s="202">
        <v>13</v>
      </c>
      <c r="C17" s="203">
        <v>242</v>
      </c>
      <c r="D17" s="207">
        <v>7</v>
      </c>
      <c r="E17" s="203">
        <v>368</v>
      </c>
      <c r="F17" s="185">
        <v>2.89</v>
      </c>
      <c r="G17" s="206">
        <v>152.07</v>
      </c>
    </row>
    <row r="18" spans="2:7" x14ac:dyDescent="0.25">
      <c r="B18" s="202">
        <v>14</v>
      </c>
      <c r="C18" s="203">
        <v>213</v>
      </c>
      <c r="D18" s="204">
        <v>1</v>
      </c>
      <c r="E18" s="203">
        <v>301</v>
      </c>
      <c r="F18" s="205">
        <v>0.47</v>
      </c>
      <c r="G18" s="206">
        <v>141.31</v>
      </c>
    </row>
    <row r="19" spans="2:7" x14ac:dyDescent="0.25">
      <c r="B19" s="202">
        <v>15</v>
      </c>
      <c r="C19" s="203">
        <v>184</v>
      </c>
      <c r="D19" s="204">
        <v>1</v>
      </c>
      <c r="E19" s="203">
        <v>295</v>
      </c>
      <c r="F19" s="205">
        <v>0.54</v>
      </c>
      <c r="G19" s="206">
        <v>160.33000000000001</v>
      </c>
    </row>
    <row r="20" spans="2:7" x14ac:dyDescent="0.25">
      <c r="B20" s="202">
        <v>16</v>
      </c>
      <c r="C20" s="203">
        <v>184</v>
      </c>
      <c r="D20" s="204">
        <v>2</v>
      </c>
      <c r="E20" s="203">
        <v>268</v>
      </c>
      <c r="F20" s="205">
        <v>1.0900000000000001</v>
      </c>
      <c r="G20" s="206">
        <v>145.65</v>
      </c>
    </row>
    <row r="21" spans="2:7" x14ac:dyDescent="0.25">
      <c r="B21" s="202">
        <v>17</v>
      </c>
      <c r="C21" s="203">
        <v>178</v>
      </c>
      <c r="D21" s="204">
        <v>5</v>
      </c>
      <c r="E21" s="203">
        <v>275</v>
      </c>
      <c r="F21" s="205">
        <v>2.81</v>
      </c>
      <c r="G21" s="206">
        <v>154.49</v>
      </c>
    </row>
    <row r="22" spans="2:7" x14ac:dyDescent="0.25">
      <c r="B22" s="202">
        <v>18</v>
      </c>
      <c r="C22" s="203">
        <v>280</v>
      </c>
      <c r="D22" s="204">
        <v>5</v>
      </c>
      <c r="E22" s="203">
        <v>435</v>
      </c>
      <c r="F22" s="205">
        <v>1.79</v>
      </c>
      <c r="G22" s="206">
        <v>155.36000000000001</v>
      </c>
    </row>
    <row r="23" spans="2:7" x14ac:dyDescent="0.25">
      <c r="B23" s="202">
        <v>19</v>
      </c>
      <c r="C23" s="203">
        <v>213</v>
      </c>
      <c r="D23" s="204">
        <v>9</v>
      </c>
      <c r="E23" s="203">
        <v>323</v>
      </c>
      <c r="F23" s="205">
        <v>4.2300000000000004</v>
      </c>
      <c r="G23" s="206">
        <v>151.63999999999999</v>
      </c>
    </row>
    <row r="24" spans="2:7" x14ac:dyDescent="0.25">
      <c r="B24" s="202">
        <v>20</v>
      </c>
      <c r="C24" s="203">
        <v>161</v>
      </c>
      <c r="D24" s="207">
        <v>3</v>
      </c>
      <c r="E24" s="203">
        <v>233</v>
      </c>
      <c r="F24" s="185">
        <v>1.86</v>
      </c>
      <c r="G24" s="206">
        <v>144.72</v>
      </c>
    </row>
    <row r="25" spans="2:7" x14ac:dyDescent="0.25">
      <c r="B25" s="202">
        <v>21</v>
      </c>
      <c r="C25" s="203">
        <v>98</v>
      </c>
      <c r="D25" s="207">
        <v>3</v>
      </c>
      <c r="E25" s="203">
        <v>137</v>
      </c>
      <c r="F25" s="29">
        <v>3.06</v>
      </c>
      <c r="G25" s="206">
        <v>139.80000000000001</v>
      </c>
    </row>
    <row r="26" spans="2:7" x14ac:dyDescent="0.25">
      <c r="B26" s="202">
        <v>22</v>
      </c>
      <c r="C26" s="203">
        <v>76</v>
      </c>
      <c r="D26" s="207">
        <v>1</v>
      </c>
      <c r="E26" s="203">
        <v>111</v>
      </c>
      <c r="F26" s="29">
        <v>1.32</v>
      </c>
      <c r="G26" s="206">
        <v>146.05000000000001</v>
      </c>
    </row>
    <row r="27" spans="2:7" x14ac:dyDescent="0.25">
      <c r="B27" s="208">
        <v>23</v>
      </c>
      <c r="C27" s="203">
        <v>61</v>
      </c>
      <c r="D27" s="209">
        <v>4</v>
      </c>
      <c r="E27" s="210">
        <v>90</v>
      </c>
      <c r="F27" s="187">
        <v>6.56</v>
      </c>
      <c r="G27" s="211">
        <v>147.54</v>
      </c>
    </row>
    <row r="28" spans="2:7" x14ac:dyDescent="0.25">
      <c r="B28" s="208">
        <v>24</v>
      </c>
      <c r="C28" s="203">
        <v>49</v>
      </c>
      <c r="D28" s="207">
        <v>4</v>
      </c>
      <c r="E28" s="210">
        <v>74</v>
      </c>
      <c r="F28" s="29">
        <v>8.16</v>
      </c>
      <c r="G28" s="211">
        <v>151.02000000000001</v>
      </c>
    </row>
    <row r="29" spans="2:7" x14ac:dyDescent="0.25">
      <c r="B29" s="212" t="s">
        <v>63</v>
      </c>
      <c r="C29" s="213">
        <v>3160</v>
      </c>
      <c r="D29" s="213">
        <v>78</v>
      </c>
      <c r="E29" s="213">
        <v>4648</v>
      </c>
      <c r="F29" s="214">
        <v>2.4700000000000002</v>
      </c>
      <c r="G29" s="214">
        <v>147.09</v>
      </c>
    </row>
    <row r="30" spans="2:7" ht="16.5" x14ac:dyDescent="0.25">
      <c r="B30" s="438" t="s">
        <v>74</v>
      </c>
      <c r="C30" s="439"/>
      <c r="D30" s="439"/>
      <c r="E30" s="439"/>
      <c r="F30" s="439"/>
      <c r="G30" s="439"/>
    </row>
    <row r="31" spans="2:7" x14ac:dyDescent="0.25">
      <c r="B31" s="440" t="s">
        <v>75</v>
      </c>
      <c r="C31" s="440"/>
      <c r="D31" s="440"/>
      <c r="E31" s="440"/>
      <c r="F31" s="440"/>
      <c r="G31" s="440"/>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
  <sheetViews>
    <sheetView workbookViewId="0">
      <selection activeCell="G15" sqref="G15"/>
    </sheetView>
  </sheetViews>
  <sheetFormatPr defaultRowHeight="15" x14ac:dyDescent="0.25"/>
  <sheetData>
    <row r="2" spans="2:18" x14ac:dyDescent="0.25">
      <c r="B2" s="155" t="s">
        <v>133</v>
      </c>
      <c r="C2" s="90"/>
      <c r="D2" s="90"/>
      <c r="E2" s="90"/>
      <c r="F2" s="83"/>
      <c r="G2" s="90"/>
      <c r="H2" s="90"/>
      <c r="I2" s="90"/>
      <c r="J2" s="83"/>
      <c r="K2" s="90"/>
      <c r="L2" s="90"/>
      <c r="M2" s="90"/>
      <c r="N2" s="83"/>
      <c r="O2" s="90"/>
      <c r="P2" s="90"/>
      <c r="Q2" s="90"/>
      <c r="R2" s="83"/>
    </row>
    <row r="3" spans="2:18" x14ac:dyDescent="0.25">
      <c r="B3" s="215" t="s">
        <v>134</v>
      </c>
      <c r="C3" s="215"/>
      <c r="D3" s="215"/>
      <c r="E3" s="215"/>
      <c r="F3" s="215"/>
      <c r="G3" s="215"/>
      <c r="H3" s="215"/>
      <c r="I3" s="90"/>
      <c r="J3" s="83"/>
      <c r="K3" s="90"/>
      <c r="L3" s="90"/>
      <c r="M3" s="90"/>
      <c r="N3" s="83"/>
      <c r="O3" s="90"/>
      <c r="P3" s="90"/>
      <c r="Q3" s="90"/>
      <c r="R3" s="83"/>
    </row>
    <row r="4" spans="2:18" x14ac:dyDescent="0.25">
      <c r="B4" s="428" t="s">
        <v>135</v>
      </c>
      <c r="C4" s="442" t="s">
        <v>122</v>
      </c>
      <c r="D4" s="442"/>
      <c r="E4" s="442"/>
      <c r="F4" s="442"/>
      <c r="G4" s="442"/>
      <c r="H4" s="442"/>
      <c r="I4" s="442"/>
      <c r="J4" s="442"/>
      <c r="K4" s="442"/>
      <c r="L4" s="442"/>
      <c r="M4" s="442"/>
      <c r="N4" s="442"/>
      <c r="O4" s="442"/>
      <c r="P4" s="442"/>
      <c r="Q4" s="442"/>
      <c r="R4" s="442"/>
    </row>
    <row r="5" spans="2:18" x14ac:dyDescent="0.25">
      <c r="B5" s="441"/>
      <c r="C5" s="443" t="s">
        <v>136</v>
      </c>
      <c r="D5" s="443"/>
      <c r="E5" s="443"/>
      <c r="F5" s="443"/>
      <c r="G5" s="442" t="s">
        <v>137</v>
      </c>
      <c r="H5" s="442"/>
      <c r="I5" s="442"/>
      <c r="J5" s="442"/>
      <c r="K5" s="443" t="s">
        <v>138</v>
      </c>
      <c r="L5" s="443"/>
      <c r="M5" s="443"/>
      <c r="N5" s="443"/>
      <c r="O5" s="442" t="s">
        <v>63</v>
      </c>
      <c r="P5" s="442"/>
      <c r="Q5" s="442"/>
      <c r="R5" s="442"/>
    </row>
    <row r="6" spans="2:18" ht="27" x14ac:dyDescent="0.25">
      <c r="B6" s="429"/>
      <c r="C6" s="147" t="s">
        <v>6</v>
      </c>
      <c r="D6" s="147" t="s">
        <v>7</v>
      </c>
      <c r="E6" s="147" t="s">
        <v>8</v>
      </c>
      <c r="F6" s="196" t="s">
        <v>139</v>
      </c>
      <c r="G6" s="147" t="s">
        <v>6</v>
      </c>
      <c r="H6" s="147" t="s">
        <v>7</v>
      </c>
      <c r="I6" s="147" t="s">
        <v>8</v>
      </c>
      <c r="J6" s="196" t="s">
        <v>139</v>
      </c>
      <c r="K6" s="147" t="s">
        <v>6</v>
      </c>
      <c r="L6" s="147" t="s">
        <v>7</v>
      </c>
      <c r="M6" s="147" t="s">
        <v>8</v>
      </c>
      <c r="N6" s="196" t="s">
        <v>139</v>
      </c>
      <c r="O6" s="147" t="s">
        <v>6</v>
      </c>
      <c r="P6" s="147" t="s">
        <v>7</v>
      </c>
      <c r="Q6" s="147" t="s">
        <v>8</v>
      </c>
      <c r="R6" s="196" t="s">
        <v>139</v>
      </c>
    </row>
    <row r="7" spans="2:18" x14ac:dyDescent="0.25">
      <c r="B7" s="216" t="s">
        <v>9</v>
      </c>
      <c r="C7" s="217">
        <v>7</v>
      </c>
      <c r="D7" s="218">
        <v>0</v>
      </c>
      <c r="E7" s="217">
        <v>10</v>
      </c>
      <c r="F7" s="31">
        <v>0</v>
      </c>
      <c r="G7" s="217">
        <v>25</v>
      </c>
      <c r="H7" s="218">
        <v>2</v>
      </c>
      <c r="I7" s="217">
        <v>46</v>
      </c>
      <c r="J7" s="31">
        <v>8</v>
      </c>
      <c r="K7" s="217">
        <v>56</v>
      </c>
      <c r="L7" s="219">
        <v>3</v>
      </c>
      <c r="M7" s="217">
        <v>80</v>
      </c>
      <c r="N7" s="220">
        <v>5.36</v>
      </c>
      <c r="O7" s="221">
        <v>88</v>
      </c>
      <c r="P7" s="219">
        <v>5</v>
      </c>
      <c r="Q7" s="221">
        <v>136</v>
      </c>
      <c r="R7" s="220">
        <v>5.68</v>
      </c>
    </row>
    <row r="8" spans="2:18" x14ac:dyDescent="0.25">
      <c r="B8" s="216" t="s">
        <v>10</v>
      </c>
      <c r="C8" s="217">
        <v>19</v>
      </c>
      <c r="D8" s="218">
        <v>0</v>
      </c>
      <c r="E8" s="217">
        <v>24</v>
      </c>
      <c r="F8" s="31">
        <v>0</v>
      </c>
      <c r="G8" s="217">
        <v>23</v>
      </c>
      <c r="H8" s="218">
        <v>1</v>
      </c>
      <c r="I8" s="217">
        <v>48</v>
      </c>
      <c r="J8" s="31">
        <v>4.3499999999999996</v>
      </c>
      <c r="K8" s="217">
        <v>65</v>
      </c>
      <c r="L8" s="218">
        <v>2</v>
      </c>
      <c r="M8" s="217">
        <v>101</v>
      </c>
      <c r="N8" s="31">
        <v>3.08</v>
      </c>
      <c r="O8" s="221">
        <v>107</v>
      </c>
      <c r="P8" s="219">
        <v>3</v>
      </c>
      <c r="Q8" s="221">
        <v>173</v>
      </c>
      <c r="R8" s="220">
        <v>2.8</v>
      </c>
    </row>
    <row r="9" spans="2:18" x14ac:dyDescent="0.25">
      <c r="B9" s="216" t="s">
        <v>11</v>
      </c>
      <c r="C9" s="217">
        <v>19</v>
      </c>
      <c r="D9" s="218">
        <v>1</v>
      </c>
      <c r="E9" s="217">
        <v>26</v>
      </c>
      <c r="F9" s="31">
        <v>5.26</v>
      </c>
      <c r="G9" s="217">
        <v>25</v>
      </c>
      <c r="H9" s="218">
        <v>0</v>
      </c>
      <c r="I9" s="217">
        <v>40</v>
      </c>
      <c r="J9" s="31">
        <v>0</v>
      </c>
      <c r="K9" s="217">
        <v>77</v>
      </c>
      <c r="L9" s="218">
        <v>3</v>
      </c>
      <c r="M9" s="217">
        <v>107</v>
      </c>
      <c r="N9" s="31">
        <v>3.9</v>
      </c>
      <c r="O9" s="221">
        <v>121</v>
      </c>
      <c r="P9" s="219">
        <v>4</v>
      </c>
      <c r="Q9" s="221">
        <v>173</v>
      </c>
      <c r="R9" s="220">
        <v>3.31</v>
      </c>
    </row>
    <row r="10" spans="2:18" x14ac:dyDescent="0.25">
      <c r="B10" s="216" t="s">
        <v>12</v>
      </c>
      <c r="C10" s="217">
        <v>12</v>
      </c>
      <c r="D10" s="218">
        <v>2</v>
      </c>
      <c r="E10" s="217">
        <v>20</v>
      </c>
      <c r="F10" s="31">
        <v>16.670000000000002</v>
      </c>
      <c r="G10" s="217">
        <v>28</v>
      </c>
      <c r="H10" s="218">
        <v>1</v>
      </c>
      <c r="I10" s="217">
        <v>44</v>
      </c>
      <c r="J10" s="31">
        <v>3.57</v>
      </c>
      <c r="K10" s="217">
        <v>59</v>
      </c>
      <c r="L10" s="218">
        <v>0</v>
      </c>
      <c r="M10" s="217">
        <v>96</v>
      </c>
      <c r="N10" s="31">
        <v>0</v>
      </c>
      <c r="O10" s="221">
        <v>99</v>
      </c>
      <c r="P10" s="219">
        <v>3</v>
      </c>
      <c r="Q10" s="221">
        <v>160</v>
      </c>
      <c r="R10" s="220">
        <v>3.03</v>
      </c>
    </row>
    <row r="11" spans="2:18" x14ac:dyDescent="0.25">
      <c r="B11" s="212" t="s">
        <v>63</v>
      </c>
      <c r="C11" s="222">
        <v>57</v>
      </c>
      <c r="D11" s="223">
        <v>3</v>
      </c>
      <c r="E11" s="222">
        <v>80</v>
      </c>
      <c r="F11" s="183">
        <v>5.26</v>
      </c>
      <c r="G11" s="222">
        <v>101</v>
      </c>
      <c r="H11" s="224">
        <v>4</v>
      </c>
      <c r="I11" s="222">
        <v>178</v>
      </c>
      <c r="J11" s="183">
        <v>3.96</v>
      </c>
      <c r="K11" s="222">
        <v>257</v>
      </c>
      <c r="L11" s="222">
        <v>8</v>
      </c>
      <c r="M11" s="225">
        <v>384</v>
      </c>
      <c r="N11" s="226">
        <v>3.11</v>
      </c>
      <c r="O11" s="225">
        <v>415</v>
      </c>
      <c r="P11" s="222">
        <v>15</v>
      </c>
      <c r="Q11" s="225">
        <v>642</v>
      </c>
      <c r="R11" s="226">
        <v>3.61</v>
      </c>
    </row>
    <row r="12" spans="2:18" x14ac:dyDescent="0.25">
      <c r="B12" s="227" t="s">
        <v>140</v>
      </c>
      <c r="C12" s="87"/>
      <c r="D12" s="87"/>
      <c r="E12" s="87"/>
      <c r="F12" s="88"/>
      <c r="G12" s="87"/>
      <c r="H12" s="87"/>
      <c r="I12" s="90"/>
      <c r="J12" s="83"/>
      <c r="K12" s="90"/>
      <c r="L12" s="90"/>
      <c r="M12" s="90"/>
      <c r="N12" s="83"/>
      <c r="O12" s="90"/>
      <c r="P12" s="90"/>
      <c r="Q12" s="90"/>
      <c r="R12" s="83"/>
    </row>
    <row r="13" spans="2:18" x14ac:dyDescent="0.25">
      <c r="B13" s="227" t="s">
        <v>141</v>
      </c>
      <c r="C13" s="87"/>
      <c r="D13" s="87"/>
      <c r="E13" s="87"/>
      <c r="F13" s="88"/>
      <c r="G13" s="87"/>
      <c r="H13" s="87"/>
      <c r="I13" s="90"/>
      <c r="J13" s="83"/>
      <c r="K13" s="90"/>
      <c r="L13" s="90"/>
      <c r="M13" s="90"/>
      <c r="N13" s="83"/>
      <c r="O13" s="90"/>
      <c r="P13" s="90"/>
      <c r="Q13" s="90"/>
      <c r="R13" s="83"/>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L16" sqref="L16"/>
    </sheetView>
  </sheetViews>
  <sheetFormatPr defaultRowHeight="15" x14ac:dyDescent="0.25"/>
  <sheetData>
    <row r="2" spans="2:11" x14ac:dyDescent="0.25">
      <c r="B2" s="383" t="s">
        <v>15</v>
      </c>
      <c r="C2" s="383"/>
      <c r="D2" s="383"/>
      <c r="E2" s="383"/>
      <c r="F2" s="383"/>
      <c r="G2" s="383"/>
      <c r="H2" s="383"/>
      <c r="I2" s="383"/>
      <c r="J2" s="383"/>
      <c r="K2" s="383"/>
    </row>
    <row r="3" spans="2:11" x14ac:dyDescent="0.25">
      <c r="B3" s="15" t="s">
        <v>1</v>
      </c>
      <c r="C3" s="15"/>
      <c r="D3" s="15"/>
      <c r="E3" s="15"/>
      <c r="F3" s="15"/>
      <c r="G3" s="15"/>
      <c r="H3" s="15"/>
      <c r="I3" s="15"/>
      <c r="J3" s="15"/>
      <c r="K3" s="15"/>
    </row>
    <row r="4" spans="2:11" x14ac:dyDescent="0.25">
      <c r="B4" s="397" t="s">
        <v>2</v>
      </c>
      <c r="C4" s="400">
        <v>2019</v>
      </c>
      <c r="D4" s="400"/>
      <c r="E4" s="400"/>
      <c r="F4" s="402">
        <v>2018</v>
      </c>
      <c r="G4" s="402"/>
      <c r="H4" s="402"/>
      <c r="I4" s="400" t="s">
        <v>16</v>
      </c>
      <c r="J4" s="400"/>
      <c r="K4" s="400"/>
    </row>
    <row r="5" spans="2:11" x14ac:dyDescent="0.25">
      <c r="B5" s="398"/>
      <c r="C5" s="401"/>
      <c r="D5" s="401"/>
      <c r="E5" s="401"/>
      <c r="F5" s="403"/>
      <c r="G5" s="403"/>
      <c r="H5" s="403"/>
      <c r="I5" s="401"/>
      <c r="J5" s="401"/>
      <c r="K5" s="401"/>
    </row>
    <row r="6" spans="2:11" x14ac:dyDescent="0.25">
      <c r="B6" s="399"/>
      <c r="C6" s="16" t="s">
        <v>6</v>
      </c>
      <c r="D6" s="16" t="s">
        <v>7</v>
      </c>
      <c r="E6" s="16" t="s">
        <v>8</v>
      </c>
      <c r="F6" s="16" t="s">
        <v>6</v>
      </c>
      <c r="G6" s="16" t="s">
        <v>7</v>
      </c>
      <c r="H6" s="16" t="s">
        <v>8</v>
      </c>
      <c r="I6" s="16" t="s">
        <v>6</v>
      </c>
      <c r="J6" s="16" t="s">
        <v>7</v>
      </c>
      <c r="K6" s="16" t="s">
        <v>8</v>
      </c>
    </row>
    <row r="7" spans="2:11" x14ac:dyDescent="0.25">
      <c r="B7" s="2" t="s">
        <v>9</v>
      </c>
      <c r="C7" s="3">
        <v>629</v>
      </c>
      <c r="D7" s="4">
        <v>23</v>
      </c>
      <c r="E7" s="3">
        <v>960</v>
      </c>
      <c r="F7" s="4">
        <v>598</v>
      </c>
      <c r="G7" s="3">
        <v>11</v>
      </c>
      <c r="H7" s="4">
        <v>954</v>
      </c>
      <c r="I7" s="17">
        <v>5.18</v>
      </c>
      <c r="J7" s="381">
        <v>109.09</v>
      </c>
      <c r="K7" s="17">
        <v>0.63</v>
      </c>
    </row>
    <row r="8" spans="2:11" x14ac:dyDescent="0.25">
      <c r="B8" s="2" t="s">
        <v>10</v>
      </c>
      <c r="C8" s="3">
        <v>854</v>
      </c>
      <c r="D8" s="4">
        <v>17</v>
      </c>
      <c r="E8" s="3">
        <v>1267</v>
      </c>
      <c r="F8" s="4">
        <v>848</v>
      </c>
      <c r="G8" s="3">
        <v>19</v>
      </c>
      <c r="H8" s="4">
        <v>1238</v>
      </c>
      <c r="I8" s="17">
        <v>0.71</v>
      </c>
      <c r="J8" s="381">
        <v>-10.53</v>
      </c>
      <c r="K8" s="17">
        <v>2.34</v>
      </c>
    </row>
    <row r="9" spans="2:11" x14ac:dyDescent="0.25">
      <c r="B9" s="2" t="s">
        <v>11</v>
      </c>
      <c r="C9" s="3">
        <v>846</v>
      </c>
      <c r="D9" s="4">
        <v>13</v>
      </c>
      <c r="E9" s="3">
        <v>1150</v>
      </c>
      <c r="F9" s="4">
        <v>885</v>
      </c>
      <c r="G9" s="3">
        <v>13</v>
      </c>
      <c r="H9" s="4">
        <v>1261</v>
      </c>
      <c r="I9" s="17">
        <v>-4.41</v>
      </c>
      <c r="J9" s="381">
        <v>0</v>
      </c>
      <c r="K9" s="17">
        <v>-8.8000000000000007</v>
      </c>
    </row>
    <row r="10" spans="2:11" x14ac:dyDescent="0.25">
      <c r="B10" s="2" t="s">
        <v>12</v>
      </c>
      <c r="C10" s="3">
        <v>831</v>
      </c>
      <c r="D10" s="4">
        <v>25</v>
      </c>
      <c r="E10" s="3">
        <v>1271</v>
      </c>
      <c r="F10" s="4">
        <v>814</v>
      </c>
      <c r="G10" s="3">
        <v>33</v>
      </c>
      <c r="H10" s="4">
        <v>1230</v>
      </c>
      <c r="I10" s="17">
        <v>2.09</v>
      </c>
      <c r="J10" s="381">
        <v>-24.24</v>
      </c>
      <c r="K10" s="17">
        <v>3.33</v>
      </c>
    </row>
    <row r="11" spans="2:11" x14ac:dyDescent="0.25">
      <c r="B11" s="7" t="s">
        <v>13</v>
      </c>
      <c r="C11" s="8">
        <v>3160</v>
      </c>
      <c r="D11" s="8">
        <v>78</v>
      </c>
      <c r="E11" s="8">
        <v>4648</v>
      </c>
      <c r="F11" s="8">
        <v>3145</v>
      </c>
      <c r="G11" s="8">
        <v>76</v>
      </c>
      <c r="H11" s="8">
        <v>4683</v>
      </c>
      <c r="I11" s="18">
        <v>0.48</v>
      </c>
      <c r="J11" s="18">
        <v>2.63</v>
      </c>
      <c r="K11" s="18">
        <v>-0.75</v>
      </c>
    </row>
    <row r="12" spans="2:11" x14ac:dyDescent="0.25">
      <c r="B12" s="11" t="s">
        <v>14</v>
      </c>
      <c r="C12" s="12">
        <v>172183</v>
      </c>
      <c r="D12" s="12">
        <v>3173</v>
      </c>
      <c r="E12" s="12">
        <v>241384</v>
      </c>
      <c r="F12" s="12">
        <v>172553</v>
      </c>
      <c r="G12" s="12">
        <v>3334</v>
      </c>
      <c r="H12" s="12">
        <v>242919</v>
      </c>
      <c r="I12" s="19">
        <v>-0.21</v>
      </c>
      <c r="J12" s="24">
        <v>-4.83</v>
      </c>
      <c r="K12" s="19">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
  <sheetViews>
    <sheetView workbookViewId="0">
      <selection activeCell="B2" sqref="B2:R13"/>
    </sheetView>
  </sheetViews>
  <sheetFormatPr defaultRowHeight="15" x14ac:dyDescent="0.25"/>
  <sheetData>
    <row r="2" spans="2:18" x14ac:dyDescent="0.25">
      <c r="B2" s="155" t="s">
        <v>142</v>
      </c>
      <c r="C2" s="90"/>
      <c r="D2" s="90"/>
      <c r="E2" s="90"/>
      <c r="F2" s="83"/>
      <c r="G2" s="90"/>
      <c r="H2" s="90"/>
      <c r="I2" s="90"/>
      <c r="J2" s="83"/>
      <c r="K2" s="90"/>
      <c r="L2" s="90"/>
      <c r="M2" s="90"/>
      <c r="N2" s="83"/>
      <c r="O2" s="90"/>
      <c r="P2" s="90"/>
      <c r="Q2" s="90"/>
      <c r="R2" s="83"/>
    </row>
    <row r="3" spans="2:18" x14ac:dyDescent="0.25">
      <c r="B3" s="215" t="s">
        <v>134</v>
      </c>
      <c r="C3" s="215"/>
      <c r="D3" s="215"/>
      <c r="E3" s="215"/>
      <c r="F3" s="215"/>
      <c r="G3" s="215"/>
      <c r="H3" s="215"/>
      <c r="I3" s="90"/>
      <c r="J3" s="83"/>
      <c r="K3" s="90"/>
      <c r="L3" s="90"/>
      <c r="M3" s="90"/>
      <c r="N3" s="83"/>
      <c r="O3" s="90"/>
      <c r="P3" s="90"/>
      <c r="Q3" s="90"/>
      <c r="R3" s="83"/>
    </row>
    <row r="4" spans="2:18" x14ac:dyDescent="0.25">
      <c r="B4" s="428" t="s">
        <v>135</v>
      </c>
      <c r="C4" s="442" t="s">
        <v>122</v>
      </c>
      <c r="D4" s="442"/>
      <c r="E4" s="442"/>
      <c r="F4" s="442"/>
      <c r="G4" s="442"/>
      <c r="H4" s="442"/>
      <c r="I4" s="442"/>
      <c r="J4" s="442"/>
      <c r="K4" s="442"/>
      <c r="L4" s="442"/>
      <c r="M4" s="442"/>
      <c r="N4" s="442"/>
      <c r="O4" s="442"/>
      <c r="P4" s="442"/>
      <c r="Q4" s="442"/>
      <c r="R4" s="442"/>
    </row>
    <row r="5" spans="2:18" x14ac:dyDescent="0.25">
      <c r="B5" s="441"/>
      <c r="C5" s="443" t="s">
        <v>136</v>
      </c>
      <c r="D5" s="443"/>
      <c r="E5" s="443"/>
      <c r="F5" s="443"/>
      <c r="G5" s="442" t="s">
        <v>137</v>
      </c>
      <c r="H5" s="442"/>
      <c r="I5" s="442"/>
      <c r="J5" s="442"/>
      <c r="K5" s="443" t="s">
        <v>138</v>
      </c>
      <c r="L5" s="443"/>
      <c r="M5" s="443"/>
      <c r="N5" s="443"/>
      <c r="O5" s="442" t="s">
        <v>63</v>
      </c>
      <c r="P5" s="442"/>
      <c r="Q5" s="442"/>
      <c r="R5" s="442"/>
    </row>
    <row r="6" spans="2:18" ht="27" x14ac:dyDescent="0.25">
      <c r="B6" s="429"/>
      <c r="C6" s="147" t="s">
        <v>6</v>
      </c>
      <c r="D6" s="147" t="s">
        <v>7</v>
      </c>
      <c r="E6" s="147" t="s">
        <v>8</v>
      </c>
      <c r="F6" s="196" t="s">
        <v>139</v>
      </c>
      <c r="G6" s="147" t="s">
        <v>6</v>
      </c>
      <c r="H6" s="147" t="s">
        <v>7</v>
      </c>
      <c r="I6" s="147" t="s">
        <v>8</v>
      </c>
      <c r="J6" s="196" t="s">
        <v>139</v>
      </c>
      <c r="K6" s="147" t="s">
        <v>6</v>
      </c>
      <c r="L6" s="147" t="s">
        <v>7</v>
      </c>
      <c r="M6" s="147" t="s">
        <v>8</v>
      </c>
      <c r="N6" s="196" t="s">
        <v>139</v>
      </c>
      <c r="O6" s="147" t="s">
        <v>6</v>
      </c>
      <c r="P6" s="147" t="s">
        <v>7</v>
      </c>
      <c r="Q6" s="147" t="s">
        <v>8</v>
      </c>
      <c r="R6" s="196" t="s">
        <v>139</v>
      </c>
    </row>
    <row r="7" spans="2:18" x14ac:dyDescent="0.25">
      <c r="B7" s="216" t="s">
        <v>9</v>
      </c>
      <c r="C7" s="217">
        <v>3</v>
      </c>
      <c r="D7" s="209" t="s">
        <v>51</v>
      </c>
      <c r="E7" s="217">
        <v>5</v>
      </c>
      <c r="F7" s="209" t="s">
        <v>51</v>
      </c>
      <c r="G7" s="217">
        <v>14</v>
      </c>
      <c r="H7" s="209" t="s">
        <v>51</v>
      </c>
      <c r="I7" s="217">
        <v>24</v>
      </c>
      <c r="J7" s="209" t="s">
        <v>51</v>
      </c>
      <c r="K7" s="217">
        <v>29</v>
      </c>
      <c r="L7" s="219">
        <v>1</v>
      </c>
      <c r="M7" s="217">
        <v>38</v>
      </c>
      <c r="N7" s="220">
        <v>3.45</v>
      </c>
      <c r="O7" s="221">
        <v>46</v>
      </c>
      <c r="P7" s="219">
        <v>1</v>
      </c>
      <c r="Q7" s="221">
        <v>67</v>
      </c>
      <c r="R7" s="220">
        <v>2.17</v>
      </c>
    </row>
    <row r="8" spans="2:18" x14ac:dyDescent="0.25">
      <c r="B8" s="216" t="s">
        <v>10</v>
      </c>
      <c r="C8" s="217">
        <v>9</v>
      </c>
      <c r="D8" s="209" t="s">
        <v>51</v>
      </c>
      <c r="E8" s="217">
        <v>11</v>
      </c>
      <c r="F8" s="209" t="s">
        <v>51</v>
      </c>
      <c r="G8" s="217">
        <v>13</v>
      </c>
      <c r="H8" s="209" t="s">
        <v>51</v>
      </c>
      <c r="I8" s="217">
        <v>29</v>
      </c>
      <c r="J8" s="209" t="s">
        <v>51</v>
      </c>
      <c r="K8" s="217">
        <v>37</v>
      </c>
      <c r="L8" s="209" t="s">
        <v>51</v>
      </c>
      <c r="M8" s="217">
        <v>58</v>
      </c>
      <c r="N8" s="209" t="s">
        <v>51</v>
      </c>
      <c r="O8" s="221">
        <v>59</v>
      </c>
      <c r="P8" s="209" t="s">
        <v>51</v>
      </c>
      <c r="Q8" s="221">
        <v>98</v>
      </c>
      <c r="R8" s="209" t="s">
        <v>51</v>
      </c>
    </row>
    <row r="9" spans="2:18" x14ac:dyDescent="0.25">
      <c r="B9" s="216" t="s">
        <v>11</v>
      </c>
      <c r="C9" s="217">
        <v>16</v>
      </c>
      <c r="D9" s="209" t="s">
        <v>51</v>
      </c>
      <c r="E9" s="217">
        <v>20</v>
      </c>
      <c r="F9" s="209" t="s">
        <v>51</v>
      </c>
      <c r="G9" s="217">
        <v>19</v>
      </c>
      <c r="H9" s="209" t="s">
        <v>51</v>
      </c>
      <c r="I9" s="217">
        <v>31</v>
      </c>
      <c r="J9" s="209" t="s">
        <v>51</v>
      </c>
      <c r="K9" s="217">
        <v>63</v>
      </c>
      <c r="L9" s="218">
        <v>2</v>
      </c>
      <c r="M9" s="217">
        <v>88</v>
      </c>
      <c r="N9" s="31">
        <v>3.17</v>
      </c>
      <c r="O9" s="221">
        <v>98</v>
      </c>
      <c r="P9" s="219">
        <v>2</v>
      </c>
      <c r="Q9" s="221">
        <v>139</v>
      </c>
      <c r="R9" s="220">
        <v>2.04</v>
      </c>
    </row>
    <row r="10" spans="2:18" x14ac:dyDescent="0.25">
      <c r="B10" s="216" t="s">
        <v>12</v>
      </c>
      <c r="C10" s="217">
        <v>5</v>
      </c>
      <c r="D10" s="218">
        <v>1</v>
      </c>
      <c r="E10" s="217">
        <v>4</v>
      </c>
      <c r="F10" s="31">
        <v>20</v>
      </c>
      <c r="G10" s="217">
        <v>17</v>
      </c>
      <c r="H10" s="218">
        <v>1</v>
      </c>
      <c r="I10" s="217">
        <v>23</v>
      </c>
      <c r="J10" s="31">
        <v>5.88</v>
      </c>
      <c r="K10" s="217">
        <v>27</v>
      </c>
      <c r="L10" s="218">
        <v>0</v>
      </c>
      <c r="M10" s="217">
        <v>39</v>
      </c>
      <c r="N10" s="209" t="s">
        <v>51</v>
      </c>
      <c r="O10" s="221">
        <v>49</v>
      </c>
      <c r="P10" s="219">
        <v>2</v>
      </c>
      <c r="Q10" s="221">
        <v>66</v>
      </c>
      <c r="R10" s="220">
        <v>4.08</v>
      </c>
    </row>
    <row r="11" spans="2:18" x14ac:dyDescent="0.25">
      <c r="B11" s="212" t="s">
        <v>63</v>
      </c>
      <c r="C11" s="222">
        <v>33</v>
      </c>
      <c r="D11" s="223">
        <v>1</v>
      </c>
      <c r="E11" s="222">
        <v>40</v>
      </c>
      <c r="F11" s="183">
        <v>3.03</v>
      </c>
      <c r="G11" s="222">
        <v>63</v>
      </c>
      <c r="H11" s="224">
        <v>1</v>
      </c>
      <c r="I11" s="222">
        <v>107</v>
      </c>
      <c r="J11" s="183">
        <v>1.59</v>
      </c>
      <c r="K11" s="222">
        <v>156</v>
      </c>
      <c r="L11" s="222">
        <v>3</v>
      </c>
      <c r="M11" s="225">
        <v>223</v>
      </c>
      <c r="N11" s="226">
        <v>1.92</v>
      </c>
      <c r="O11" s="225">
        <v>252</v>
      </c>
      <c r="P11" s="222">
        <v>5</v>
      </c>
      <c r="Q11" s="225">
        <v>370</v>
      </c>
      <c r="R11" s="226">
        <v>1.98</v>
      </c>
    </row>
    <row r="12" spans="2:18" x14ac:dyDescent="0.25">
      <c r="B12" s="227" t="s">
        <v>140</v>
      </c>
      <c r="C12" s="87"/>
      <c r="D12" s="87"/>
      <c r="E12" s="87"/>
      <c r="F12" s="88"/>
      <c r="G12" s="87"/>
      <c r="H12" s="87"/>
      <c r="I12" s="90"/>
      <c r="J12" s="83"/>
      <c r="K12" s="90"/>
      <c r="L12" s="90"/>
      <c r="M12" s="90"/>
      <c r="N12" s="83"/>
      <c r="O12" s="90"/>
      <c r="P12" s="90"/>
      <c r="Q12" s="90"/>
      <c r="R12" s="83"/>
    </row>
    <row r="13" spans="2:18" x14ac:dyDescent="0.25">
      <c r="B13" s="227" t="s">
        <v>141</v>
      </c>
      <c r="C13" s="87"/>
      <c r="D13" s="87"/>
      <c r="E13" s="87"/>
      <c r="F13" s="88"/>
      <c r="G13" s="87"/>
      <c r="H13" s="87"/>
      <c r="I13" s="90"/>
      <c r="J13" s="83"/>
      <c r="K13" s="90"/>
      <c r="L13" s="90"/>
      <c r="M13" s="90"/>
      <c r="N13" s="83"/>
      <c r="O13" s="90"/>
      <c r="P13" s="90"/>
      <c r="Q13" s="90"/>
      <c r="R13" s="8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
  <sheetViews>
    <sheetView workbookViewId="0">
      <selection activeCell="B2" sqref="B2:R13"/>
    </sheetView>
  </sheetViews>
  <sheetFormatPr defaultRowHeight="15" x14ac:dyDescent="0.25"/>
  <sheetData>
    <row r="2" spans="2:18" x14ac:dyDescent="0.25">
      <c r="B2" s="155" t="s">
        <v>143</v>
      </c>
      <c r="C2" s="90"/>
      <c r="D2" s="90"/>
      <c r="E2" s="90"/>
      <c r="F2" s="83"/>
      <c r="G2" s="90"/>
      <c r="H2" s="90"/>
      <c r="I2" s="90"/>
      <c r="J2" s="83"/>
      <c r="K2" s="90"/>
      <c r="L2" s="90"/>
      <c r="M2" s="90"/>
      <c r="N2" s="83"/>
      <c r="O2" s="90"/>
      <c r="P2" s="90"/>
      <c r="Q2" s="90"/>
      <c r="R2" s="83"/>
    </row>
    <row r="3" spans="2:18" x14ac:dyDescent="0.25">
      <c r="B3" s="215" t="s">
        <v>134</v>
      </c>
      <c r="C3" s="215"/>
      <c r="D3" s="215"/>
      <c r="E3" s="215"/>
      <c r="F3" s="215"/>
      <c r="G3" s="215"/>
      <c r="H3" s="215"/>
      <c r="I3" s="90"/>
      <c r="J3" s="83"/>
      <c r="K3" s="90"/>
      <c r="L3" s="90"/>
      <c r="M3" s="90"/>
      <c r="N3" s="83"/>
      <c r="O3" s="90"/>
      <c r="P3" s="90"/>
      <c r="Q3" s="90"/>
      <c r="R3" s="83"/>
    </row>
    <row r="4" spans="2:18" x14ac:dyDescent="0.25">
      <c r="B4" s="428" t="s">
        <v>135</v>
      </c>
      <c r="C4" s="442" t="s">
        <v>122</v>
      </c>
      <c r="D4" s="442"/>
      <c r="E4" s="442"/>
      <c r="F4" s="442"/>
      <c r="G4" s="442"/>
      <c r="H4" s="442"/>
      <c r="I4" s="442"/>
      <c r="J4" s="442"/>
      <c r="K4" s="442"/>
      <c r="L4" s="442"/>
      <c r="M4" s="442"/>
      <c r="N4" s="442"/>
      <c r="O4" s="442"/>
      <c r="P4" s="442"/>
      <c r="Q4" s="442"/>
      <c r="R4" s="442"/>
    </row>
    <row r="5" spans="2:18" x14ac:dyDescent="0.25">
      <c r="B5" s="441"/>
      <c r="C5" s="443" t="s">
        <v>136</v>
      </c>
      <c r="D5" s="443"/>
      <c r="E5" s="443"/>
      <c r="F5" s="443"/>
      <c r="G5" s="442" t="s">
        <v>137</v>
      </c>
      <c r="H5" s="442"/>
      <c r="I5" s="442"/>
      <c r="J5" s="442"/>
      <c r="K5" s="443" t="s">
        <v>138</v>
      </c>
      <c r="L5" s="443"/>
      <c r="M5" s="443"/>
      <c r="N5" s="443"/>
      <c r="O5" s="442" t="s">
        <v>63</v>
      </c>
      <c r="P5" s="442"/>
      <c r="Q5" s="442"/>
      <c r="R5" s="442"/>
    </row>
    <row r="6" spans="2:18" ht="27" x14ac:dyDescent="0.25">
      <c r="B6" s="429"/>
      <c r="C6" s="147" t="s">
        <v>6</v>
      </c>
      <c r="D6" s="147" t="s">
        <v>7</v>
      </c>
      <c r="E6" s="147" t="s">
        <v>8</v>
      </c>
      <c r="F6" s="196" t="s">
        <v>139</v>
      </c>
      <c r="G6" s="147" t="s">
        <v>6</v>
      </c>
      <c r="H6" s="147" t="s">
        <v>7</v>
      </c>
      <c r="I6" s="147" t="s">
        <v>8</v>
      </c>
      <c r="J6" s="196" t="s">
        <v>139</v>
      </c>
      <c r="K6" s="147" t="s">
        <v>6</v>
      </c>
      <c r="L6" s="147" t="s">
        <v>7</v>
      </c>
      <c r="M6" s="147" t="s">
        <v>8</v>
      </c>
      <c r="N6" s="196" t="s">
        <v>139</v>
      </c>
      <c r="O6" s="147" t="s">
        <v>6</v>
      </c>
      <c r="P6" s="147" t="s">
        <v>7</v>
      </c>
      <c r="Q6" s="147" t="s">
        <v>8</v>
      </c>
      <c r="R6" s="196" t="s">
        <v>139</v>
      </c>
    </row>
    <row r="7" spans="2:18" x14ac:dyDescent="0.25">
      <c r="B7" s="216" t="s">
        <v>9</v>
      </c>
      <c r="C7" s="217">
        <v>4</v>
      </c>
      <c r="D7" s="209" t="s">
        <v>51</v>
      </c>
      <c r="E7" s="217">
        <v>5</v>
      </c>
      <c r="F7" s="209" t="s">
        <v>51</v>
      </c>
      <c r="G7" s="217">
        <v>11</v>
      </c>
      <c r="H7" s="209">
        <v>2</v>
      </c>
      <c r="I7" s="217">
        <v>22</v>
      </c>
      <c r="J7" s="209">
        <v>18.18</v>
      </c>
      <c r="K7" s="217">
        <v>27</v>
      </c>
      <c r="L7" s="219">
        <v>2</v>
      </c>
      <c r="M7" s="217">
        <v>42</v>
      </c>
      <c r="N7" s="220">
        <v>7.41</v>
      </c>
      <c r="O7" s="221">
        <v>42</v>
      </c>
      <c r="P7" s="219">
        <v>4</v>
      </c>
      <c r="Q7" s="221">
        <v>69</v>
      </c>
      <c r="R7" s="220">
        <v>9.52</v>
      </c>
    </row>
    <row r="8" spans="2:18" x14ac:dyDescent="0.25">
      <c r="B8" s="216" t="s">
        <v>10</v>
      </c>
      <c r="C8" s="217">
        <v>10</v>
      </c>
      <c r="D8" s="209" t="s">
        <v>51</v>
      </c>
      <c r="E8" s="217">
        <v>13</v>
      </c>
      <c r="F8" s="209" t="s">
        <v>51</v>
      </c>
      <c r="G8" s="217">
        <v>10</v>
      </c>
      <c r="H8" s="209">
        <v>1</v>
      </c>
      <c r="I8" s="217">
        <v>19</v>
      </c>
      <c r="J8" s="209">
        <v>10</v>
      </c>
      <c r="K8" s="217">
        <v>28</v>
      </c>
      <c r="L8" s="209">
        <v>2</v>
      </c>
      <c r="M8" s="217">
        <v>43</v>
      </c>
      <c r="N8" s="209">
        <v>7.14</v>
      </c>
      <c r="O8" s="221">
        <v>48</v>
      </c>
      <c r="P8" s="209">
        <v>3</v>
      </c>
      <c r="Q8" s="221">
        <v>75</v>
      </c>
      <c r="R8" s="209">
        <v>6.25</v>
      </c>
    </row>
    <row r="9" spans="2:18" x14ac:dyDescent="0.25">
      <c r="B9" s="216" t="s">
        <v>11</v>
      </c>
      <c r="C9" s="217">
        <v>3</v>
      </c>
      <c r="D9" s="209">
        <v>1</v>
      </c>
      <c r="E9" s="217">
        <v>6</v>
      </c>
      <c r="F9" s="209">
        <v>33.33</v>
      </c>
      <c r="G9" s="217">
        <v>6</v>
      </c>
      <c r="H9" s="209" t="s">
        <v>51</v>
      </c>
      <c r="I9" s="217">
        <v>9</v>
      </c>
      <c r="J9" s="209" t="s">
        <v>51</v>
      </c>
      <c r="K9" s="217">
        <v>14</v>
      </c>
      <c r="L9" s="218">
        <v>1</v>
      </c>
      <c r="M9" s="217">
        <v>19</v>
      </c>
      <c r="N9" s="31">
        <v>7.14</v>
      </c>
      <c r="O9" s="221">
        <v>23</v>
      </c>
      <c r="P9" s="219">
        <v>2</v>
      </c>
      <c r="Q9" s="221">
        <v>34</v>
      </c>
      <c r="R9" s="220">
        <v>8.6999999999999993</v>
      </c>
    </row>
    <row r="10" spans="2:18" x14ac:dyDescent="0.25">
      <c r="B10" s="216" t="s">
        <v>12</v>
      </c>
      <c r="C10" s="217">
        <v>7</v>
      </c>
      <c r="D10" s="218">
        <v>1</v>
      </c>
      <c r="E10" s="217">
        <v>16</v>
      </c>
      <c r="F10" s="31">
        <v>14.29</v>
      </c>
      <c r="G10" s="217">
        <v>11</v>
      </c>
      <c r="H10" s="218" t="s">
        <v>51</v>
      </c>
      <c r="I10" s="217">
        <v>21</v>
      </c>
      <c r="J10" s="31" t="s">
        <v>51</v>
      </c>
      <c r="K10" s="217">
        <v>32</v>
      </c>
      <c r="L10" s="218" t="s">
        <v>51</v>
      </c>
      <c r="M10" s="217">
        <v>57</v>
      </c>
      <c r="N10" s="209" t="s">
        <v>51</v>
      </c>
      <c r="O10" s="221">
        <v>50</v>
      </c>
      <c r="P10" s="219">
        <v>1</v>
      </c>
      <c r="Q10" s="221">
        <v>94</v>
      </c>
      <c r="R10" s="220">
        <v>2</v>
      </c>
    </row>
    <row r="11" spans="2:18" x14ac:dyDescent="0.25">
      <c r="B11" s="212" t="s">
        <v>63</v>
      </c>
      <c r="C11" s="222">
        <v>24</v>
      </c>
      <c r="D11" s="223">
        <v>2</v>
      </c>
      <c r="E11" s="222">
        <v>40</v>
      </c>
      <c r="F11" s="183">
        <v>8.33</v>
      </c>
      <c r="G11" s="222">
        <v>38</v>
      </c>
      <c r="H11" s="224">
        <v>3</v>
      </c>
      <c r="I11" s="222">
        <v>71</v>
      </c>
      <c r="J11" s="183">
        <v>7.89</v>
      </c>
      <c r="K11" s="222">
        <v>101</v>
      </c>
      <c r="L11" s="222">
        <v>5</v>
      </c>
      <c r="M11" s="225">
        <v>161</v>
      </c>
      <c r="N11" s="226">
        <v>4.95</v>
      </c>
      <c r="O11" s="225">
        <v>163</v>
      </c>
      <c r="P11" s="222">
        <v>10</v>
      </c>
      <c r="Q11" s="225">
        <v>272</v>
      </c>
      <c r="R11" s="226">
        <v>6.13</v>
      </c>
    </row>
    <row r="12" spans="2:18" x14ac:dyDescent="0.25">
      <c r="B12" s="227" t="s">
        <v>140</v>
      </c>
      <c r="C12" s="87"/>
      <c r="D12" s="87"/>
      <c r="E12" s="87"/>
      <c r="F12" s="88"/>
      <c r="G12" s="87"/>
      <c r="H12" s="87"/>
      <c r="I12" s="90"/>
      <c r="J12" s="83"/>
      <c r="K12" s="90"/>
      <c r="L12" s="90"/>
      <c r="M12" s="90"/>
      <c r="N12" s="83"/>
      <c r="O12" s="90"/>
      <c r="P12" s="90"/>
      <c r="Q12" s="90"/>
      <c r="R12" s="83"/>
    </row>
    <row r="13" spans="2:18" x14ac:dyDescent="0.25">
      <c r="B13" s="227" t="s">
        <v>141</v>
      </c>
      <c r="C13" s="87"/>
      <c r="D13" s="87"/>
      <c r="E13" s="87"/>
      <c r="F13" s="88"/>
      <c r="G13" s="87"/>
      <c r="H13" s="87"/>
      <c r="I13" s="90"/>
      <c r="J13" s="83"/>
      <c r="K13" s="90"/>
      <c r="L13" s="90"/>
      <c r="M13" s="90"/>
      <c r="N13" s="83"/>
      <c r="O13" s="90"/>
      <c r="P13" s="90"/>
      <c r="Q13" s="90"/>
      <c r="R13" s="8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workbookViewId="0">
      <selection activeCell="O14" sqref="O14"/>
    </sheetView>
  </sheetViews>
  <sheetFormatPr defaultRowHeight="15" x14ac:dyDescent="0.25"/>
  <sheetData>
    <row r="2" spans="2:13" x14ac:dyDescent="0.25">
      <c r="B2" s="228" t="s">
        <v>144</v>
      </c>
      <c r="C2" s="145"/>
      <c r="D2" s="145"/>
      <c r="E2" s="145"/>
      <c r="F2" s="145"/>
      <c r="G2" s="145"/>
      <c r="H2" s="145"/>
      <c r="I2" s="145"/>
      <c r="J2" s="145"/>
      <c r="K2" s="145"/>
      <c r="L2" s="145"/>
      <c r="M2" s="145"/>
    </row>
    <row r="3" spans="2:13" x14ac:dyDescent="0.25">
      <c r="B3" s="93" t="s">
        <v>145</v>
      </c>
      <c r="C3" s="145"/>
      <c r="D3" s="145"/>
      <c r="E3" s="145"/>
      <c r="F3" s="145"/>
      <c r="G3" s="145"/>
      <c r="H3" s="145"/>
      <c r="I3" s="145"/>
      <c r="J3" s="145"/>
      <c r="K3" s="145"/>
      <c r="L3" s="145"/>
      <c r="M3" s="145"/>
    </row>
    <row r="4" spans="2:13" x14ac:dyDescent="0.25">
      <c r="B4" s="444" t="s">
        <v>146</v>
      </c>
      <c r="C4" s="445">
        <v>2019</v>
      </c>
      <c r="D4" s="445"/>
      <c r="E4" s="445"/>
      <c r="F4" s="445"/>
      <c r="G4" s="445"/>
      <c r="H4" s="445"/>
      <c r="I4" s="445"/>
      <c r="J4" s="445"/>
      <c r="K4" s="446" t="s">
        <v>147</v>
      </c>
      <c r="L4" s="446"/>
      <c r="M4" s="446"/>
    </row>
    <row r="5" spans="2:13" x14ac:dyDescent="0.25">
      <c r="B5" s="444"/>
      <c r="C5" s="445"/>
      <c r="D5" s="445"/>
      <c r="E5" s="445"/>
      <c r="F5" s="445"/>
      <c r="G5" s="445"/>
      <c r="H5" s="445"/>
      <c r="I5" s="445"/>
      <c r="J5" s="445"/>
      <c r="K5" s="447" t="s">
        <v>148</v>
      </c>
      <c r="L5" s="447"/>
      <c r="M5" s="447"/>
    </row>
    <row r="6" spans="2:13" ht="27" x14ac:dyDescent="0.25">
      <c r="B6" s="444"/>
      <c r="C6" s="229" t="s">
        <v>149</v>
      </c>
      <c r="D6" s="230" t="s">
        <v>150</v>
      </c>
      <c r="E6" s="229" t="s">
        <v>6</v>
      </c>
      <c r="F6" s="230" t="s">
        <v>150</v>
      </c>
      <c r="G6" s="229" t="s">
        <v>7</v>
      </c>
      <c r="H6" s="230" t="s">
        <v>150</v>
      </c>
      <c r="I6" s="229" t="s">
        <v>8</v>
      </c>
      <c r="J6" s="230" t="s">
        <v>150</v>
      </c>
      <c r="K6" s="1" t="s">
        <v>6</v>
      </c>
      <c r="L6" s="1" t="s">
        <v>7</v>
      </c>
      <c r="M6" s="1" t="s">
        <v>8</v>
      </c>
    </row>
    <row r="7" spans="2:13" x14ac:dyDescent="0.25">
      <c r="B7" s="231" t="s">
        <v>151</v>
      </c>
      <c r="C7" s="232">
        <v>6</v>
      </c>
      <c r="D7" s="30">
        <v>1.9672131147540985</v>
      </c>
      <c r="E7" s="233">
        <v>1108</v>
      </c>
      <c r="F7" s="31">
        <v>35.130000000000003</v>
      </c>
      <c r="G7" s="234">
        <v>20</v>
      </c>
      <c r="H7" s="30">
        <v>25.64</v>
      </c>
      <c r="I7" s="233">
        <v>1514</v>
      </c>
      <c r="J7" s="31">
        <v>32.619999999999997</v>
      </c>
      <c r="K7" s="235">
        <v>-24</v>
      </c>
      <c r="L7" s="236">
        <v>7</v>
      </c>
      <c r="M7" s="235">
        <v>-88</v>
      </c>
    </row>
    <row r="8" spans="2:13" ht="27" x14ac:dyDescent="0.25">
      <c r="B8" s="231" t="s">
        <v>152</v>
      </c>
      <c r="C8" s="232">
        <v>4</v>
      </c>
      <c r="D8" s="30">
        <v>1.3114754098360655</v>
      </c>
      <c r="E8" s="233">
        <v>227</v>
      </c>
      <c r="F8" s="31">
        <v>7.18</v>
      </c>
      <c r="G8" s="234">
        <v>4</v>
      </c>
      <c r="H8" s="30">
        <v>5.13</v>
      </c>
      <c r="I8" s="233">
        <v>310</v>
      </c>
      <c r="J8" s="31">
        <v>6.67</v>
      </c>
      <c r="K8" s="235">
        <v>13</v>
      </c>
      <c r="L8" s="237">
        <v>0</v>
      </c>
      <c r="M8" s="238">
        <v>3</v>
      </c>
    </row>
    <row r="9" spans="2:13" x14ac:dyDescent="0.25">
      <c r="B9" s="231" t="s">
        <v>153</v>
      </c>
      <c r="C9" s="232">
        <v>65</v>
      </c>
      <c r="D9" s="30">
        <v>21.311475409836063</v>
      </c>
      <c r="E9" s="233">
        <v>1012</v>
      </c>
      <c r="F9" s="31">
        <v>31.96</v>
      </c>
      <c r="G9" s="234">
        <v>24</v>
      </c>
      <c r="H9" s="30">
        <v>30.77</v>
      </c>
      <c r="I9" s="233">
        <v>1563</v>
      </c>
      <c r="J9" s="31">
        <v>33.58</v>
      </c>
      <c r="K9" s="235">
        <v>15</v>
      </c>
      <c r="L9" s="237">
        <v>-2</v>
      </c>
      <c r="M9" s="235">
        <v>69</v>
      </c>
    </row>
    <row r="10" spans="2:13" ht="27" x14ac:dyDescent="0.25">
      <c r="B10" s="239" t="s">
        <v>154</v>
      </c>
      <c r="C10" s="240">
        <v>75</v>
      </c>
      <c r="D10" s="241">
        <v>24.590163934426229</v>
      </c>
      <c r="E10" s="242">
        <v>2347</v>
      </c>
      <c r="F10" s="243">
        <v>74.27</v>
      </c>
      <c r="G10" s="244">
        <v>48</v>
      </c>
      <c r="H10" s="241">
        <v>61.54</v>
      </c>
      <c r="I10" s="242">
        <v>3387</v>
      </c>
      <c r="J10" s="243">
        <v>72.87</v>
      </c>
      <c r="K10" s="245">
        <v>4</v>
      </c>
      <c r="L10" s="246">
        <v>5</v>
      </c>
      <c r="M10" s="245">
        <v>-16</v>
      </c>
    </row>
    <row r="11" spans="2:13" x14ac:dyDescent="0.25">
      <c r="B11" s="231" t="s">
        <v>155</v>
      </c>
      <c r="C11" s="232">
        <v>115</v>
      </c>
      <c r="D11" s="30">
        <v>37.704918032786885</v>
      </c>
      <c r="E11" s="247">
        <v>638</v>
      </c>
      <c r="F11" s="31">
        <v>20.16</v>
      </c>
      <c r="G11" s="234">
        <v>20</v>
      </c>
      <c r="H11" s="30">
        <v>25.64</v>
      </c>
      <c r="I11" s="233">
        <v>991</v>
      </c>
      <c r="J11" s="31">
        <v>21.3</v>
      </c>
      <c r="K11" s="235">
        <v>18</v>
      </c>
      <c r="L11" s="237">
        <v>-1</v>
      </c>
      <c r="M11" s="235">
        <v>19</v>
      </c>
    </row>
    <row r="12" spans="2:13" x14ac:dyDescent="0.25">
      <c r="B12" s="231" t="s">
        <v>156</v>
      </c>
      <c r="C12" s="232">
        <v>84</v>
      </c>
      <c r="D12" s="30">
        <v>27.540983606557379</v>
      </c>
      <c r="E12" s="247">
        <v>169</v>
      </c>
      <c r="F12" s="31">
        <v>5.38</v>
      </c>
      <c r="G12" s="234">
        <v>10</v>
      </c>
      <c r="H12" s="30">
        <v>12.82</v>
      </c>
      <c r="I12" s="247">
        <v>258</v>
      </c>
      <c r="J12" s="31">
        <v>5.57</v>
      </c>
      <c r="K12" s="235">
        <v>3</v>
      </c>
      <c r="L12" s="237">
        <v>2</v>
      </c>
      <c r="M12" s="235">
        <v>-18</v>
      </c>
    </row>
    <row r="13" spans="2:13" ht="27" x14ac:dyDescent="0.25">
      <c r="B13" s="231" t="s">
        <v>157</v>
      </c>
      <c r="C13" s="232">
        <v>31</v>
      </c>
      <c r="D13" s="30">
        <v>10.163934426229508</v>
      </c>
      <c r="E13" s="218">
        <v>6</v>
      </c>
      <c r="F13" s="31">
        <v>0.19</v>
      </c>
      <c r="G13" s="232">
        <v>0</v>
      </c>
      <c r="H13" s="30">
        <v>0</v>
      </c>
      <c r="I13" s="218">
        <v>12</v>
      </c>
      <c r="J13" s="31">
        <v>0.26</v>
      </c>
      <c r="K13" s="235">
        <v>-10</v>
      </c>
      <c r="L13" s="237">
        <v>-4</v>
      </c>
      <c r="M13" s="235">
        <v>-20</v>
      </c>
    </row>
    <row r="14" spans="2:13" ht="27" x14ac:dyDescent="0.25">
      <c r="B14" s="248" t="s">
        <v>158</v>
      </c>
      <c r="C14" s="240">
        <v>230</v>
      </c>
      <c r="D14" s="241">
        <v>75.409836065573771</v>
      </c>
      <c r="E14" s="249">
        <v>813</v>
      </c>
      <c r="F14" s="243">
        <v>25.73</v>
      </c>
      <c r="G14" s="240">
        <v>30</v>
      </c>
      <c r="H14" s="241">
        <v>38.46</v>
      </c>
      <c r="I14" s="249">
        <v>1261</v>
      </c>
      <c r="J14" s="243">
        <v>27.13</v>
      </c>
      <c r="K14" s="245">
        <v>11</v>
      </c>
      <c r="L14" s="250">
        <v>-3</v>
      </c>
      <c r="M14" s="245">
        <v>-19</v>
      </c>
    </row>
    <row r="15" spans="2:13" x14ac:dyDescent="0.25">
      <c r="B15" s="35" t="s">
        <v>13</v>
      </c>
      <c r="C15" s="9">
        <v>305</v>
      </c>
      <c r="D15" s="251">
        <v>100</v>
      </c>
      <c r="E15" s="8">
        <v>3160</v>
      </c>
      <c r="F15" s="251">
        <v>100</v>
      </c>
      <c r="G15" s="8">
        <v>78</v>
      </c>
      <c r="H15" s="251">
        <v>100</v>
      </c>
      <c r="I15" s="8">
        <v>4648</v>
      </c>
      <c r="J15" s="251">
        <v>100</v>
      </c>
      <c r="K15" s="251">
        <v>15</v>
      </c>
      <c r="L15" s="251">
        <v>2</v>
      </c>
      <c r="M15" s="251">
        <v>-35</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I12" sqref="I12"/>
    </sheetView>
  </sheetViews>
  <sheetFormatPr defaultRowHeight="15" x14ac:dyDescent="0.25"/>
  <cols>
    <col min="2" max="2" width="13.5703125" customWidth="1"/>
  </cols>
  <sheetData>
    <row r="2" spans="2:9" x14ac:dyDescent="0.25">
      <c r="B2" s="158" t="s">
        <v>159</v>
      </c>
      <c r="C2" s="158"/>
      <c r="D2" s="158"/>
      <c r="E2" s="158"/>
      <c r="F2" s="158"/>
      <c r="G2" s="145"/>
      <c r="H2" s="145"/>
      <c r="I2" s="145"/>
    </row>
    <row r="3" spans="2:9" ht="15.75" thickBot="1" x14ac:dyDescent="0.3">
      <c r="B3" s="385" t="s">
        <v>160</v>
      </c>
      <c r="C3" s="385"/>
      <c r="D3" s="385"/>
      <c r="E3" s="385"/>
      <c r="F3" s="385"/>
      <c r="G3" s="145"/>
      <c r="H3" s="145"/>
      <c r="I3" s="145"/>
    </row>
    <row r="4" spans="2:9" x14ac:dyDescent="0.25">
      <c r="B4" s="450" t="s">
        <v>146</v>
      </c>
      <c r="C4" s="453">
        <v>2019</v>
      </c>
      <c r="D4" s="453"/>
      <c r="E4" s="455">
        <v>2018</v>
      </c>
      <c r="F4" s="455"/>
      <c r="G4" s="145"/>
      <c r="H4" s="145"/>
      <c r="I4" s="145"/>
    </row>
    <row r="5" spans="2:9" ht="15.75" thickBot="1" x14ac:dyDescent="0.3">
      <c r="B5" s="451"/>
      <c r="C5" s="454"/>
      <c r="D5" s="454"/>
      <c r="E5" s="456"/>
      <c r="F5" s="456"/>
      <c r="G5" s="145"/>
      <c r="H5" s="145"/>
      <c r="I5" s="145"/>
    </row>
    <row r="6" spans="2:9" ht="27.75" thickBot="1" x14ac:dyDescent="0.3">
      <c r="B6" s="452"/>
      <c r="C6" s="252" t="s">
        <v>161</v>
      </c>
      <c r="D6" s="252" t="s">
        <v>26</v>
      </c>
      <c r="E6" s="252" t="s">
        <v>161</v>
      </c>
      <c r="F6" s="252" t="s">
        <v>26</v>
      </c>
      <c r="G6" s="145"/>
      <c r="H6" s="145"/>
      <c r="I6" s="145"/>
    </row>
    <row r="7" spans="2:9" ht="15.75" thickBot="1" x14ac:dyDescent="0.3">
      <c r="B7" s="253" t="s">
        <v>151</v>
      </c>
      <c r="C7" s="254">
        <v>1.8018018018018018</v>
      </c>
      <c r="D7" s="255">
        <v>1.3020833333333335</v>
      </c>
      <c r="E7" s="256">
        <v>1.1484098939929328</v>
      </c>
      <c r="F7" s="257">
        <v>0.804953560371517</v>
      </c>
      <c r="G7" s="145"/>
      <c r="H7" s="145"/>
      <c r="I7" s="145"/>
    </row>
    <row r="8" spans="2:9" ht="27.75" thickBot="1" x14ac:dyDescent="0.3">
      <c r="B8" s="253" t="s">
        <v>152</v>
      </c>
      <c r="C8" s="254">
        <v>1.7621145374449341</v>
      </c>
      <c r="D8" s="255">
        <v>1.2738853503184715</v>
      </c>
      <c r="E8" s="256">
        <v>1.8691588785046727</v>
      </c>
      <c r="F8" s="257">
        <v>1.2861736334405145</v>
      </c>
      <c r="G8" s="145"/>
      <c r="H8" s="145"/>
      <c r="I8" s="145"/>
    </row>
    <row r="9" spans="2:9" ht="15.75" thickBot="1" x14ac:dyDescent="0.3">
      <c r="B9" s="253" t="s">
        <v>153</v>
      </c>
      <c r="C9" s="254">
        <v>2.3762376237623761</v>
      </c>
      <c r="D9" s="255">
        <v>1.5141955835962144</v>
      </c>
      <c r="E9" s="256">
        <v>2.6078234704112337</v>
      </c>
      <c r="F9" s="257">
        <v>1.7105263157894739</v>
      </c>
      <c r="G9" s="145"/>
      <c r="H9" s="145"/>
      <c r="I9" s="145"/>
    </row>
    <row r="10" spans="2:9" ht="27.75" thickBot="1" x14ac:dyDescent="0.3">
      <c r="B10" s="258" t="s">
        <v>154</v>
      </c>
      <c r="C10" s="259">
        <v>2.0451640391989776</v>
      </c>
      <c r="D10" s="260">
        <v>1.3973799126637554</v>
      </c>
      <c r="E10" s="261">
        <v>1.8352539479300041</v>
      </c>
      <c r="F10" s="262">
        <v>1.2478235635519443</v>
      </c>
      <c r="G10" s="145"/>
      <c r="H10" s="145"/>
      <c r="I10" s="145"/>
    </row>
    <row r="11" spans="2:9" ht="15.75" thickBot="1" x14ac:dyDescent="0.3">
      <c r="B11" s="253" t="s">
        <v>155</v>
      </c>
      <c r="C11" s="254">
        <v>3.1397174254317108</v>
      </c>
      <c r="D11" s="255">
        <v>1.9801980198019802</v>
      </c>
      <c r="E11" s="256">
        <v>3.3870967741935489</v>
      </c>
      <c r="F11" s="257">
        <v>2.1148036253776437</v>
      </c>
      <c r="G11" s="145"/>
      <c r="H11" s="145"/>
      <c r="I11" s="145"/>
    </row>
    <row r="12" spans="2:9" ht="15.75" thickBot="1" x14ac:dyDescent="0.3">
      <c r="B12" s="253" t="s">
        <v>156</v>
      </c>
      <c r="C12" s="254">
        <v>5.8823529411764701</v>
      </c>
      <c r="D12" s="255">
        <v>3.7174721189591078</v>
      </c>
      <c r="E12" s="256">
        <v>4.8192771084337354</v>
      </c>
      <c r="F12" s="257">
        <v>2.8169014084507045</v>
      </c>
      <c r="G12" s="145"/>
      <c r="H12" s="145"/>
      <c r="I12" s="145"/>
    </row>
    <row r="13" spans="2:9" ht="27.75" thickBot="1" x14ac:dyDescent="0.3">
      <c r="B13" s="253" t="s">
        <v>157</v>
      </c>
      <c r="C13" s="254">
        <v>0</v>
      </c>
      <c r="D13" s="255">
        <v>0</v>
      </c>
      <c r="E13" s="256">
        <v>25</v>
      </c>
      <c r="F13" s="257">
        <v>11.111111111111111</v>
      </c>
      <c r="G13" s="145"/>
      <c r="H13" s="145"/>
      <c r="I13" s="145"/>
    </row>
    <row r="14" spans="2:9" ht="27.75" thickBot="1" x14ac:dyDescent="0.3">
      <c r="B14" s="263" t="s">
        <v>158</v>
      </c>
      <c r="C14" s="259">
        <v>3.6900369003690034</v>
      </c>
      <c r="D14" s="260">
        <v>2.3237800154918666</v>
      </c>
      <c r="E14" s="261">
        <v>4.1147132169576057</v>
      </c>
      <c r="F14" s="262">
        <v>2.513328255902513</v>
      </c>
      <c r="G14" s="145"/>
      <c r="H14" s="145"/>
      <c r="I14" s="145"/>
    </row>
    <row r="15" spans="2:9" ht="15.75" thickBot="1" x14ac:dyDescent="0.3">
      <c r="B15" s="264" t="s">
        <v>13</v>
      </c>
      <c r="C15" s="265">
        <v>2.4683544303797467</v>
      </c>
      <c r="D15" s="265">
        <v>1.6504443504020312</v>
      </c>
      <c r="E15" s="265">
        <v>2.4165341812400638</v>
      </c>
      <c r="F15" s="265">
        <v>1.5969741542340827</v>
      </c>
      <c r="G15" s="145"/>
      <c r="H15" s="145"/>
      <c r="I15" s="145"/>
    </row>
    <row r="16" spans="2:9" ht="16.5" x14ac:dyDescent="0.3">
      <c r="B16" s="448" t="s">
        <v>162</v>
      </c>
      <c r="C16" s="449"/>
      <c r="D16" s="449"/>
      <c r="E16" s="449"/>
      <c r="F16" s="449"/>
      <c r="G16" s="449"/>
      <c r="H16" s="449"/>
      <c r="I16" s="449"/>
    </row>
    <row r="17" spans="2:9" ht="16.5" x14ac:dyDescent="0.3">
      <c r="B17" s="448" t="s">
        <v>163</v>
      </c>
      <c r="C17" s="449"/>
      <c r="D17" s="449"/>
      <c r="E17" s="449"/>
      <c r="F17" s="449"/>
      <c r="G17" s="449"/>
      <c r="H17" s="449"/>
      <c r="I17" s="449"/>
    </row>
  </sheetData>
  <mergeCells count="6">
    <mergeCell ref="B17:I17"/>
    <mergeCell ref="B3:F3"/>
    <mergeCell ref="B4:B6"/>
    <mergeCell ref="C4:D5"/>
    <mergeCell ref="E4:F5"/>
    <mergeCell ref="B16:I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topLeftCell="A10" workbookViewId="0">
      <selection activeCell="L13" sqref="L13"/>
    </sheetView>
  </sheetViews>
  <sheetFormatPr defaultRowHeight="15" x14ac:dyDescent="0.25"/>
  <cols>
    <col min="2" max="2" width="12.42578125" customWidth="1"/>
  </cols>
  <sheetData>
    <row r="2" spans="2:9" x14ac:dyDescent="0.25">
      <c r="B2" s="155" t="s">
        <v>250</v>
      </c>
      <c r="C2" s="90"/>
      <c r="D2" s="90"/>
      <c r="E2" s="90"/>
      <c r="F2" s="266"/>
      <c r="G2" s="266"/>
      <c r="H2" s="266"/>
      <c r="I2" s="90"/>
    </row>
    <row r="3" spans="2:9" x14ac:dyDescent="0.25">
      <c r="B3" s="320" t="s">
        <v>251</v>
      </c>
      <c r="C3" s="90"/>
      <c r="D3" s="90"/>
      <c r="E3" s="90"/>
      <c r="F3" s="266"/>
      <c r="G3" s="266"/>
      <c r="H3" s="266"/>
      <c r="I3" s="90"/>
    </row>
    <row r="4" spans="2:9" x14ac:dyDescent="0.25">
      <c r="B4" s="457" t="s">
        <v>164</v>
      </c>
      <c r="C4" s="458" t="s">
        <v>32</v>
      </c>
      <c r="D4" s="458" t="s">
        <v>7</v>
      </c>
      <c r="E4" s="458" t="s">
        <v>8</v>
      </c>
      <c r="F4" s="459" t="s">
        <v>165</v>
      </c>
      <c r="G4" s="459"/>
      <c r="H4" s="459"/>
      <c r="I4" s="460" t="s">
        <v>67</v>
      </c>
    </row>
    <row r="5" spans="2:9" x14ac:dyDescent="0.25">
      <c r="B5" s="457"/>
      <c r="C5" s="247" t="s">
        <v>6</v>
      </c>
      <c r="D5" s="247" t="s">
        <v>7</v>
      </c>
      <c r="E5" s="247" t="s">
        <v>8</v>
      </c>
      <c r="F5" s="247" t="s">
        <v>6</v>
      </c>
      <c r="G5" s="247" t="s">
        <v>7</v>
      </c>
      <c r="H5" s="247" t="s">
        <v>8</v>
      </c>
      <c r="I5" s="460"/>
    </row>
    <row r="6" spans="2:9" ht="27" x14ac:dyDescent="0.25">
      <c r="B6" s="149" t="s">
        <v>166</v>
      </c>
      <c r="C6" s="184">
        <v>200</v>
      </c>
      <c r="D6" s="76">
        <v>15</v>
      </c>
      <c r="E6" s="184">
        <v>347</v>
      </c>
      <c r="F6" s="267">
        <v>6.33</v>
      </c>
      <c r="G6" s="150">
        <v>19.23</v>
      </c>
      <c r="H6" s="267">
        <v>7.47</v>
      </c>
      <c r="I6" s="150">
        <f>D6/C$19*100</f>
        <v>0.4746835443037975</v>
      </c>
    </row>
    <row r="7" spans="2:9" ht="40.5" x14ac:dyDescent="0.25">
      <c r="B7" s="149" t="s">
        <v>167</v>
      </c>
      <c r="C7" s="184">
        <v>1107</v>
      </c>
      <c r="D7" s="76">
        <v>16</v>
      </c>
      <c r="E7" s="184">
        <v>1734</v>
      </c>
      <c r="F7" s="267">
        <v>35.03</v>
      </c>
      <c r="G7" s="150">
        <v>20.51</v>
      </c>
      <c r="H7" s="267">
        <v>37.31</v>
      </c>
      <c r="I7" s="150">
        <f t="shared" ref="I7:I19" si="0">D7/C$19*100</f>
        <v>0.50632911392405067</v>
      </c>
    </row>
    <row r="8" spans="2:9" ht="27" x14ac:dyDescent="0.25">
      <c r="B8" s="149" t="s">
        <v>168</v>
      </c>
      <c r="C8" s="184">
        <v>246</v>
      </c>
      <c r="D8" s="76">
        <v>3</v>
      </c>
      <c r="E8" s="184">
        <v>320</v>
      </c>
      <c r="F8" s="267">
        <v>7.78</v>
      </c>
      <c r="G8" s="150">
        <v>3.85</v>
      </c>
      <c r="H8" s="267">
        <v>6.88</v>
      </c>
      <c r="I8" s="150">
        <f t="shared" si="0"/>
        <v>9.4936708860759486E-2</v>
      </c>
    </row>
    <row r="9" spans="2:9" ht="27" x14ac:dyDescent="0.25">
      <c r="B9" s="149" t="s">
        <v>169</v>
      </c>
      <c r="C9" s="184">
        <v>574</v>
      </c>
      <c r="D9" s="76">
        <v>6</v>
      </c>
      <c r="E9" s="184">
        <v>989</v>
      </c>
      <c r="F9" s="267">
        <v>18.16</v>
      </c>
      <c r="G9" s="150">
        <v>7.69</v>
      </c>
      <c r="H9" s="267">
        <v>21.28</v>
      </c>
      <c r="I9" s="150">
        <f t="shared" si="0"/>
        <v>0.18987341772151897</v>
      </c>
    </row>
    <row r="10" spans="2:9" ht="67.5" x14ac:dyDescent="0.25">
      <c r="B10" s="149" t="s">
        <v>170</v>
      </c>
      <c r="C10" s="184">
        <v>135</v>
      </c>
      <c r="D10" s="76">
        <v>4</v>
      </c>
      <c r="E10" s="184">
        <v>190</v>
      </c>
      <c r="F10" s="267">
        <v>4.2699999999999996</v>
      </c>
      <c r="G10" s="150">
        <v>5.13</v>
      </c>
      <c r="H10" s="267">
        <v>4.09</v>
      </c>
      <c r="I10" s="150">
        <f t="shared" si="0"/>
        <v>0.12658227848101267</v>
      </c>
    </row>
    <row r="11" spans="2:9" ht="27" x14ac:dyDescent="0.25">
      <c r="B11" s="268" t="s">
        <v>171</v>
      </c>
      <c r="C11" s="269">
        <v>2262</v>
      </c>
      <c r="D11" s="270">
        <v>44</v>
      </c>
      <c r="E11" s="269">
        <v>3580</v>
      </c>
      <c r="F11" s="271">
        <v>71.58</v>
      </c>
      <c r="G11" s="272">
        <v>56.41</v>
      </c>
      <c r="H11" s="271">
        <v>77.02</v>
      </c>
      <c r="I11" s="271">
        <f t="shared" si="0"/>
        <v>1.3924050632911391</v>
      </c>
    </row>
    <row r="12" spans="2:9" ht="27" x14ac:dyDescent="0.25">
      <c r="B12" s="149" t="s">
        <v>172</v>
      </c>
      <c r="C12" s="184">
        <v>329</v>
      </c>
      <c r="D12" s="76">
        <v>15</v>
      </c>
      <c r="E12" s="184">
        <v>357</v>
      </c>
      <c r="F12" s="267">
        <v>10.41</v>
      </c>
      <c r="G12" s="150">
        <v>19.23</v>
      </c>
      <c r="H12" s="267">
        <v>7.68</v>
      </c>
      <c r="I12" s="150">
        <f t="shared" si="0"/>
        <v>0.4746835443037975</v>
      </c>
    </row>
    <row r="13" spans="2:9" ht="40.5" x14ac:dyDescent="0.25">
      <c r="B13" s="149" t="s">
        <v>173</v>
      </c>
      <c r="C13" s="184">
        <v>56</v>
      </c>
      <c r="D13" s="76">
        <v>0</v>
      </c>
      <c r="E13" s="184">
        <v>70</v>
      </c>
      <c r="F13" s="267">
        <v>1.77</v>
      </c>
      <c r="G13" s="150">
        <v>0</v>
      </c>
      <c r="H13" s="267">
        <v>1.51</v>
      </c>
      <c r="I13" s="150">
        <f t="shared" si="0"/>
        <v>0</v>
      </c>
    </row>
    <row r="14" spans="2:9" ht="27" x14ac:dyDescent="0.25">
      <c r="B14" s="149" t="s">
        <v>174</v>
      </c>
      <c r="C14" s="184">
        <v>218</v>
      </c>
      <c r="D14" s="76">
        <v>9</v>
      </c>
      <c r="E14" s="184">
        <v>278</v>
      </c>
      <c r="F14" s="267">
        <v>6.9</v>
      </c>
      <c r="G14" s="150">
        <v>11.54</v>
      </c>
      <c r="H14" s="267">
        <v>5.98</v>
      </c>
      <c r="I14" s="150">
        <f t="shared" si="0"/>
        <v>0.2848101265822785</v>
      </c>
    </row>
    <row r="15" spans="2:9" x14ac:dyDescent="0.25">
      <c r="B15" s="149" t="s">
        <v>175</v>
      </c>
      <c r="C15" s="184">
        <v>249</v>
      </c>
      <c r="D15" s="76">
        <v>9</v>
      </c>
      <c r="E15" s="184">
        <v>314</v>
      </c>
      <c r="F15" s="267">
        <v>7.88</v>
      </c>
      <c r="G15" s="150">
        <v>11.54</v>
      </c>
      <c r="H15" s="267">
        <v>6.76</v>
      </c>
      <c r="I15" s="150">
        <f t="shared" si="0"/>
        <v>0.2848101265822785</v>
      </c>
    </row>
    <row r="16" spans="2:9" ht="27" x14ac:dyDescent="0.25">
      <c r="B16" s="149" t="s">
        <v>176</v>
      </c>
      <c r="C16" s="184">
        <v>8</v>
      </c>
      <c r="D16" s="76">
        <v>0</v>
      </c>
      <c r="E16" s="184">
        <v>9</v>
      </c>
      <c r="F16" s="267">
        <v>0.25</v>
      </c>
      <c r="G16" s="150">
        <v>0</v>
      </c>
      <c r="H16" s="267">
        <v>0.19</v>
      </c>
      <c r="I16" s="150">
        <f t="shared" si="0"/>
        <v>0</v>
      </c>
    </row>
    <row r="17" spans="2:9" x14ac:dyDescent="0.25">
      <c r="B17" s="149" t="s">
        <v>177</v>
      </c>
      <c r="C17" s="184">
        <v>38</v>
      </c>
      <c r="D17" s="76">
        <v>1</v>
      </c>
      <c r="E17" s="184">
        <v>40</v>
      </c>
      <c r="F17" s="267">
        <v>1.2</v>
      </c>
      <c r="G17" s="150">
        <v>1.28</v>
      </c>
      <c r="H17" s="267">
        <v>0.86</v>
      </c>
      <c r="I17" s="150">
        <f t="shared" si="0"/>
        <v>3.1645569620253167E-2</v>
      </c>
    </row>
    <row r="18" spans="2:9" ht="27" x14ac:dyDescent="0.25">
      <c r="B18" s="268" t="s">
        <v>178</v>
      </c>
      <c r="C18" s="269">
        <v>898</v>
      </c>
      <c r="D18" s="270">
        <v>34</v>
      </c>
      <c r="E18" s="269">
        <v>1068</v>
      </c>
      <c r="F18" s="271">
        <v>28.42</v>
      </c>
      <c r="G18" s="272">
        <v>43.59</v>
      </c>
      <c r="H18" s="271">
        <v>22.98</v>
      </c>
      <c r="I18" s="271">
        <f t="shared" si="0"/>
        <v>1.0759493670886076</v>
      </c>
    </row>
    <row r="19" spans="2:9" x14ac:dyDescent="0.25">
      <c r="B19" s="273" t="s">
        <v>179</v>
      </c>
      <c r="C19" s="274">
        <v>3160</v>
      </c>
      <c r="D19" s="274">
        <v>78</v>
      </c>
      <c r="E19" s="274">
        <v>4648</v>
      </c>
      <c r="F19" s="274">
        <v>100</v>
      </c>
      <c r="G19" s="274">
        <v>100</v>
      </c>
      <c r="H19" s="274">
        <v>100</v>
      </c>
      <c r="I19" s="277">
        <f t="shared" si="0"/>
        <v>2.4683544303797467</v>
      </c>
    </row>
    <row r="20" spans="2:9" x14ac:dyDescent="0.25">
      <c r="B20" s="275" t="s">
        <v>27</v>
      </c>
      <c r="C20" s="90"/>
      <c r="D20" s="90"/>
      <c r="E20" s="90"/>
      <c r="F20" s="266"/>
      <c r="G20" s="266"/>
      <c r="H20" s="266"/>
      <c r="I20" s="90"/>
    </row>
    <row r="21" spans="2:9" x14ac:dyDescent="0.25">
      <c r="B21" s="275" t="s">
        <v>28</v>
      </c>
      <c r="C21" s="90"/>
      <c r="D21" s="90"/>
      <c r="E21" s="90"/>
      <c r="F21" s="266"/>
      <c r="G21" s="266"/>
      <c r="H21" s="266"/>
      <c r="I21" s="90"/>
    </row>
    <row r="22" spans="2:9" x14ac:dyDescent="0.25">
      <c r="B22" s="276"/>
      <c r="C22" s="90"/>
      <c r="D22" s="90"/>
      <c r="E22" s="90"/>
      <c r="F22" s="266"/>
      <c r="G22" s="266"/>
      <c r="H22" s="266"/>
      <c r="I22" s="90"/>
    </row>
  </sheetData>
  <mergeCells count="4">
    <mergeCell ref="B4:B5"/>
    <mergeCell ref="C4:E4"/>
    <mergeCell ref="F4:H4"/>
    <mergeCell ref="I4: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E34" sqref="E34"/>
    </sheetView>
  </sheetViews>
  <sheetFormatPr defaultRowHeight="15" x14ac:dyDescent="0.25"/>
  <cols>
    <col min="2" max="2" width="27.28515625" customWidth="1"/>
    <col min="3" max="3" width="14" customWidth="1"/>
  </cols>
  <sheetData>
    <row r="2" spans="2:8" x14ac:dyDescent="0.25">
      <c r="B2" s="155" t="s">
        <v>180</v>
      </c>
      <c r="C2" s="145"/>
      <c r="D2" s="145"/>
      <c r="E2" s="145"/>
      <c r="F2" s="145"/>
      <c r="G2" s="145"/>
      <c r="H2" s="145"/>
    </row>
    <row r="3" spans="2:8" x14ac:dyDescent="0.25">
      <c r="B3" s="93" t="s">
        <v>181</v>
      </c>
      <c r="C3" s="145"/>
      <c r="D3" s="145"/>
      <c r="E3" s="145"/>
      <c r="F3" s="145"/>
      <c r="G3" s="145"/>
      <c r="H3" s="145"/>
    </row>
    <row r="4" spans="2:8" x14ac:dyDescent="0.25">
      <c r="B4" s="463" t="s">
        <v>182</v>
      </c>
      <c r="C4" s="406" t="s">
        <v>71</v>
      </c>
      <c r="D4" s="406"/>
      <c r="E4" s="413" t="s">
        <v>183</v>
      </c>
      <c r="F4" s="413"/>
      <c r="G4" s="406" t="s">
        <v>63</v>
      </c>
      <c r="H4" s="406"/>
    </row>
    <row r="5" spans="2:8" x14ac:dyDescent="0.25">
      <c r="B5" s="463"/>
      <c r="C5" s="278" t="s">
        <v>32</v>
      </c>
      <c r="D5" s="278" t="s">
        <v>150</v>
      </c>
      <c r="E5" s="278" t="s">
        <v>32</v>
      </c>
      <c r="F5" s="278" t="s">
        <v>150</v>
      </c>
      <c r="G5" s="278" t="s">
        <v>32</v>
      </c>
      <c r="H5" s="278" t="s">
        <v>150</v>
      </c>
    </row>
    <row r="6" spans="2:8" ht="42.75" customHeight="1" x14ac:dyDescent="0.25">
      <c r="B6" s="208" t="s">
        <v>184</v>
      </c>
      <c r="C6" s="160">
        <v>207</v>
      </c>
      <c r="D6" s="187">
        <v>7.4</v>
      </c>
      <c r="E6" s="160">
        <v>225</v>
      </c>
      <c r="F6" s="187">
        <v>16.100000000000001</v>
      </c>
      <c r="G6" s="160">
        <v>432</v>
      </c>
      <c r="H6" s="187">
        <v>10.3</v>
      </c>
    </row>
    <row r="7" spans="2:8" ht="42.75" customHeight="1" x14ac:dyDescent="0.25">
      <c r="B7" s="208" t="s">
        <v>185</v>
      </c>
      <c r="C7" s="160">
        <v>471</v>
      </c>
      <c r="D7" s="187">
        <v>16.8</v>
      </c>
      <c r="E7" s="160">
        <v>94</v>
      </c>
      <c r="F7" s="187">
        <v>6.7</v>
      </c>
      <c r="G7" s="160">
        <v>565</v>
      </c>
      <c r="H7" s="187">
        <v>13.5</v>
      </c>
    </row>
    <row r="8" spans="2:8" ht="42.75" customHeight="1" x14ac:dyDescent="0.25">
      <c r="B8" s="208" t="s">
        <v>186</v>
      </c>
      <c r="C8" s="160">
        <v>202</v>
      </c>
      <c r="D8" s="187">
        <v>7.2</v>
      </c>
      <c r="E8" s="160">
        <v>38</v>
      </c>
      <c r="F8" s="187">
        <v>2.7</v>
      </c>
      <c r="G8" s="160">
        <v>240</v>
      </c>
      <c r="H8" s="187">
        <v>5.7</v>
      </c>
    </row>
    <row r="9" spans="2:8" ht="42.75" customHeight="1" x14ac:dyDescent="0.25">
      <c r="B9" s="208" t="s">
        <v>187</v>
      </c>
      <c r="C9" s="160">
        <v>109</v>
      </c>
      <c r="D9" s="187">
        <v>3.9</v>
      </c>
      <c r="E9" s="160">
        <v>26</v>
      </c>
      <c r="F9" s="187">
        <v>1.9</v>
      </c>
      <c r="G9" s="160">
        <v>135</v>
      </c>
      <c r="H9" s="187">
        <v>3.2</v>
      </c>
    </row>
    <row r="10" spans="2:8" ht="42.75" customHeight="1" x14ac:dyDescent="0.25">
      <c r="B10" s="208" t="s">
        <v>188</v>
      </c>
      <c r="C10" s="160">
        <v>152</v>
      </c>
      <c r="D10" s="187">
        <v>5.4</v>
      </c>
      <c r="E10" s="160">
        <v>28</v>
      </c>
      <c r="F10" s="187">
        <v>2</v>
      </c>
      <c r="G10" s="160">
        <v>180</v>
      </c>
      <c r="H10" s="187">
        <v>4.3</v>
      </c>
    </row>
    <row r="11" spans="2:8" ht="42.75" customHeight="1" x14ac:dyDescent="0.25">
      <c r="B11" s="208" t="s">
        <v>189</v>
      </c>
      <c r="C11" s="160">
        <v>8</v>
      </c>
      <c r="D11" s="187">
        <v>0.3</v>
      </c>
      <c r="E11" s="160">
        <v>2</v>
      </c>
      <c r="F11" s="187">
        <v>0.1</v>
      </c>
      <c r="G11" s="160">
        <v>10</v>
      </c>
      <c r="H11" s="187">
        <v>0.2</v>
      </c>
    </row>
    <row r="12" spans="2:8" ht="42.75" customHeight="1" x14ac:dyDescent="0.25">
      <c r="B12" s="208" t="s">
        <v>190</v>
      </c>
      <c r="C12" s="160">
        <v>310</v>
      </c>
      <c r="D12" s="187">
        <v>11.1</v>
      </c>
      <c r="E12" s="160">
        <v>265</v>
      </c>
      <c r="F12" s="187">
        <v>19</v>
      </c>
      <c r="G12" s="160">
        <v>575</v>
      </c>
      <c r="H12" s="187">
        <v>13.7</v>
      </c>
    </row>
    <row r="13" spans="2:8" ht="42.75" customHeight="1" x14ac:dyDescent="0.25">
      <c r="B13" s="208" t="s">
        <v>191</v>
      </c>
      <c r="C13" s="160">
        <v>308</v>
      </c>
      <c r="D13" s="187">
        <v>11</v>
      </c>
      <c r="E13" s="160">
        <v>256</v>
      </c>
      <c r="F13" s="187">
        <v>18.3</v>
      </c>
      <c r="G13" s="160">
        <v>564</v>
      </c>
      <c r="H13" s="187">
        <v>13.4</v>
      </c>
    </row>
    <row r="14" spans="2:8" ht="42.75" customHeight="1" x14ac:dyDescent="0.25">
      <c r="B14" s="208" t="s">
        <v>192</v>
      </c>
      <c r="C14" s="160">
        <v>2</v>
      </c>
      <c r="D14" s="187">
        <v>0.1</v>
      </c>
      <c r="E14" s="160">
        <v>9</v>
      </c>
      <c r="F14" s="187">
        <v>0.6</v>
      </c>
      <c r="G14" s="160">
        <v>11</v>
      </c>
      <c r="H14" s="187">
        <v>0.3</v>
      </c>
    </row>
    <row r="15" spans="2:8" ht="42.75" customHeight="1" x14ac:dyDescent="0.25">
      <c r="B15" s="208" t="s">
        <v>193</v>
      </c>
      <c r="C15" s="160">
        <v>223</v>
      </c>
      <c r="D15" s="187">
        <v>8</v>
      </c>
      <c r="E15" s="160">
        <v>206</v>
      </c>
      <c r="F15" s="187">
        <v>14.7</v>
      </c>
      <c r="G15" s="160">
        <v>429</v>
      </c>
      <c r="H15" s="187">
        <v>10.199999999999999</v>
      </c>
    </row>
    <row r="16" spans="2:8" ht="42.75" customHeight="1" x14ac:dyDescent="0.25">
      <c r="B16" s="208" t="s">
        <v>194</v>
      </c>
      <c r="C16" s="160">
        <v>230</v>
      </c>
      <c r="D16" s="187">
        <v>8.1999999999999993</v>
      </c>
      <c r="E16" s="160">
        <v>70</v>
      </c>
      <c r="F16" s="187">
        <v>5</v>
      </c>
      <c r="G16" s="160">
        <v>300</v>
      </c>
      <c r="H16" s="187">
        <v>7.1</v>
      </c>
    </row>
    <row r="17" spans="2:8" ht="42.75" customHeight="1" x14ac:dyDescent="0.25">
      <c r="B17" s="208" t="s">
        <v>195</v>
      </c>
      <c r="C17" s="160">
        <v>56</v>
      </c>
      <c r="D17" s="187">
        <v>2</v>
      </c>
      <c r="E17" s="160">
        <v>12</v>
      </c>
      <c r="F17" s="187">
        <v>0.9</v>
      </c>
      <c r="G17" s="160">
        <v>68</v>
      </c>
      <c r="H17" s="187">
        <v>1.6</v>
      </c>
    </row>
    <row r="18" spans="2:8" ht="42.75" customHeight="1" x14ac:dyDescent="0.25">
      <c r="B18" s="208" t="s">
        <v>196</v>
      </c>
      <c r="C18" s="160">
        <v>59</v>
      </c>
      <c r="D18" s="187">
        <v>2.1</v>
      </c>
      <c r="E18" s="160">
        <v>47</v>
      </c>
      <c r="F18" s="187">
        <v>3.4</v>
      </c>
      <c r="G18" s="160">
        <v>106</v>
      </c>
      <c r="H18" s="187">
        <v>2.5</v>
      </c>
    </row>
    <row r="19" spans="2:8" ht="42.75" customHeight="1" x14ac:dyDescent="0.25">
      <c r="B19" s="208" t="s">
        <v>197</v>
      </c>
      <c r="C19" s="160">
        <v>69</v>
      </c>
      <c r="D19" s="187">
        <v>2.5</v>
      </c>
      <c r="E19" s="160">
        <v>17</v>
      </c>
      <c r="F19" s="187">
        <v>1.2</v>
      </c>
      <c r="G19" s="160">
        <v>86</v>
      </c>
      <c r="H19" s="187">
        <v>2</v>
      </c>
    </row>
    <row r="20" spans="2:8" ht="42.75" customHeight="1" x14ac:dyDescent="0.25">
      <c r="B20" s="208" t="s">
        <v>198</v>
      </c>
      <c r="C20" s="160">
        <v>107</v>
      </c>
      <c r="D20" s="187">
        <v>3.8</v>
      </c>
      <c r="E20" s="160">
        <v>4</v>
      </c>
      <c r="F20" s="187">
        <v>0.3</v>
      </c>
      <c r="G20" s="160">
        <v>111</v>
      </c>
      <c r="H20" s="187">
        <v>2.6</v>
      </c>
    </row>
    <row r="21" spans="2:8" ht="42.75" customHeight="1" x14ac:dyDescent="0.25">
      <c r="B21" s="208" t="s">
        <v>199</v>
      </c>
      <c r="C21" s="160">
        <v>41</v>
      </c>
      <c r="D21" s="187">
        <v>1.5</v>
      </c>
      <c r="E21" s="160">
        <v>59</v>
      </c>
      <c r="F21" s="187">
        <v>4.2</v>
      </c>
      <c r="G21" s="160">
        <v>100</v>
      </c>
      <c r="H21" s="187">
        <v>2.4</v>
      </c>
    </row>
    <row r="22" spans="2:8" ht="42.75" customHeight="1" x14ac:dyDescent="0.25">
      <c r="B22" s="208" t="s">
        <v>200</v>
      </c>
      <c r="C22" s="160">
        <v>27</v>
      </c>
      <c r="D22" s="187">
        <v>1</v>
      </c>
      <c r="E22" s="160">
        <v>13</v>
      </c>
      <c r="F22" s="187">
        <v>0.9</v>
      </c>
      <c r="G22" s="160">
        <v>40</v>
      </c>
      <c r="H22" s="187">
        <v>1</v>
      </c>
    </row>
    <row r="23" spans="2:8" ht="42.75" customHeight="1" x14ac:dyDescent="0.25">
      <c r="B23" s="208" t="s">
        <v>201</v>
      </c>
      <c r="C23" s="160">
        <v>11</v>
      </c>
      <c r="D23" s="187">
        <v>0.4</v>
      </c>
      <c r="E23" s="160">
        <v>18</v>
      </c>
      <c r="F23" s="187">
        <v>1.3</v>
      </c>
      <c r="G23" s="160">
        <v>29</v>
      </c>
      <c r="H23" s="187">
        <v>0.7</v>
      </c>
    </row>
    <row r="24" spans="2:8" ht="42.75" customHeight="1" x14ac:dyDescent="0.25">
      <c r="B24" s="208" t="s">
        <v>202</v>
      </c>
      <c r="C24" s="160">
        <v>8</v>
      </c>
      <c r="D24" s="187">
        <v>0.3</v>
      </c>
      <c r="E24" s="160">
        <v>17</v>
      </c>
      <c r="F24" s="187">
        <v>1.2</v>
      </c>
      <c r="G24" s="160">
        <v>25</v>
      </c>
      <c r="H24" s="187">
        <v>0.6</v>
      </c>
    </row>
    <row r="25" spans="2:8" ht="42.75" customHeight="1" x14ac:dyDescent="0.25">
      <c r="B25" s="208" t="s">
        <v>203</v>
      </c>
      <c r="C25" s="160">
        <v>612</v>
      </c>
      <c r="D25" s="187">
        <v>21.9</v>
      </c>
      <c r="E25" s="160">
        <v>136</v>
      </c>
      <c r="F25" s="187">
        <v>9.6999999999999993</v>
      </c>
      <c r="G25" s="160">
        <v>748</v>
      </c>
      <c r="H25" s="187">
        <v>17.8</v>
      </c>
    </row>
    <row r="26" spans="2:8" ht="42.75" customHeight="1" x14ac:dyDescent="0.25">
      <c r="B26" s="208" t="s">
        <v>204</v>
      </c>
      <c r="C26" s="160">
        <v>66</v>
      </c>
      <c r="D26" s="187">
        <v>2.4</v>
      </c>
      <c r="E26" s="160">
        <v>38</v>
      </c>
      <c r="F26" s="187">
        <v>2.7</v>
      </c>
      <c r="G26" s="160">
        <v>104</v>
      </c>
      <c r="H26" s="187">
        <v>2.5</v>
      </c>
    </row>
    <row r="27" spans="2:8" ht="42.75" customHeight="1" x14ac:dyDescent="0.25">
      <c r="B27" s="208" t="s">
        <v>205</v>
      </c>
      <c r="C27" s="160">
        <v>96</v>
      </c>
      <c r="D27" s="187">
        <v>3.4</v>
      </c>
      <c r="E27" s="160">
        <v>17</v>
      </c>
      <c r="F27" s="187">
        <v>1.2</v>
      </c>
      <c r="G27" s="160">
        <v>113</v>
      </c>
      <c r="H27" s="187">
        <v>2.7</v>
      </c>
    </row>
    <row r="28" spans="2:8" ht="42.75" customHeight="1" x14ac:dyDescent="0.25">
      <c r="B28" s="208" t="s">
        <v>206</v>
      </c>
      <c r="C28" s="160">
        <v>2593</v>
      </c>
      <c r="D28" s="187">
        <v>92.6</v>
      </c>
      <c r="E28" s="160">
        <v>1238</v>
      </c>
      <c r="F28" s="187">
        <v>88.6</v>
      </c>
      <c r="G28" s="160">
        <v>3831</v>
      </c>
      <c r="H28" s="187">
        <v>91.3</v>
      </c>
    </row>
    <row r="29" spans="2:8" x14ac:dyDescent="0.25">
      <c r="B29" s="208" t="s">
        <v>207</v>
      </c>
      <c r="C29" s="160">
        <v>207</v>
      </c>
      <c r="D29" s="187">
        <v>7.4</v>
      </c>
      <c r="E29" s="160">
        <v>159</v>
      </c>
      <c r="F29" s="187">
        <v>11.4</v>
      </c>
      <c r="G29" s="160">
        <v>366</v>
      </c>
      <c r="H29" s="187">
        <v>8.6999999999999993</v>
      </c>
    </row>
    <row r="30" spans="2:8" x14ac:dyDescent="0.25">
      <c r="B30" s="153" t="s">
        <v>208</v>
      </c>
      <c r="C30" s="188">
        <v>2800</v>
      </c>
      <c r="D30" s="154">
        <v>100</v>
      </c>
      <c r="E30" s="188">
        <v>1397</v>
      </c>
      <c r="F30" s="101">
        <v>100</v>
      </c>
      <c r="G30" s="188">
        <v>4197</v>
      </c>
      <c r="H30" s="101">
        <v>100</v>
      </c>
    </row>
    <row r="31" spans="2:8" ht="16.5" x14ac:dyDescent="0.25">
      <c r="B31" s="464" t="s">
        <v>209</v>
      </c>
      <c r="C31" s="465"/>
      <c r="D31" s="465"/>
      <c r="E31" s="465"/>
      <c r="F31" s="465"/>
      <c r="G31" s="465"/>
      <c r="H31" s="465"/>
    </row>
    <row r="32" spans="2:8" ht="16.5" x14ac:dyDescent="0.3">
      <c r="B32" s="461" t="s">
        <v>210</v>
      </c>
      <c r="C32" s="462"/>
      <c r="D32" s="462"/>
      <c r="E32" s="462"/>
      <c r="F32" s="462"/>
      <c r="G32" s="462"/>
      <c r="H32" s="462"/>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topLeftCell="A5" workbookViewId="0">
      <selection activeCell="M7" sqref="M7"/>
    </sheetView>
  </sheetViews>
  <sheetFormatPr defaultRowHeight="15" x14ac:dyDescent="0.25"/>
  <sheetData>
    <row r="2" spans="2:10" x14ac:dyDescent="0.25">
      <c r="B2" s="279" t="s">
        <v>211</v>
      </c>
      <c r="C2" s="37"/>
      <c r="D2" s="37"/>
      <c r="E2" s="37"/>
      <c r="F2" s="37"/>
      <c r="G2" s="37"/>
      <c r="H2" s="37"/>
      <c r="I2" s="37"/>
      <c r="J2" s="37"/>
    </row>
    <row r="3" spans="2:10" x14ac:dyDescent="0.25">
      <c r="B3" s="93" t="s">
        <v>212</v>
      </c>
      <c r="C3" s="37"/>
      <c r="D3" s="37"/>
      <c r="E3" s="37"/>
      <c r="F3" s="37"/>
      <c r="G3" s="37"/>
      <c r="H3" s="37"/>
      <c r="I3" s="37"/>
      <c r="J3" s="37"/>
    </row>
    <row r="4" spans="2:10" x14ac:dyDescent="0.25">
      <c r="B4" s="466" t="s">
        <v>213</v>
      </c>
      <c r="C4" s="468" t="s">
        <v>7</v>
      </c>
      <c r="D4" s="468"/>
      <c r="E4" s="468"/>
      <c r="F4" s="468"/>
      <c r="G4" s="469" t="s">
        <v>8</v>
      </c>
      <c r="H4" s="469"/>
      <c r="I4" s="469"/>
      <c r="J4" s="469"/>
    </row>
    <row r="5" spans="2:10" ht="27" x14ac:dyDescent="0.25">
      <c r="B5" s="467"/>
      <c r="C5" s="280" t="s">
        <v>214</v>
      </c>
      <c r="D5" s="280" t="s">
        <v>215</v>
      </c>
      <c r="E5" s="280" t="s">
        <v>216</v>
      </c>
      <c r="F5" s="281" t="s">
        <v>63</v>
      </c>
      <c r="G5" s="280" t="s">
        <v>214</v>
      </c>
      <c r="H5" s="280" t="s">
        <v>215</v>
      </c>
      <c r="I5" s="280" t="s">
        <v>216</v>
      </c>
      <c r="J5" s="281" t="s">
        <v>63</v>
      </c>
    </row>
    <row r="6" spans="2:10" x14ac:dyDescent="0.25">
      <c r="B6" s="282"/>
      <c r="C6" s="470" t="s">
        <v>217</v>
      </c>
      <c r="D6" s="470"/>
      <c r="E6" s="470"/>
      <c r="F6" s="470"/>
      <c r="G6" s="470"/>
      <c r="H6" s="470"/>
      <c r="I6" s="470"/>
      <c r="J6" s="470"/>
    </row>
    <row r="7" spans="2:10" x14ac:dyDescent="0.25">
      <c r="B7" s="283" t="s">
        <v>218</v>
      </c>
      <c r="C7" s="284" t="s">
        <v>51</v>
      </c>
      <c r="D7" s="209">
        <v>1</v>
      </c>
      <c r="E7" s="284" t="s">
        <v>51</v>
      </c>
      <c r="F7" s="209">
        <v>1</v>
      </c>
      <c r="G7" s="160">
        <v>15</v>
      </c>
      <c r="H7" s="161">
        <v>198</v>
      </c>
      <c r="I7" s="160">
        <v>33</v>
      </c>
      <c r="J7" s="161">
        <v>246</v>
      </c>
    </row>
    <row r="8" spans="2:10" x14ac:dyDescent="0.25">
      <c r="B8" s="283" t="s">
        <v>219</v>
      </c>
      <c r="C8" s="284">
        <v>7</v>
      </c>
      <c r="D8" s="209" t="s">
        <v>51</v>
      </c>
      <c r="E8" s="284">
        <v>2</v>
      </c>
      <c r="F8" s="209">
        <v>9</v>
      </c>
      <c r="G8" s="160">
        <v>750</v>
      </c>
      <c r="H8" s="161">
        <v>361</v>
      </c>
      <c r="I8" s="160">
        <v>47</v>
      </c>
      <c r="J8" s="161">
        <v>1158</v>
      </c>
    </row>
    <row r="9" spans="2:10" x14ac:dyDescent="0.25">
      <c r="B9" s="283" t="s">
        <v>220</v>
      </c>
      <c r="C9" s="284">
        <v>6</v>
      </c>
      <c r="D9" s="209" t="s">
        <v>51</v>
      </c>
      <c r="E9" s="284">
        <v>2</v>
      </c>
      <c r="F9" s="209">
        <v>8</v>
      </c>
      <c r="G9" s="160">
        <v>881</v>
      </c>
      <c r="H9" s="161">
        <v>197</v>
      </c>
      <c r="I9" s="160">
        <v>40</v>
      </c>
      <c r="J9" s="161">
        <v>1118</v>
      </c>
    </row>
    <row r="10" spans="2:10" x14ac:dyDescent="0.25">
      <c r="B10" s="283" t="s">
        <v>221</v>
      </c>
      <c r="C10" s="284">
        <v>18</v>
      </c>
      <c r="D10" s="209">
        <v>3</v>
      </c>
      <c r="E10" s="284">
        <v>1</v>
      </c>
      <c r="F10" s="209">
        <v>22</v>
      </c>
      <c r="G10" s="160">
        <v>1048</v>
      </c>
      <c r="H10" s="161">
        <v>224</v>
      </c>
      <c r="I10" s="160">
        <v>108</v>
      </c>
      <c r="J10" s="161">
        <v>1380</v>
      </c>
    </row>
    <row r="11" spans="2:10" x14ac:dyDescent="0.25">
      <c r="B11" s="283" t="s">
        <v>222</v>
      </c>
      <c r="C11" s="284">
        <v>16</v>
      </c>
      <c r="D11" s="209">
        <v>8</v>
      </c>
      <c r="E11" s="284">
        <v>11</v>
      </c>
      <c r="F11" s="209">
        <v>35</v>
      </c>
      <c r="G11" s="160">
        <v>382</v>
      </c>
      <c r="H11" s="161">
        <v>131</v>
      </c>
      <c r="I11" s="160">
        <v>130</v>
      </c>
      <c r="J11" s="161">
        <v>643</v>
      </c>
    </row>
    <row r="12" spans="2:10" ht="27" x14ac:dyDescent="0.25">
      <c r="B12" s="283" t="s">
        <v>223</v>
      </c>
      <c r="C12" s="284">
        <v>3</v>
      </c>
      <c r="D12" s="209" t="s">
        <v>51</v>
      </c>
      <c r="E12" s="284" t="s">
        <v>51</v>
      </c>
      <c r="F12" s="209">
        <v>3</v>
      </c>
      <c r="G12" s="160">
        <v>56</v>
      </c>
      <c r="H12" s="161">
        <v>46</v>
      </c>
      <c r="I12" s="160">
        <v>1</v>
      </c>
      <c r="J12" s="161">
        <v>103</v>
      </c>
    </row>
    <row r="13" spans="2:10" x14ac:dyDescent="0.25">
      <c r="B13" s="285" t="s">
        <v>224</v>
      </c>
      <c r="C13" s="286">
        <v>50</v>
      </c>
      <c r="D13" s="286">
        <v>12</v>
      </c>
      <c r="E13" s="286">
        <v>16</v>
      </c>
      <c r="F13" s="286">
        <v>78</v>
      </c>
      <c r="G13" s="286">
        <v>3132</v>
      </c>
      <c r="H13" s="286">
        <v>1157</v>
      </c>
      <c r="I13" s="188">
        <v>359</v>
      </c>
      <c r="J13" s="188">
        <v>4648</v>
      </c>
    </row>
    <row r="14" spans="2:10" x14ac:dyDescent="0.25">
      <c r="B14" s="282"/>
      <c r="C14" s="470" t="s">
        <v>225</v>
      </c>
      <c r="D14" s="470"/>
      <c r="E14" s="470"/>
      <c r="F14" s="470"/>
      <c r="G14" s="470"/>
      <c r="H14" s="470"/>
      <c r="I14" s="470"/>
      <c r="J14" s="470"/>
    </row>
    <row r="15" spans="2:10" x14ac:dyDescent="0.25">
      <c r="B15" s="283" t="s">
        <v>218</v>
      </c>
      <c r="C15" s="186" t="s">
        <v>51</v>
      </c>
      <c r="D15" s="187">
        <v>8.3333333333333321</v>
      </c>
      <c r="E15" s="186" t="s">
        <v>51</v>
      </c>
      <c r="F15" s="187">
        <v>1.2820512820512819</v>
      </c>
      <c r="G15" s="186">
        <v>0.47892720306513409</v>
      </c>
      <c r="H15" s="187">
        <v>17.113223854796889</v>
      </c>
      <c r="I15" s="186">
        <v>9.1922005571030638</v>
      </c>
      <c r="J15" s="187">
        <v>5.2925989672977627</v>
      </c>
    </row>
    <row r="16" spans="2:10" x14ac:dyDescent="0.25">
      <c r="B16" s="283" t="s">
        <v>219</v>
      </c>
      <c r="C16" s="186">
        <v>14.000000000000002</v>
      </c>
      <c r="D16" s="187" t="s">
        <v>51</v>
      </c>
      <c r="E16" s="186">
        <v>12.5</v>
      </c>
      <c r="F16" s="187">
        <v>11.538461538461538</v>
      </c>
      <c r="G16" s="186">
        <v>23.946360153256705</v>
      </c>
      <c r="H16" s="187">
        <v>31.201382886776148</v>
      </c>
      <c r="I16" s="186">
        <v>13.09192200557103</v>
      </c>
      <c r="J16" s="187">
        <v>24.913941480206542</v>
      </c>
    </row>
    <row r="17" spans="2:10" x14ac:dyDescent="0.25">
      <c r="B17" s="283" t="s">
        <v>220</v>
      </c>
      <c r="C17" s="186">
        <v>12</v>
      </c>
      <c r="D17" s="187" t="s">
        <v>51</v>
      </c>
      <c r="E17" s="186">
        <v>12.5</v>
      </c>
      <c r="F17" s="187">
        <v>10.256410256410255</v>
      </c>
      <c r="G17" s="186">
        <v>28.128991060025545</v>
      </c>
      <c r="H17" s="187">
        <v>17.026793431287814</v>
      </c>
      <c r="I17" s="186">
        <v>11.142061281337048</v>
      </c>
      <c r="J17" s="187">
        <v>24.053356282271945</v>
      </c>
    </row>
    <row r="18" spans="2:10" x14ac:dyDescent="0.25">
      <c r="B18" s="283" t="s">
        <v>221</v>
      </c>
      <c r="C18" s="186">
        <v>36</v>
      </c>
      <c r="D18" s="187">
        <v>25</v>
      </c>
      <c r="E18" s="186">
        <v>6.25</v>
      </c>
      <c r="F18" s="187">
        <v>28.205128205128204</v>
      </c>
      <c r="G18" s="186">
        <v>33.461047254150699</v>
      </c>
      <c r="H18" s="187">
        <v>19.360414866032844</v>
      </c>
      <c r="I18" s="186">
        <v>30.083565459610028</v>
      </c>
      <c r="J18" s="187">
        <v>29.690189328743543</v>
      </c>
    </row>
    <row r="19" spans="2:10" x14ac:dyDescent="0.25">
      <c r="B19" s="283" t="s">
        <v>222</v>
      </c>
      <c r="C19" s="186">
        <v>32</v>
      </c>
      <c r="D19" s="187">
        <v>66.666666666666657</v>
      </c>
      <c r="E19" s="186">
        <v>68.75</v>
      </c>
      <c r="F19" s="187">
        <v>44.871794871794876</v>
      </c>
      <c r="G19" s="186">
        <v>12.196679438058748</v>
      </c>
      <c r="H19" s="187">
        <v>11.322385479688849</v>
      </c>
      <c r="I19" s="186">
        <v>36.211699164345404</v>
      </c>
      <c r="J19" s="187">
        <v>13.833907056798623</v>
      </c>
    </row>
    <row r="20" spans="2:10" ht="27" x14ac:dyDescent="0.25">
      <c r="B20" s="283" t="s">
        <v>223</v>
      </c>
      <c r="C20" s="186">
        <v>6</v>
      </c>
      <c r="D20" s="187" t="s">
        <v>51</v>
      </c>
      <c r="E20" s="186" t="s">
        <v>51</v>
      </c>
      <c r="F20" s="187">
        <v>3.8461538461538463</v>
      </c>
      <c r="G20" s="186">
        <v>1.7879948914431671</v>
      </c>
      <c r="H20" s="187">
        <v>3.9757994814174586</v>
      </c>
      <c r="I20" s="186">
        <v>0.2785515320334262</v>
      </c>
      <c r="J20" s="187">
        <v>2.2160068846815832</v>
      </c>
    </row>
    <row r="21" spans="2:10" x14ac:dyDescent="0.25">
      <c r="B21" s="285" t="s">
        <v>224</v>
      </c>
      <c r="C21" s="286">
        <v>100</v>
      </c>
      <c r="D21" s="286">
        <v>100</v>
      </c>
      <c r="E21" s="286">
        <v>100</v>
      </c>
      <c r="F21" s="286">
        <v>100</v>
      </c>
      <c r="G21" s="286">
        <v>100</v>
      </c>
      <c r="H21" s="286">
        <v>100</v>
      </c>
      <c r="I21" s="286">
        <v>100</v>
      </c>
      <c r="J21" s="286">
        <v>100</v>
      </c>
    </row>
    <row r="22" spans="2:10" x14ac:dyDescent="0.25">
      <c r="B22" s="145"/>
      <c r="C22" s="145"/>
      <c r="D22" s="145"/>
      <c r="E22" s="145"/>
      <c r="F22" s="145"/>
      <c r="G22" s="145"/>
      <c r="H22" s="145"/>
      <c r="I22" s="145"/>
      <c r="J22" s="145"/>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topLeftCell="A13" workbookViewId="0">
      <selection activeCell="I7" sqref="I7"/>
    </sheetView>
  </sheetViews>
  <sheetFormatPr defaultRowHeight="15" x14ac:dyDescent="0.25"/>
  <sheetData>
    <row r="2" spans="2:7" x14ac:dyDescent="0.25">
      <c r="B2" s="288" t="s">
        <v>226</v>
      </c>
      <c r="C2" s="289"/>
      <c r="D2" s="289"/>
      <c r="E2" s="290"/>
      <c r="F2" s="290"/>
      <c r="G2" s="290"/>
    </row>
    <row r="3" spans="2:7" x14ac:dyDescent="0.25">
      <c r="B3" s="291" t="s">
        <v>317</v>
      </c>
      <c r="C3" s="289"/>
      <c r="D3" s="289"/>
      <c r="E3" s="290"/>
      <c r="F3" s="290"/>
      <c r="G3" s="290"/>
    </row>
    <row r="4" spans="2:7" x14ac:dyDescent="0.25">
      <c r="B4" s="435" t="s">
        <v>227</v>
      </c>
      <c r="C4" s="406" t="s">
        <v>7</v>
      </c>
      <c r="D4" s="406"/>
      <c r="E4" s="407" t="s">
        <v>8</v>
      </c>
      <c r="F4" s="407"/>
      <c r="G4" s="425" t="s">
        <v>228</v>
      </c>
    </row>
    <row r="5" spans="2:7" ht="27" x14ac:dyDescent="0.25">
      <c r="B5" s="472"/>
      <c r="C5" s="292" t="s">
        <v>32</v>
      </c>
      <c r="D5" s="292" t="s">
        <v>229</v>
      </c>
      <c r="E5" s="292" t="s">
        <v>230</v>
      </c>
      <c r="F5" s="292" t="s">
        <v>231</v>
      </c>
      <c r="G5" s="425"/>
    </row>
    <row r="6" spans="2:7" x14ac:dyDescent="0.25">
      <c r="B6" s="293"/>
      <c r="C6" s="471" t="s">
        <v>232</v>
      </c>
      <c r="D6" s="471"/>
      <c r="E6" s="471"/>
      <c r="F6" s="471"/>
      <c r="G6" s="293"/>
    </row>
    <row r="7" spans="2:7" x14ac:dyDescent="0.25">
      <c r="B7" s="294" t="s">
        <v>214</v>
      </c>
      <c r="C7" s="295">
        <v>48</v>
      </c>
      <c r="D7" s="352">
        <v>72.7</v>
      </c>
      <c r="E7" s="352">
        <v>2237</v>
      </c>
      <c r="F7" s="351">
        <v>78.099999999999994</v>
      </c>
      <c r="G7" s="352">
        <v>2.1</v>
      </c>
    </row>
    <row r="8" spans="2:7" ht="27" x14ac:dyDescent="0.25">
      <c r="B8" s="294" t="s">
        <v>215</v>
      </c>
      <c r="C8" s="295">
        <v>7</v>
      </c>
      <c r="D8" s="352">
        <v>10.6</v>
      </c>
      <c r="E8" s="352">
        <v>447</v>
      </c>
      <c r="F8" s="351">
        <v>15.6</v>
      </c>
      <c r="G8" s="352">
        <v>1.5</v>
      </c>
    </row>
    <row r="9" spans="2:7" x14ac:dyDescent="0.25">
      <c r="B9" s="294" t="s">
        <v>216</v>
      </c>
      <c r="C9" s="295">
        <v>11</v>
      </c>
      <c r="D9" s="352">
        <v>16.7</v>
      </c>
      <c r="E9" s="352">
        <v>179</v>
      </c>
      <c r="F9" s="351">
        <v>6.3</v>
      </c>
      <c r="G9" s="352">
        <v>5.8</v>
      </c>
    </row>
    <row r="10" spans="2:7" ht="27" x14ac:dyDescent="0.25">
      <c r="B10" s="299" t="s">
        <v>233</v>
      </c>
      <c r="C10" s="300">
        <v>66</v>
      </c>
      <c r="D10" s="301">
        <v>100</v>
      </c>
      <c r="E10" s="301">
        <v>2863</v>
      </c>
      <c r="F10" s="303">
        <v>100</v>
      </c>
      <c r="G10" s="301">
        <v>2.2999999999999998</v>
      </c>
    </row>
    <row r="11" spans="2:7" x14ac:dyDescent="0.25">
      <c r="B11" s="293"/>
      <c r="C11" s="471" t="s">
        <v>234</v>
      </c>
      <c r="D11" s="471"/>
      <c r="E11" s="471"/>
      <c r="F11" s="471"/>
      <c r="G11" s="304"/>
    </row>
    <row r="12" spans="2:7" x14ac:dyDescent="0.25">
      <c r="B12" s="294" t="s">
        <v>214</v>
      </c>
      <c r="C12" s="295">
        <v>2</v>
      </c>
      <c r="D12" s="296">
        <v>16.666666666666664</v>
      </c>
      <c r="E12" s="297">
        <v>895</v>
      </c>
      <c r="F12" s="296">
        <v>50.140056022408963</v>
      </c>
      <c r="G12" s="298">
        <v>0.2229654403567447</v>
      </c>
    </row>
    <row r="13" spans="2:7" ht="27" x14ac:dyDescent="0.25">
      <c r="B13" s="294" t="s">
        <v>215</v>
      </c>
      <c r="C13" s="295">
        <v>5</v>
      </c>
      <c r="D13" s="296">
        <v>41.666666666666671</v>
      </c>
      <c r="E13" s="297">
        <v>710</v>
      </c>
      <c r="F13" s="296">
        <v>39.775910364145659</v>
      </c>
      <c r="G13" s="298">
        <v>0.69930069930069927</v>
      </c>
    </row>
    <row r="14" spans="2:7" x14ac:dyDescent="0.25">
      <c r="B14" s="294" t="s">
        <v>216</v>
      </c>
      <c r="C14" s="295">
        <v>5</v>
      </c>
      <c r="D14" s="296">
        <v>41.666666666666671</v>
      </c>
      <c r="E14" s="297">
        <v>180</v>
      </c>
      <c r="F14" s="296">
        <v>10.084033613445378</v>
      </c>
      <c r="G14" s="298">
        <v>2.7027027027027026</v>
      </c>
    </row>
    <row r="15" spans="2:7" ht="27" x14ac:dyDescent="0.25">
      <c r="B15" s="299" t="s">
        <v>235</v>
      </c>
      <c r="C15" s="300">
        <v>12</v>
      </c>
      <c r="D15" s="301">
        <v>100</v>
      </c>
      <c r="E15" s="302">
        <v>1785</v>
      </c>
      <c r="F15" s="301">
        <v>100</v>
      </c>
      <c r="G15" s="303">
        <v>0.667779632721202</v>
      </c>
    </row>
    <row r="16" spans="2:7" x14ac:dyDescent="0.25">
      <c r="B16" s="293"/>
      <c r="C16" s="471" t="s">
        <v>236</v>
      </c>
      <c r="D16" s="471"/>
      <c r="E16" s="471"/>
      <c r="F16" s="471"/>
      <c r="G16" s="304"/>
    </row>
    <row r="17" spans="2:7" x14ac:dyDescent="0.25">
      <c r="B17" s="294" t="s">
        <v>214</v>
      </c>
      <c r="C17" s="295">
        <v>50</v>
      </c>
      <c r="D17" s="296">
        <v>64.102564102564102</v>
      </c>
      <c r="E17" s="295">
        <v>3132</v>
      </c>
      <c r="F17" s="296">
        <v>67.383820998278836</v>
      </c>
      <c r="G17" s="298">
        <v>1.5713387806411061</v>
      </c>
    </row>
    <row r="18" spans="2:7" ht="27" x14ac:dyDescent="0.25">
      <c r="B18" s="294" t="s">
        <v>215</v>
      </c>
      <c r="C18" s="295">
        <v>12</v>
      </c>
      <c r="D18" s="296">
        <v>15.384615384615385</v>
      </c>
      <c r="E18" s="295">
        <v>1157</v>
      </c>
      <c r="F18" s="296">
        <v>24.892426850258175</v>
      </c>
      <c r="G18" s="298">
        <v>1.0265183917878529</v>
      </c>
    </row>
    <row r="19" spans="2:7" x14ac:dyDescent="0.25">
      <c r="B19" s="294" t="s">
        <v>216</v>
      </c>
      <c r="C19" s="295">
        <v>16</v>
      </c>
      <c r="D19" s="296">
        <v>20.512820512820511</v>
      </c>
      <c r="E19" s="295">
        <v>359</v>
      </c>
      <c r="F19" s="296">
        <v>7.7237521514629952</v>
      </c>
      <c r="G19" s="298">
        <v>4.2666666666666666</v>
      </c>
    </row>
    <row r="20" spans="2:7" x14ac:dyDescent="0.25">
      <c r="B20" s="305" t="s">
        <v>63</v>
      </c>
      <c r="C20" s="306">
        <v>78</v>
      </c>
      <c r="D20" s="307">
        <v>100</v>
      </c>
      <c r="E20" s="308">
        <v>4648</v>
      </c>
      <c r="F20" s="309">
        <v>100</v>
      </c>
      <c r="G20" s="309">
        <v>1.6504443504020312</v>
      </c>
    </row>
    <row r="21" spans="2:7" ht="24.75" customHeight="1" x14ac:dyDescent="0.25">
      <c r="B21" s="461" t="s">
        <v>237</v>
      </c>
      <c r="C21" s="386"/>
      <c r="D21" s="386"/>
      <c r="E21" s="386"/>
      <c r="F21" s="386"/>
      <c r="G21" s="386"/>
    </row>
  </sheetData>
  <mergeCells count="8">
    <mergeCell ref="C16:F16"/>
    <mergeCell ref="B21:G21"/>
    <mergeCell ref="B4:B5"/>
    <mergeCell ref="C4:D4"/>
    <mergeCell ref="E4:F4"/>
    <mergeCell ref="G4:G5"/>
    <mergeCell ref="C6:F6"/>
    <mergeCell ref="C11:F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8"/>
  <sheetViews>
    <sheetView topLeftCell="A13" workbookViewId="0">
      <selection activeCell="G31" sqref="G31"/>
    </sheetView>
  </sheetViews>
  <sheetFormatPr defaultRowHeight="15" x14ac:dyDescent="0.25"/>
  <cols>
    <col min="2" max="2" width="26.140625" customWidth="1"/>
    <col min="8" max="8" width="12.7109375" bestFit="1" customWidth="1"/>
  </cols>
  <sheetData>
    <row r="2" spans="2:15" x14ac:dyDescent="0.25">
      <c r="B2" s="326" t="s">
        <v>259</v>
      </c>
      <c r="C2" s="289"/>
      <c r="D2" s="287"/>
      <c r="E2" s="287"/>
      <c r="F2" s="287"/>
      <c r="G2" s="287"/>
      <c r="H2" s="287"/>
      <c r="I2" s="287"/>
      <c r="J2" s="287"/>
    </row>
    <row r="3" spans="2:15" x14ac:dyDescent="0.25">
      <c r="B3" s="320" t="s">
        <v>131</v>
      </c>
      <c r="C3" s="320"/>
      <c r="D3" s="320"/>
      <c r="E3" s="320"/>
      <c r="F3" s="320"/>
      <c r="G3" s="320"/>
      <c r="H3" s="289"/>
      <c r="I3" s="289"/>
      <c r="J3" s="289"/>
    </row>
    <row r="4" spans="2:15" x14ac:dyDescent="0.25">
      <c r="B4" s="327" t="s">
        <v>260</v>
      </c>
      <c r="C4" s="425" t="s">
        <v>6</v>
      </c>
      <c r="D4" s="425" t="s">
        <v>7</v>
      </c>
      <c r="E4" s="425" t="s">
        <v>8</v>
      </c>
      <c r="F4" s="425" t="s">
        <v>261</v>
      </c>
      <c r="G4" s="473" t="s">
        <v>262</v>
      </c>
      <c r="H4" s="425" t="s">
        <v>263</v>
      </c>
      <c r="I4" s="425" t="s">
        <v>67</v>
      </c>
      <c r="J4" s="425" t="s">
        <v>68</v>
      </c>
    </row>
    <row r="5" spans="2:15" x14ac:dyDescent="0.25">
      <c r="B5" s="328" t="s">
        <v>264</v>
      </c>
      <c r="C5" s="425"/>
      <c r="D5" s="425"/>
      <c r="E5" s="425"/>
      <c r="F5" s="425"/>
      <c r="G5" s="474"/>
      <c r="H5" s="425"/>
      <c r="I5" s="425"/>
      <c r="J5" s="425"/>
      <c r="M5" s="90"/>
      <c r="N5" s="90"/>
      <c r="O5" s="90"/>
    </row>
    <row r="6" spans="2:15" x14ac:dyDescent="0.25">
      <c r="B6" s="329" t="s">
        <v>9</v>
      </c>
      <c r="C6" s="335">
        <v>222</v>
      </c>
      <c r="D6" s="336">
        <v>7</v>
      </c>
      <c r="E6" s="335">
        <v>330</v>
      </c>
      <c r="F6" s="332">
        <v>3.1899301663936499</v>
      </c>
      <c r="G6" s="333">
        <v>10.0583383625025</v>
      </c>
      <c r="H6" s="332">
        <v>474</v>
      </c>
      <c r="I6" s="333">
        <v>3.1531531531531498</v>
      </c>
      <c r="J6" s="332">
        <v>148.64864864864899</v>
      </c>
      <c r="M6" s="90"/>
      <c r="N6" s="90"/>
      <c r="O6" s="90"/>
    </row>
    <row r="7" spans="2:15" x14ac:dyDescent="0.25">
      <c r="B7" s="334" t="s">
        <v>265</v>
      </c>
      <c r="C7" s="335">
        <v>91</v>
      </c>
      <c r="D7" s="339">
        <v>2</v>
      </c>
      <c r="E7" s="335">
        <v>133</v>
      </c>
      <c r="F7" s="337">
        <v>2.1471885986645001</v>
      </c>
      <c r="G7" s="338">
        <v>4.71909582124065</v>
      </c>
      <c r="H7" s="337">
        <v>313.8</v>
      </c>
      <c r="I7" s="338">
        <v>2.1978021978022002</v>
      </c>
      <c r="J7" s="337">
        <v>146.15384615384599</v>
      </c>
      <c r="M7" s="90"/>
      <c r="N7" s="90"/>
      <c r="O7" s="90"/>
    </row>
    <row r="8" spans="2:15" x14ac:dyDescent="0.25">
      <c r="B8" s="334" t="s">
        <v>266</v>
      </c>
      <c r="C8" s="335">
        <v>59</v>
      </c>
      <c r="D8" s="350">
        <v>1</v>
      </c>
      <c r="E8" s="335">
        <v>84</v>
      </c>
      <c r="F8" s="195">
        <v>2.5006887490198602</v>
      </c>
      <c r="G8" s="194">
        <v>4.2384555068133203</v>
      </c>
      <c r="H8" s="337">
        <v>356</v>
      </c>
      <c r="I8" s="194">
        <v>1.6949152542372901</v>
      </c>
      <c r="J8" s="195">
        <v>142.4</v>
      </c>
      <c r="M8" s="90"/>
      <c r="N8" s="90"/>
      <c r="O8" s="90"/>
    </row>
    <row r="9" spans="2:15" x14ac:dyDescent="0.25">
      <c r="B9" s="329" t="s">
        <v>11</v>
      </c>
      <c r="C9" s="330">
        <v>446</v>
      </c>
      <c r="D9" s="350">
        <v>4</v>
      </c>
      <c r="E9" s="330">
        <v>572</v>
      </c>
      <c r="F9" s="337">
        <v>3.7307034383534701</v>
      </c>
      <c r="G9" s="351">
        <v>3.3459223662362998</v>
      </c>
      <c r="H9" s="195">
        <v>478.5</v>
      </c>
      <c r="I9" s="351">
        <v>0.89686098654708502</v>
      </c>
      <c r="J9" s="337">
        <v>128.25112107623301</v>
      </c>
      <c r="N9" s="90"/>
    </row>
    <row r="10" spans="2:15" x14ac:dyDescent="0.25">
      <c r="B10" s="334" t="s">
        <v>267</v>
      </c>
      <c r="C10" s="335">
        <v>154</v>
      </c>
      <c r="D10" s="161">
        <v>2</v>
      </c>
      <c r="E10" s="335">
        <v>203</v>
      </c>
      <c r="F10" s="337">
        <v>2.8355735591972002</v>
      </c>
      <c r="G10" s="298">
        <v>3.68256306389247</v>
      </c>
      <c r="H10" s="195">
        <v>373.8</v>
      </c>
      <c r="I10" s="298">
        <v>1.2987012987013</v>
      </c>
      <c r="J10" s="337">
        <v>131.81818181818201</v>
      </c>
      <c r="N10" s="90"/>
    </row>
    <row r="11" spans="2:15" x14ac:dyDescent="0.25">
      <c r="B11" s="334" t="s">
        <v>268</v>
      </c>
      <c r="C11" s="335">
        <v>44</v>
      </c>
      <c r="D11" s="339">
        <v>3</v>
      </c>
      <c r="E11" s="335">
        <v>64</v>
      </c>
      <c r="F11" s="337">
        <v>2.2892819979188301</v>
      </c>
      <c r="G11" s="333">
        <v>15.6087408949011</v>
      </c>
      <c r="H11" s="195">
        <v>333</v>
      </c>
      <c r="I11" s="298">
        <v>6.8181818181818201</v>
      </c>
      <c r="J11" s="337">
        <v>145.45454545454501</v>
      </c>
      <c r="M11" s="90"/>
      <c r="N11" s="90"/>
    </row>
    <row r="12" spans="2:15" x14ac:dyDescent="0.25">
      <c r="B12" s="334" t="s">
        <v>269</v>
      </c>
      <c r="C12" s="330">
        <v>39</v>
      </c>
      <c r="D12" s="311">
        <v>1</v>
      </c>
      <c r="E12" s="330">
        <v>60</v>
      </c>
      <c r="F12" s="337">
        <v>2.59446514103246</v>
      </c>
      <c r="G12" s="298">
        <v>6.6524747205960599</v>
      </c>
      <c r="H12" s="195">
        <v>399.1</v>
      </c>
      <c r="I12" s="194">
        <v>2.5641025641025599</v>
      </c>
      <c r="J12" s="337">
        <v>153.84615384615401</v>
      </c>
      <c r="M12" s="90"/>
      <c r="N12" s="90"/>
    </row>
    <row r="13" spans="2:15" x14ac:dyDescent="0.25">
      <c r="B13" s="329" t="s">
        <v>10</v>
      </c>
      <c r="C13" s="330">
        <v>136</v>
      </c>
      <c r="D13" s="311">
        <v>2</v>
      </c>
      <c r="E13" s="330">
        <v>179</v>
      </c>
      <c r="F13" s="332">
        <v>2.4962556165751399</v>
      </c>
      <c r="G13" s="333">
        <v>3.6981564690002</v>
      </c>
      <c r="H13" s="332">
        <v>331</v>
      </c>
      <c r="I13" s="333">
        <v>1.4814814814814801</v>
      </c>
      <c r="J13" s="332">
        <v>131.6</v>
      </c>
      <c r="L13" s="90"/>
      <c r="M13" s="90"/>
    </row>
    <row r="14" spans="2:15" x14ac:dyDescent="0.25">
      <c r="B14" s="334" t="s">
        <v>270</v>
      </c>
      <c r="C14" s="335">
        <v>101</v>
      </c>
      <c r="D14" s="161">
        <v>0</v>
      </c>
      <c r="E14" s="335">
        <v>141</v>
      </c>
      <c r="F14" s="337">
        <v>3.88887819340431</v>
      </c>
      <c r="G14" s="338">
        <v>0</v>
      </c>
      <c r="H14" s="337">
        <v>542.9</v>
      </c>
      <c r="I14" s="338">
        <v>0</v>
      </c>
      <c r="J14" s="337">
        <v>139.60396039604001</v>
      </c>
      <c r="L14" s="90"/>
      <c r="M14" s="90"/>
    </row>
    <row r="15" spans="2:15" x14ac:dyDescent="0.25">
      <c r="B15" s="334" t="s">
        <v>271</v>
      </c>
      <c r="C15" s="335">
        <v>91</v>
      </c>
      <c r="D15" s="161">
        <v>2</v>
      </c>
      <c r="E15" s="335">
        <v>125</v>
      </c>
      <c r="F15" s="337">
        <v>3.8</v>
      </c>
      <c r="G15" s="298">
        <v>8.4141441763604607</v>
      </c>
      <c r="H15" s="337">
        <v>525.9</v>
      </c>
      <c r="I15" s="298">
        <v>2.1739130434782599</v>
      </c>
      <c r="J15" s="337">
        <v>137.4</v>
      </c>
      <c r="L15" s="90"/>
    </row>
    <row r="16" spans="2:15" x14ac:dyDescent="0.25">
      <c r="B16" s="334" t="s">
        <v>272</v>
      </c>
      <c r="C16" s="335">
        <v>66</v>
      </c>
      <c r="D16" s="339">
        <v>1</v>
      </c>
      <c r="E16" s="335">
        <v>104</v>
      </c>
      <c r="F16" s="337">
        <v>4.0700542673902298</v>
      </c>
      <c r="G16" s="190">
        <v>6.1667488899852003</v>
      </c>
      <c r="H16" s="337">
        <v>641.29999999999995</v>
      </c>
      <c r="I16" s="190">
        <v>1.51515151515152</v>
      </c>
      <c r="J16" s="337">
        <v>157.57575757575799</v>
      </c>
      <c r="L16" s="90"/>
    </row>
    <row r="17" spans="2:12" x14ac:dyDescent="0.25">
      <c r="B17" s="334" t="s">
        <v>273</v>
      </c>
      <c r="C17" s="335">
        <v>64</v>
      </c>
      <c r="D17" s="339">
        <v>3</v>
      </c>
      <c r="E17" s="335">
        <v>81</v>
      </c>
      <c r="F17" s="337">
        <v>4.0790312300828502</v>
      </c>
      <c r="G17" s="194">
        <v>19.120458891013399</v>
      </c>
      <c r="H17" s="337">
        <v>516.29999999999995</v>
      </c>
      <c r="I17" s="194">
        <v>4.6875</v>
      </c>
      <c r="J17" s="337">
        <v>126.5625</v>
      </c>
      <c r="L17" s="90"/>
    </row>
    <row r="18" spans="2:12" x14ac:dyDescent="0.25">
      <c r="B18" s="329" t="s">
        <v>12</v>
      </c>
      <c r="C18" s="330">
        <v>122</v>
      </c>
      <c r="D18" s="311">
        <v>3</v>
      </c>
      <c r="E18" s="330">
        <v>175</v>
      </c>
      <c r="F18" s="332">
        <v>2.4</v>
      </c>
      <c r="G18" s="333">
        <v>5.9446552595337403</v>
      </c>
      <c r="H18" s="332">
        <v>346.8</v>
      </c>
      <c r="I18" s="333">
        <v>2.5</v>
      </c>
      <c r="J18" s="332">
        <v>143.4</v>
      </c>
    </row>
    <row r="19" spans="2:12" x14ac:dyDescent="0.25">
      <c r="B19" s="334" t="s">
        <v>274</v>
      </c>
      <c r="C19" s="335">
        <v>142</v>
      </c>
      <c r="D19" s="161">
        <v>6</v>
      </c>
      <c r="E19" s="335">
        <v>225</v>
      </c>
      <c r="F19" s="337">
        <v>3.4260208697750199</v>
      </c>
      <c r="G19" s="338">
        <v>14.476144520176099</v>
      </c>
      <c r="H19" s="337">
        <v>542.9</v>
      </c>
      <c r="I19" s="338">
        <v>4.2253521126760596</v>
      </c>
      <c r="J19" s="337">
        <v>158.45070422535201</v>
      </c>
    </row>
    <row r="20" spans="2:12" x14ac:dyDescent="0.25">
      <c r="B20" s="334" t="s">
        <v>275</v>
      </c>
      <c r="C20" s="335">
        <v>90</v>
      </c>
      <c r="D20" s="162">
        <v>1</v>
      </c>
      <c r="E20" s="335">
        <v>130</v>
      </c>
      <c r="F20" s="337">
        <v>2.5804971757891999</v>
      </c>
      <c r="G20" s="190">
        <v>2.8672190842102201</v>
      </c>
      <c r="H20" s="337">
        <v>372.7</v>
      </c>
      <c r="I20" s="190">
        <v>1.1111111111111101</v>
      </c>
      <c r="J20" s="337">
        <v>144.444444444444</v>
      </c>
    </row>
    <row r="21" spans="2:12" x14ac:dyDescent="0.25">
      <c r="B21" s="334" t="s">
        <v>276</v>
      </c>
      <c r="C21" s="335">
        <v>93</v>
      </c>
      <c r="D21" s="162">
        <v>1</v>
      </c>
      <c r="E21" s="335">
        <v>130</v>
      </c>
      <c r="F21" s="337">
        <v>3.5778175313059002</v>
      </c>
      <c r="G21" s="190">
        <v>3.84711562506011</v>
      </c>
      <c r="H21" s="337">
        <v>500.1</v>
      </c>
      <c r="I21" s="190">
        <v>1.0752688172042999</v>
      </c>
      <c r="J21" s="337">
        <v>139.78494623655899</v>
      </c>
    </row>
    <row r="22" spans="2:12" x14ac:dyDescent="0.25">
      <c r="B22" s="334" t="s">
        <v>277</v>
      </c>
      <c r="C22" s="335">
        <v>77</v>
      </c>
      <c r="D22" s="161">
        <v>2</v>
      </c>
      <c r="E22" s="335">
        <v>130</v>
      </c>
      <c r="F22" s="337">
        <v>3.3672978528009798</v>
      </c>
      <c r="G22" s="190">
        <v>8.7462281890934506</v>
      </c>
      <c r="H22" s="337">
        <v>568.5</v>
      </c>
      <c r="I22" s="190">
        <v>2.5974025974026</v>
      </c>
      <c r="J22" s="337">
        <v>168.83116883116901</v>
      </c>
    </row>
    <row r="23" spans="2:12" x14ac:dyDescent="0.25">
      <c r="B23" s="334" t="s">
        <v>278</v>
      </c>
      <c r="C23" s="335">
        <v>43</v>
      </c>
      <c r="D23" s="350">
        <v>1</v>
      </c>
      <c r="E23" s="335">
        <v>72</v>
      </c>
      <c r="F23" s="337">
        <v>2.1425546226861698</v>
      </c>
      <c r="G23" s="298">
        <v>4.9826851690375902</v>
      </c>
      <c r="H23" s="337">
        <v>358.8</v>
      </c>
      <c r="I23" s="298">
        <v>2.32558139534884</v>
      </c>
      <c r="J23" s="337">
        <v>167.44186046511601</v>
      </c>
    </row>
    <row r="24" spans="2:12" x14ac:dyDescent="0.25">
      <c r="B24" s="341" t="s">
        <v>279</v>
      </c>
      <c r="C24" s="330">
        <f t="shared" ref="C24" si="0">SUM(C6:C23)</f>
        <v>2080</v>
      </c>
      <c r="D24" s="311">
        <f>SUM(D6:D23)</f>
        <v>42</v>
      </c>
      <c r="E24" s="330">
        <f>SUM(E6:E23)</f>
        <v>2938</v>
      </c>
      <c r="F24" s="332">
        <f>C24/675127*1003</f>
        <v>3.0901445209567977</v>
      </c>
      <c r="G24" s="333">
        <f>D24/675127*100000</f>
        <v>6.22105174285727</v>
      </c>
      <c r="H24" s="332">
        <f>E24/675127*100000</f>
        <v>435.17738144082523</v>
      </c>
      <c r="I24" s="333">
        <f>D24/C24*100</f>
        <v>2.0192307692307692</v>
      </c>
      <c r="J24" s="332">
        <f>E24/C24*100</f>
        <v>141.25</v>
      </c>
    </row>
    <row r="25" spans="2:12" x14ac:dyDescent="0.25">
      <c r="B25" s="329" t="s">
        <v>280</v>
      </c>
      <c r="C25" s="330">
        <v>1080</v>
      </c>
      <c r="D25" s="331">
        <v>36</v>
      </c>
      <c r="E25" s="330">
        <v>1710</v>
      </c>
      <c r="F25" s="332">
        <f>C25/633548*1000</f>
        <v>1.7046853592782236</v>
      </c>
      <c r="G25" s="333">
        <f>D25/633548*100000</f>
        <v>5.6822845309274124</v>
      </c>
      <c r="H25" s="332">
        <f>E25/633548*100000</f>
        <v>269.90851521905205</v>
      </c>
      <c r="I25" s="333">
        <f>D25/C25*100</f>
        <v>3.3333333333333335</v>
      </c>
      <c r="J25" s="332">
        <f>E25/C25*100</f>
        <v>158.33333333333331</v>
      </c>
    </row>
    <row r="26" spans="2:12" x14ac:dyDescent="0.25">
      <c r="B26" s="342" t="s">
        <v>63</v>
      </c>
      <c r="C26" s="343">
        <f>SUM(C24:C25)</f>
        <v>3160</v>
      </c>
      <c r="D26" s="343">
        <f t="shared" ref="D26:E26" si="1">SUM(D24:D25)</f>
        <v>78</v>
      </c>
      <c r="E26" s="343">
        <f t="shared" si="1"/>
        <v>4648</v>
      </c>
      <c r="F26" s="344">
        <f>C26/1308675*1000</f>
        <v>2.4146560452365944</v>
      </c>
      <c r="G26" s="344">
        <f>D26/1308675*100000</f>
        <v>5.9602269471029858</v>
      </c>
      <c r="H26" s="344">
        <f>E26/1308675*100000</f>
        <v>355.16839551454717</v>
      </c>
      <c r="I26" s="344">
        <f>D26/C26*100</f>
        <v>2.4683544303797467</v>
      </c>
      <c r="J26" s="344">
        <f>E26/C26*100</f>
        <v>147.08860759493672</v>
      </c>
    </row>
    <row r="27" spans="2:12" x14ac:dyDescent="0.25">
      <c r="B27" s="345" t="s">
        <v>74</v>
      </c>
      <c r="C27" s="345"/>
      <c r="D27" s="345"/>
      <c r="E27" s="345"/>
      <c r="F27" s="345"/>
      <c r="G27" s="345"/>
      <c r="H27" s="345"/>
      <c r="I27" s="345"/>
      <c r="J27" s="345"/>
    </row>
    <row r="28" spans="2:12" x14ac:dyDescent="0.25">
      <c r="B28" s="346" t="s">
        <v>75</v>
      </c>
      <c r="C28" s="346"/>
      <c r="D28" s="346"/>
      <c r="E28" s="346"/>
      <c r="F28" s="346"/>
      <c r="G28" s="346"/>
      <c r="H28" s="346"/>
      <c r="I28" s="346"/>
      <c r="J28" s="346"/>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4"/>
  <sheetViews>
    <sheetView topLeftCell="A10" workbookViewId="0">
      <selection activeCell="F29" sqref="F29"/>
    </sheetView>
  </sheetViews>
  <sheetFormatPr defaultRowHeight="15" x14ac:dyDescent="0.25"/>
  <cols>
    <col min="2" max="2" width="21" customWidth="1"/>
  </cols>
  <sheetData>
    <row r="2" spans="2:12" x14ac:dyDescent="0.25">
      <c r="B2" s="155" t="s">
        <v>312</v>
      </c>
      <c r="C2" s="348"/>
      <c r="D2" s="348"/>
      <c r="E2" s="348"/>
      <c r="F2" s="348"/>
      <c r="G2" s="348"/>
      <c r="H2" s="348"/>
      <c r="I2" s="348"/>
    </row>
    <row r="3" spans="2:12" x14ac:dyDescent="0.25">
      <c r="B3" s="475" t="s">
        <v>253</v>
      </c>
      <c r="C3" s="476"/>
      <c r="D3" s="476"/>
      <c r="E3" s="476"/>
      <c r="F3" s="476"/>
      <c r="G3" s="476"/>
      <c r="H3" s="348"/>
      <c r="I3" s="348"/>
    </row>
    <row r="4" spans="2:12" x14ac:dyDescent="0.25">
      <c r="B4" s="466" t="s">
        <v>316</v>
      </c>
      <c r="C4" s="477" t="s">
        <v>71</v>
      </c>
      <c r="D4" s="477"/>
      <c r="E4" s="477"/>
      <c r="F4" s="413" t="s">
        <v>313</v>
      </c>
      <c r="G4" s="413"/>
      <c r="H4" s="413"/>
      <c r="I4" s="348"/>
    </row>
    <row r="5" spans="2:12" x14ac:dyDescent="0.25">
      <c r="B5" s="467"/>
      <c r="C5" s="364" t="s">
        <v>6</v>
      </c>
      <c r="D5" s="364" t="s">
        <v>7</v>
      </c>
      <c r="E5" s="364" t="s">
        <v>8</v>
      </c>
      <c r="F5" s="364" t="s">
        <v>6</v>
      </c>
      <c r="G5" s="364" t="s">
        <v>7</v>
      </c>
      <c r="H5" s="364" t="s">
        <v>8</v>
      </c>
      <c r="I5" s="348"/>
    </row>
    <row r="6" spans="2:12" x14ac:dyDescent="0.25">
      <c r="B6" s="368" t="s">
        <v>11</v>
      </c>
      <c r="C6" s="369">
        <v>414</v>
      </c>
      <c r="D6" s="340">
        <v>2</v>
      </c>
      <c r="E6" s="369">
        <v>529</v>
      </c>
      <c r="F6" s="370">
        <v>32</v>
      </c>
      <c r="G6" s="371">
        <v>2</v>
      </c>
      <c r="H6" s="370">
        <v>43</v>
      </c>
      <c r="I6" s="348"/>
      <c r="J6" s="380"/>
      <c r="K6" s="380"/>
      <c r="L6" s="380"/>
    </row>
    <row r="7" spans="2:12" x14ac:dyDescent="0.25">
      <c r="B7" s="368" t="s">
        <v>9</v>
      </c>
      <c r="C7" s="369">
        <v>134</v>
      </c>
      <c r="D7" s="340">
        <v>3</v>
      </c>
      <c r="E7" s="369">
        <v>186</v>
      </c>
      <c r="F7" s="370">
        <v>88</v>
      </c>
      <c r="G7" s="369">
        <v>4</v>
      </c>
      <c r="H7" s="370">
        <v>144</v>
      </c>
      <c r="I7" s="348"/>
      <c r="J7" s="380"/>
      <c r="K7" s="380"/>
      <c r="L7" s="380"/>
    </row>
    <row r="8" spans="2:12" x14ac:dyDescent="0.25">
      <c r="B8" s="368" t="s">
        <v>10</v>
      </c>
      <c r="C8" s="369">
        <v>84</v>
      </c>
      <c r="D8" s="340">
        <v>1</v>
      </c>
      <c r="E8" s="369">
        <v>100</v>
      </c>
      <c r="F8" s="370">
        <v>52</v>
      </c>
      <c r="G8" s="371">
        <v>1</v>
      </c>
      <c r="H8" s="370">
        <v>79</v>
      </c>
      <c r="I8" s="348"/>
      <c r="J8" s="380"/>
      <c r="K8" s="380"/>
      <c r="L8" s="380"/>
    </row>
    <row r="9" spans="2:12" x14ac:dyDescent="0.25">
      <c r="B9" s="372" t="s">
        <v>267</v>
      </c>
      <c r="C9" s="114">
        <v>145</v>
      </c>
      <c r="D9" s="339">
        <v>2</v>
      </c>
      <c r="E9" s="114">
        <v>186</v>
      </c>
      <c r="F9" s="112">
        <v>9</v>
      </c>
      <c r="G9" s="111">
        <v>0</v>
      </c>
      <c r="H9" s="112">
        <v>17</v>
      </c>
      <c r="I9" s="348"/>
      <c r="J9" s="380"/>
      <c r="K9" s="380"/>
      <c r="L9" s="380"/>
    </row>
    <row r="10" spans="2:12" x14ac:dyDescent="0.25">
      <c r="B10" s="368" t="s">
        <v>12</v>
      </c>
      <c r="C10" s="369">
        <v>105</v>
      </c>
      <c r="D10" s="340">
        <v>3</v>
      </c>
      <c r="E10" s="369">
        <v>147</v>
      </c>
      <c r="F10" s="370">
        <v>17</v>
      </c>
      <c r="G10" s="111">
        <v>0</v>
      </c>
      <c r="H10" s="370">
        <v>28</v>
      </c>
      <c r="I10" s="348"/>
      <c r="J10" s="380"/>
      <c r="K10" s="380"/>
      <c r="L10" s="380"/>
    </row>
    <row r="11" spans="2:12" x14ac:dyDescent="0.25">
      <c r="B11" s="334" t="s">
        <v>265</v>
      </c>
      <c r="C11" s="335">
        <v>82</v>
      </c>
      <c r="D11" s="339">
        <v>1</v>
      </c>
      <c r="E11" s="335">
        <v>117</v>
      </c>
      <c r="F11" s="373">
        <v>9</v>
      </c>
      <c r="G11" s="335">
        <v>1</v>
      </c>
      <c r="H11" s="373">
        <v>16</v>
      </c>
      <c r="I11" s="348"/>
      <c r="J11" s="380"/>
      <c r="K11" s="380"/>
      <c r="L11" s="380"/>
    </row>
    <row r="12" spans="2:12" x14ac:dyDescent="0.25">
      <c r="B12" s="334" t="s">
        <v>274</v>
      </c>
      <c r="C12" s="335">
        <v>104</v>
      </c>
      <c r="D12" s="339">
        <v>3</v>
      </c>
      <c r="E12" s="335">
        <v>150</v>
      </c>
      <c r="F12" s="373">
        <v>38</v>
      </c>
      <c r="G12" s="335">
        <v>3</v>
      </c>
      <c r="H12" s="373">
        <v>75</v>
      </c>
      <c r="I12" s="348"/>
      <c r="J12" s="380"/>
      <c r="K12" s="380"/>
      <c r="L12" s="380"/>
    </row>
    <row r="13" spans="2:12" x14ac:dyDescent="0.25">
      <c r="B13" s="334" t="s">
        <v>275</v>
      </c>
      <c r="C13" s="335">
        <v>57</v>
      </c>
      <c r="D13" s="339">
        <v>1</v>
      </c>
      <c r="E13" s="335">
        <v>74</v>
      </c>
      <c r="F13" s="373">
        <v>32</v>
      </c>
      <c r="G13" s="335">
        <v>0</v>
      </c>
      <c r="H13" s="373">
        <v>55</v>
      </c>
      <c r="I13" s="348"/>
      <c r="J13" s="380"/>
      <c r="K13" s="380"/>
      <c r="L13" s="380"/>
    </row>
    <row r="14" spans="2:12" x14ac:dyDescent="0.25">
      <c r="B14" s="334" t="s">
        <v>270</v>
      </c>
      <c r="C14" s="335">
        <v>81</v>
      </c>
      <c r="D14" s="374">
        <v>0</v>
      </c>
      <c r="E14" s="335">
        <v>106</v>
      </c>
      <c r="F14" s="373">
        <v>20</v>
      </c>
      <c r="G14" s="111">
        <v>0</v>
      </c>
      <c r="H14" s="373">
        <v>35</v>
      </c>
      <c r="I14" s="348"/>
      <c r="J14" s="380"/>
      <c r="K14" s="380"/>
      <c r="L14" s="380"/>
    </row>
    <row r="15" spans="2:12" x14ac:dyDescent="0.25">
      <c r="B15" s="334" t="s">
        <v>276</v>
      </c>
      <c r="C15" s="335">
        <v>82</v>
      </c>
      <c r="D15" s="374">
        <v>1</v>
      </c>
      <c r="E15" s="335">
        <v>111</v>
      </c>
      <c r="F15" s="373">
        <v>11</v>
      </c>
      <c r="G15" s="111">
        <v>0</v>
      </c>
      <c r="H15" s="373">
        <v>19</v>
      </c>
      <c r="I15" s="348"/>
      <c r="J15" s="380"/>
      <c r="K15" s="380"/>
      <c r="L15" s="380"/>
    </row>
    <row r="16" spans="2:12" x14ac:dyDescent="0.25">
      <c r="B16" s="334" t="s">
        <v>266</v>
      </c>
      <c r="C16" s="335">
        <v>51</v>
      </c>
      <c r="D16" s="339">
        <v>0</v>
      </c>
      <c r="E16" s="335">
        <v>70</v>
      </c>
      <c r="F16" s="373">
        <v>8</v>
      </c>
      <c r="G16" s="111">
        <v>1</v>
      </c>
      <c r="H16" s="373">
        <v>14</v>
      </c>
      <c r="I16" s="348"/>
      <c r="J16" s="380"/>
      <c r="K16" s="380"/>
      <c r="L16" s="380"/>
    </row>
    <row r="17" spans="2:12" x14ac:dyDescent="0.25">
      <c r="B17" s="334" t="s">
        <v>271</v>
      </c>
      <c r="C17" s="335">
        <v>83</v>
      </c>
      <c r="D17" s="339">
        <v>1</v>
      </c>
      <c r="E17" s="335">
        <v>115</v>
      </c>
      <c r="F17" s="373">
        <v>8</v>
      </c>
      <c r="G17" s="111">
        <v>1</v>
      </c>
      <c r="H17" s="373">
        <v>10</v>
      </c>
      <c r="I17" s="348"/>
      <c r="J17" s="380"/>
      <c r="K17" s="380"/>
      <c r="L17" s="380"/>
    </row>
    <row r="18" spans="2:12" x14ac:dyDescent="0.25">
      <c r="B18" s="334" t="s">
        <v>277</v>
      </c>
      <c r="C18" s="335">
        <v>31</v>
      </c>
      <c r="D18" s="339">
        <v>0</v>
      </c>
      <c r="E18" s="335">
        <v>46</v>
      </c>
      <c r="F18" s="373">
        <v>46</v>
      </c>
      <c r="G18" s="111">
        <v>2</v>
      </c>
      <c r="H18" s="373">
        <v>84</v>
      </c>
      <c r="I18" s="348"/>
      <c r="J18" s="380"/>
      <c r="K18" s="380"/>
      <c r="L18" s="380"/>
    </row>
    <row r="19" spans="2:12" x14ac:dyDescent="0.25">
      <c r="B19" s="334" t="s">
        <v>278</v>
      </c>
      <c r="C19" s="335">
        <v>32</v>
      </c>
      <c r="D19" s="339">
        <v>1</v>
      </c>
      <c r="E19" s="335">
        <v>44</v>
      </c>
      <c r="F19" s="373">
        <v>11</v>
      </c>
      <c r="G19" s="111">
        <v>0</v>
      </c>
      <c r="H19" s="373">
        <v>28</v>
      </c>
      <c r="I19" s="348"/>
      <c r="J19" s="380"/>
      <c r="K19" s="380"/>
      <c r="L19" s="380"/>
    </row>
    <row r="20" spans="2:12" x14ac:dyDescent="0.25">
      <c r="B20" s="334" t="s">
        <v>268</v>
      </c>
      <c r="C20" s="335">
        <v>26</v>
      </c>
      <c r="D20" s="339">
        <v>2</v>
      </c>
      <c r="E20" s="335">
        <v>34</v>
      </c>
      <c r="F20" s="373">
        <v>18</v>
      </c>
      <c r="G20" s="111">
        <v>1</v>
      </c>
      <c r="H20" s="373">
        <v>30</v>
      </c>
      <c r="I20" s="348"/>
      <c r="J20" s="380"/>
      <c r="K20" s="380"/>
      <c r="L20" s="380"/>
    </row>
    <row r="21" spans="2:12" x14ac:dyDescent="0.25">
      <c r="B21" s="334" t="s">
        <v>272</v>
      </c>
      <c r="C21" s="335">
        <v>33</v>
      </c>
      <c r="D21" s="374">
        <v>0</v>
      </c>
      <c r="E21" s="335">
        <v>54</v>
      </c>
      <c r="F21" s="373">
        <v>33</v>
      </c>
      <c r="G21" s="111">
        <v>1</v>
      </c>
      <c r="H21" s="373">
        <v>50</v>
      </c>
      <c r="I21" s="348"/>
      <c r="J21" s="380"/>
      <c r="K21" s="380"/>
      <c r="L21" s="380"/>
    </row>
    <row r="22" spans="2:12" x14ac:dyDescent="0.25">
      <c r="B22" s="334" t="s">
        <v>273</v>
      </c>
      <c r="C22" s="335">
        <v>52</v>
      </c>
      <c r="D22" s="375">
        <v>2</v>
      </c>
      <c r="E22" s="376">
        <v>64</v>
      </c>
      <c r="F22" s="373">
        <v>12</v>
      </c>
      <c r="G22" s="111">
        <v>1</v>
      </c>
      <c r="H22" s="373">
        <v>17</v>
      </c>
      <c r="I22" s="348"/>
      <c r="J22" s="380"/>
      <c r="K22" s="380"/>
      <c r="L22" s="380"/>
    </row>
    <row r="23" spans="2:12" x14ac:dyDescent="0.25">
      <c r="B23" s="334" t="s">
        <v>314</v>
      </c>
      <c r="C23" s="114">
        <v>31</v>
      </c>
      <c r="D23" s="339">
        <v>1</v>
      </c>
      <c r="E23" s="114">
        <v>43</v>
      </c>
      <c r="F23" s="377">
        <v>8</v>
      </c>
      <c r="G23" s="378">
        <v>0</v>
      </c>
      <c r="H23" s="377">
        <v>17</v>
      </c>
      <c r="I23" s="348"/>
      <c r="J23" s="380"/>
      <c r="K23" s="380"/>
      <c r="L23" s="380"/>
    </row>
    <row r="24" spans="2:12" x14ac:dyDescent="0.25">
      <c r="B24" s="341" t="s">
        <v>315</v>
      </c>
      <c r="C24" s="369">
        <f>SUM(C6:C23)</f>
        <v>1627</v>
      </c>
      <c r="D24" s="379">
        <f t="shared" ref="D24:E24" si="0">SUM(D6:D23)</f>
        <v>24</v>
      </c>
      <c r="E24" s="369">
        <f t="shared" si="0"/>
        <v>2176</v>
      </c>
      <c r="F24" s="379">
        <f>SUM(F6:F23)</f>
        <v>452</v>
      </c>
      <c r="G24" s="369">
        <f t="shared" ref="G24:H24" si="1">SUM(G6:G23)</f>
        <v>18</v>
      </c>
      <c r="H24" s="379">
        <f t="shared" si="1"/>
        <v>761</v>
      </c>
      <c r="I24" s="348"/>
      <c r="J24" s="380"/>
      <c r="K24" s="380"/>
      <c r="L24" s="380"/>
    </row>
    <row r="25" spans="2:12" x14ac:dyDescent="0.25">
      <c r="B25" s="368" t="s">
        <v>280</v>
      </c>
      <c r="C25" s="369">
        <v>478</v>
      </c>
      <c r="D25" s="370">
        <v>8</v>
      </c>
      <c r="E25" s="369">
        <v>722</v>
      </c>
      <c r="F25" s="370">
        <v>603</v>
      </c>
      <c r="G25" s="369">
        <v>28</v>
      </c>
      <c r="H25" s="370">
        <v>989</v>
      </c>
      <c r="I25" s="348"/>
    </row>
    <row r="26" spans="2:12" x14ac:dyDescent="0.25">
      <c r="B26" s="342" t="s">
        <v>63</v>
      </c>
      <c r="C26" s="343">
        <f>SUM(C24:C25)</f>
        <v>2105</v>
      </c>
      <c r="D26" s="343">
        <f t="shared" ref="D26:H26" si="2">SUM(D24:D25)</f>
        <v>32</v>
      </c>
      <c r="E26" s="343">
        <f t="shared" si="2"/>
        <v>2898</v>
      </c>
      <c r="F26" s="343">
        <f t="shared" si="2"/>
        <v>1055</v>
      </c>
      <c r="G26" s="343">
        <f t="shared" si="2"/>
        <v>46</v>
      </c>
      <c r="H26" s="343">
        <f t="shared" si="2"/>
        <v>1750</v>
      </c>
      <c r="I26" s="348"/>
    </row>
    <row r="27" spans="2:12" x14ac:dyDescent="0.25">
      <c r="B27" s="348"/>
      <c r="C27" s="348"/>
      <c r="D27" s="348"/>
      <c r="E27" s="348"/>
      <c r="F27" s="348"/>
      <c r="G27" s="348"/>
      <c r="H27" s="348"/>
      <c r="I27" s="348"/>
    </row>
    <row r="28" spans="2:12" x14ac:dyDescent="0.25">
      <c r="B28" s="348"/>
      <c r="C28" s="348"/>
      <c r="D28" s="348"/>
      <c r="E28" s="348"/>
      <c r="F28" s="348"/>
      <c r="G28" s="348"/>
      <c r="H28" s="348"/>
      <c r="I28" s="348"/>
    </row>
    <row r="29" spans="2:12" x14ac:dyDescent="0.25">
      <c r="B29" s="348"/>
      <c r="C29" s="348"/>
      <c r="D29" s="348"/>
      <c r="E29" s="348"/>
      <c r="F29" s="348"/>
      <c r="G29" s="348"/>
      <c r="H29" s="348"/>
      <c r="I29" s="348"/>
    </row>
    <row r="30" spans="2:12" x14ac:dyDescent="0.25">
      <c r="B30" s="348"/>
      <c r="C30" s="348"/>
      <c r="D30" s="348"/>
      <c r="E30" s="348"/>
      <c r="F30" s="348"/>
      <c r="G30" s="348"/>
      <c r="H30" s="348"/>
      <c r="I30" s="348"/>
    </row>
    <row r="31" spans="2:12" x14ac:dyDescent="0.25">
      <c r="B31" s="348"/>
      <c r="C31" s="348"/>
      <c r="D31" s="348"/>
      <c r="E31" s="348"/>
      <c r="F31" s="348"/>
      <c r="G31" s="348"/>
      <c r="H31" s="348"/>
      <c r="I31" s="348"/>
    </row>
    <row r="32" spans="2:12" x14ac:dyDescent="0.25">
      <c r="B32" s="348"/>
      <c r="C32" s="348"/>
      <c r="D32" s="348"/>
      <c r="E32" s="348"/>
      <c r="F32" s="348"/>
      <c r="G32" s="348"/>
      <c r="H32" s="348"/>
      <c r="I32" s="348"/>
    </row>
    <row r="33" spans="2:9" x14ac:dyDescent="0.25">
      <c r="B33" s="348"/>
      <c r="C33" s="348"/>
      <c r="D33" s="348"/>
      <c r="E33" s="348"/>
      <c r="F33" s="348"/>
      <c r="G33" s="348"/>
      <c r="H33" s="348"/>
      <c r="I33" s="348"/>
    </row>
    <row r="34" spans="2:9" x14ac:dyDescent="0.25">
      <c r="B34" s="348"/>
      <c r="C34" s="348"/>
      <c r="D34" s="348"/>
      <c r="E34" s="348"/>
      <c r="F34" s="348"/>
      <c r="G34" s="348"/>
      <c r="H34" s="348"/>
      <c r="I34" s="348"/>
    </row>
  </sheetData>
  <mergeCells count="4">
    <mergeCell ref="B3:G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N14" sqref="N14"/>
    </sheetView>
  </sheetViews>
  <sheetFormatPr defaultRowHeight="15" x14ac:dyDescent="0.25"/>
  <sheetData>
    <row r="2" spans="2:11" x14ac:dyDescent="0.25">
      <c r="B2" s="20" t="s">
        <v>17</v>
      </c>
      <c r="C2" s="20"/>
      <c r="D2" s="20"/>
      <c r="E2" s="20"/>
      <c r="F2" s="20"/>
      <c r="G2" s="20"/>
      <c r="H2" s="20"/>
      <c r="I2" s="20"/>
      <c r="J2" s="20" t="s">
        <v>18</v>
      </c>
      <c r="K2" s="20"/>
    </row>
    <row r="3" spans="2:11" x14ac:dyDescent="0.25">
      <c r="B3" s="15" t="s">
        <v>19</v>
      </c>
      <c r="C3" s="15"/>
      <c r="D3" s="15"/>
      <c r="E3" s="15"/>
      <c r="F3" s="15"/>
      <c r="G3" s="15"/>
      <c r="H3" s="15"/>
      <c r="I3" s="15"/>
      <c r="J3" s="15"/>
      <c r="K3" s="15"/>
    </row>
    <row r="4" spans="2:11" x14ac:dyDescent="0.25">
      <c r="B4" s="392" t="s">
        <v>2</v>
      </c>
      <c r="C4" s="400">
        <v>2019</v>
      </c>
      <c r="D4" s="400"/>
      <c r="E4" s="400"/>
      <c r="F4" s="402">
        <v>2010</v>
      </c>
      <c r="G4" s="402"/>
      <c r="H4" s="402"/>
      <c r="I4" s="400" t="s">
        <v>20</v>
      </c>
      <c r="J4" s="400"/>
      <c r="K4" s="400"/>
    </row>
    <row r="5" spans="2:11" x14ac:dyDescent="0.25">
      <c r="B5" s="404"/>
      <c r="C5" s="401"/>
      <c r="D5" s="401"/>
      <c r="E5" s="401"/>
      <c r="F5" s="403"/>
      <c r="G5" s="403"/>
      <c r="H5" s="403"/>
      <c r="I5" s="401"/>
      <c r="J5" s="401"/>
      <c r="K5" s="401"/>
    </row>
    <row r="6" spans="2:11" x14ac:dyDescent="0.25">
      <c r="B6" s="393"/>
      <c r="C6" s="16" t="s">
        <v>6</v>
      </c>
      <c r="D6" s="16" t="s">
        <v>7</v>
      </c>
      <c r="E6" s="16" t="s">
        <v>8</v>
      </c>
      <c r="F6" s="16" t="s">
        <v>6</v>
      </c>
      <c r="G6" s="16" t="s">
        <v>7</v>
      </c>
      <c r="H6" s="16" t="s">
        <v>8</v>
      </c>
      <c r="I6" s="16" t="s">
        <v>6</v>
      </c>
      <c r="J6" s="16" t="s">
        <v>7</v>
      </c>
      <c r="K6" s="16" t="s">
        <v>8</v>
      </c>
    </row>
    <row r="7" spans="2:11" x14ac:dyDescent="0.25">
      <c r="B7" s="2" t="s">
        <v>9</v>
      </c>
      <c r="C7" s="3">
        <v>629</v>
      </c>
      <c r="D7" s="21">
        <v>23</v>
      </c>
      <c r="E7" s="3">
        <v>960</v>
      </c>
      <c r="F7" s="21">
        <v>832</v>
      </c>
      <c r="G7" s="3">
        <v>23</v>
      </c>
      <c r="H7" s="22">
        <v>1333</v>
      </c>
      <c r="I7" s="17">
        <v>-24.4</v>
      </c>
      <c r="J7" s="23">
        <v>0</v>
      </c>
      <c r="K7" s="17">
        <v>-27.98</v>
      </c>
    </row>
    <row r="8" spans="2:11" x14ac:dyDescent="0.25">
      <c r="B8" s="2" t="s">
        <v>10</v>
      </c>
      <c r="C8" s="3">
        <v>854</v>
      </c>
      <c r="D8" s="21">
        <v>17</v>
      </c>
      <c r="E8" s="3">
        <v>1267</v>
      </c>
      <c r="F8" s="22">
        <v>1151</v>
      </c>
      <c r="G8" s="3">
        <v>21</v>
      </c>
      <c r="H8" s="22">
        <v>1780</v>
      </c>
      <c r="I8" s="17">
        <v>-25.8</v>
      </c>
      <c r="J8" s="23">
        <v>-19.05</v>
      </c>
      <c r="K8" s="17">
        <v>-28.82</v>
      </c>
    </row>
    <row r="9" spans="2:11" x14ac:dyDescent="0.25">
      <c r="B9" s="2" t="s">
        <v>11</v>
      </c>
      <c r="C9" s="3">
        <v>846</v>
      </c>
      <c r="D9" s="21">
        <v>13</v>
      </c>
      <c r="E9" s="3">
        <v>1150</v>
      </c>
      <c r="F9" s="22">
        <v>1037</v>
      </c>
      <c r="G9" s="3">
        <v>15</v>
      </c>
      <c r="H9" s="22">
        <v>1500</v>
      </c>
      <c r="I9" s="17">
        <v>-18.420000000000002</v>
      </c>
      <c r="J9" s="23">
        <v>-13.33</v>
      </c>
      <c r="K9" s="17">
        <v>-23.33</v>
      </c>
    </row>
    <row r="10" spans="2:11" x14ac:dyDescent="0.25">
      <c r="B10" s="2" t="s">
        <v>12</v>
      </c>
      <c r="C10" s="3">
        <v>831</v>
      </c>
      <c r="D10" s="21">
        <v>25</v>
      </c>
      <c r="E10" s="3">
        <v>1271</v>
      </c>
      <c r="F10" s="22">
        <v>1079</v>
      </c>
      <c r="G10" s="3">
        <v>20</v>
      </c>
      <c r="H10" s="22">
        <v>1764</v>
      </c>
      <c r="I10" s="17">
        <v>-22.98</v>
      </c>
      <c r="J10" s="23">
        <v>25</v>
      </c>
      <c r="K10" s="17">
        <v>-27.95</v>
      </c>
    </row>
    <row r="11" spans="2:11" x14ac:dyDescent="0.25">
      <c r="B11" s="7" t="s">
        <v>13</v>
      </c>
      <c r="C11" s="8">
        <v>3160</v>
      </c>
      <c r="D11" s="8">
        <v>78</v>
      </c>
      <c r="E11" s="8">
        <v>4648</v>
      </c>
      <c r="F11" s="12">
        <v>4099</v>
      </c>
      <c r="G11" s="12">
        <v>79</v>
      </c>
      <c r="H11" s="12">
        <v>6377</v>
      </c>
      <c r="I11" s="24">
        <v>-22.91</v>
      </c>
      <c r="J11" s="24">
        <v>-1.27</v>
      </c>
      <c r="K11" s="24">
        <v>-27.11</v>
      </c>
    </row>
    <row r="12" spans="2:11" x14ac:dyDescent="0.25">
      <c r="B12" s="11" t="s">
        <v>14</v>
      </c>
      <c r="C12" s="12">
        <v>172183</v>
      </c>
      <c r="D12" s="12">
        <v>3173</v>
      </c>
      <c r="E12" s="12">
        <v>241384</v>
      </c>
      <c r="F12" s="8">
        <v>212997</v>
      </c>
      <c r="G12" s="8">
        <v>4114</v>
      </c>
      <c r="H12" s="8">
        <v>304720</v>
      </c>
      <c r="I12" s="18">
        <v>-19.16</v>
      </c>
      <c r="J12" s="18">
        <v>-22.87</v>
      </c>
      <c r="K12" s="18">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52"/>
  <sheetViews>
    <sheetView topLeftCell="A10" workbookViewId="0">
      <selection activeCell="G17" sqref="G17"/>
    </sheetView>
  </sheetViews>
  <sheetFormatPr defaultRowHeight="15" x14ac:dyDescent="0.25"/>
  <cols>
    <col min="3" max="3" width="19.85546875" customWidth="1"/>
    <col min="4" max="5" width="21.42578125" customWidth="1"/>
  </cols>
  <sheetData>
    <row r="2" spans="3:5" x14ac:dyDescent="0.25">
      <c r="C2" s="158" t="s">
        <v>306</v>
      </c>
      <c r="D2" s="362"/>
      <c r="E2" s="362"/>
    </row>
    <row r="3" spans="3:5" x14ac:dyDescent="0.25">
      <c r="C3" s="348"/>
      <c r="D3" s="348"/>
      <c r="E3" s="348"/>
    </row>
    <row r="4" spans="3:5" x14ac:dyDescent="0.25">
      <c r="C4" s="478" t="s">
        <v>307</v>
      </c>
      <c r="D4" s="406" t="s">
        <v>308</v>
      </c>
      <c r="E4" s="406"/>
    </row>
    <row r="5" spans="3:5" x14ac:dyDescent="0.25">
      <c r="C5" s="478"/>
      <c r="D5" s="363" t="s">
        <v>309</v>
      </c>
      <c r="E5" s="363" t="s">
        <v>310</v>
      </c>
    </row>
    <row r="6" spans="3:5" x14ac:dyDescent="0.25">
      <c r="C6" s="354" t="s">
        <v>288</v>
      </c>
      <c r="D6" s="351">
        <v>186.75222128433848</v>
      </c>
      <c r="E6" s="339">
        <v>1082000631</v>
      </c>
    </row>
    <row r="7" spans="3:5" x14ac:dyDescent="0.25">
      <c r="C7" s="354" t="s">
        <v>289</v>
      </c>
      <c r="D7" s="351">
        <v>195.77080565479082</v>
      </c>
      <c r="E7" s="339">
        <v>378995835</v>
      </c>
    </row>
    <row r="8" spans="3:5" x14ac:dyDescent="0.25">
      <c r="C8" s="354" t="s">
        <v>290</v>
      </c>
      <c r="D8" s="351">
        <v>207.5169721817141</v>
      </c>
      <c r="E8" s="339">
        <v>116189064</v>
      </c>
    </row>
    <row r="9" spans="3:5" x14ac:dyDescent="0.25">
      <c r="C9" s="354" t="s">
        <v>291</v>
      </c>
      <c r="D9" s="351">
        <v>222.53321495260127</v>
      </c>
      <c r="E9" s="339">
        <v>27946500</v>
      </c>
    </row>
    <row r="10" spans="3:5" x14ac:dyDescent="0.25">
      <c r="C10" s="354" t="s">
        <v>292</v>
      </c>
      <c r="D10" s="351">
        <v>223.19114340548103</v>
      </c>
      <c r="E10" s="339">
        <v>1112418249</v>
      </c>
    </row>
    <row r="11" spans="3:5" x14ac:dyDescent="0.25">
      <c r="C11" s="354" t="s">
        <v>293</v>
      </c>
      <c r="D11" s="351">
        <v>228.48495916747831</v>
      </c>
      <c r="E11" s="339">
        <v>373580334</v>
      </c>
    </row>
    <row r="12" spans="3:5" x14ac:dyDescent="0.25">
      <c r="C12" s="354" t="s">
        <v>294</v>
      </c>
      <c r="D12" s="351">
        <v>255.92119392290977</v>
      </c>
      <c r="E12" s="339">
        <v>1112973249</v>
      </c>
    </row>
    <row r="13" spans="3:5" x14ac:dyDescent="0.25">
      <c r="C13" s="354" t="s">
        <v>13</v>
      </c>
      <c r="D13" s="351">
        <v>266.1171734769901</v>
      </c>
      <c r="E13" s="339">
        <v>348260892</v>
      </c>
    </row>
    <row r="14" spans="3:5" x14ac:dyDescent="0.25">
      <c r="C14" s="354" t="s">
        <v>295</v>
      </c>
      <c r="D14" s="351">
        <v>270.17740906769563</v>
      </c>
      <c r="E14" s="339">
        <v>238066824</v>
      </c>
    </row>
    <row r="15" spans="3:5" ht="27" x14ac:dyDescent="0.25">
      <c r="C15" s="354" t="s">
        <v>296</v>
      </c>
      <c r="D15" s="351">
        <v>272.4989349194359</v>
      </c>
      <c r="E15" s="339">
        <v>330619824</v>
      </c>
    </row>
    <row r="16" spans="3:5" x14ac:dyDescent="0.25">
      <c r="C16" s="354" t="s">
        <v>31</v>
      </c>
      <c r="D16" s="351">
        <v>273.74382772229995</v>
      </c>
      <c r="E16" s="339">
        <v>1100087340</v>
      </c>
    </row>
    <row r="17" spans="3:5" x14ac:dyDescent="0.25">
      <c r="C17" s="354" t="s">
        <v>297</v>
      </c>
      <c r="D17" s="351">
        <v>285.43334726147509</v>
      </c>
      <c r="E17" s="339">
        <v>86754897</v>
      </c>
    </row>
    <row r="18" spans="3:5" x14ac:dyDescent="0.25">
      <c r="C18" s="354" t="s">
        <v>298</v>
      </c>
      <c r="D18" s="351">
        <v>286.73849737135129</v>
      </c>
      <c r="E18" s="339">
        <v>2890975380</v>
      </c>
    </row>
    <row r="19" spans="3:5" ht="27" x14ac:dyDescent="0.25">
      <c r="C19" s="354" t="s">
        <v>299</v>
      </c>
      <c r="D19" s="351">
        <v>290.77579949848541</v>
      </c>
      <c r="E19" s="339">
        <v>312161778</v>
      </c>
    </row>
    <row r="20" spans="3:5" x14ac:dyDescent="0.25">
      <c r="C20" s="354" t="s">
        <v>300</v>
      </c>
      <c r="D20" s="351">
        <v>295.96190494823588</v>
      </c>
      <c r="E20" s="339">
        <v>1452219660</v>
      </c>
    </row>
    <row r="21" spans="3:5" x14ac:dyDescent="0.25">
      <c r="C21" s="354" t="s">
        <v>301</v>
      </c>
      <c r="D21" s="351">
        <v>298.1601130593686</v>
      </c>
      <c r="E21" s="339">
        <v>1750889508</v>
      </c>
    </row>
    <row r="22" spans="3:5" x14ac:dyDescent="0.25">
      <c r="C22" s="354" t="s">
        <v>302</v>
      </c>
      <c r="D22" s="351">
        <v>346.54472444623616</v>
      </c>
      <c r="E22" s="339">
        <v>527384064</v>
      </c>
    </row>
    <row r="23" spans="3:5" x14ac:dyDescent="0.25">
      <c r="C23" s="354" t="s">
        <v>303</v>
      </c>
      <c r="D23" s="351">
        <v>361.02081404975866</v>
      </c>
      <c r="E23" s="339">
        <v>1345230342</v>
      </c>
    </row>
    <row r="24" spans="3:5" ht="27" x14ac:dyDescent="0.25">
      <c r="C24" s="354" t="s">
        <v>304</v>
      </c>
      <c r="D24" s="351">
        <v>371.69258603084381</v>
      </c>
      <c r="E24" s="339">
        <v>1658974590</v>
      </c>
    </row>
    <row r="25" spans="3:5" x14ac:dyDescent="0.25">
      <c r="C25" s="354" t="s">
        <v>305</v>
      </c>
      <c r="D25" s="351">
        <v>393.71086639685535</v>
      </c>
      <c r="E25" s="339">
        <v>609024843</v>
      </c>
    </row>
    <row r="26" spans="3:5" x14ac:dyDescent="0.25">
      <c r="C26" s="365" t="s">
        <v>311</v>
      </c>
      <c r="D26" s="366">
        <v>279.5052892070039</v>
      </c>
      <c r="E26" s="367">
        <v>16854753804</v>
      </c>
    </row>
    <row r="27" spans="3:5" x14ac:dyDescent="0.25">
      <c r="C27" s="348"/>
      <c r="D27" s="348"/>
      <c r="E27" s="348"/>
    </row>
    <row r="28" spans="3:5" x14ac:dyDescent="0.25">
      <c r="C28" s="348"/>
      <c r="D28" s="348"/>
      <c r="E28" s="348"/>
    </row>
    <row r="29" spans="3:5" x14ac:dyDescent="0.25">
      <c r="C29" s="348"/>
      <c r="D29" s="348"/>
      <c r="E29" s="348"/>
    </row>
    <row r="30" spans="3:5" x14ac:dyDescent="0.25">
      <c r="C30" s="348"/>
      <c r="D30" s="348"/>
      <c r="E30" s="348"/>
    </row>
    <row r="31" spans="3:5" x14ac:dyDescent="0.25">
      <c r="C31" s="348"/>
      <c r="D31" s="348"/>
      <c r="E31" s="348"/>
    </row>
    <row r="32" spans="3:5" x14ac:dyDescent="0.25">
      <c r="C32" s="348"/>
      <c r="D32" s="348"/>
      <c r="E32" s="348"/>
    </row>
    <row r="33" spans="3:5" x14ac:dyDescent="0.25">
      <c r="C33" s="348"/>
      <c r="D33" s="348"/>
      <c r="E33" s="348"/>
    </row>
    <row r="34" spans="3:5" x14ac:dyDescent="0.25">
      <c r="C34" s="348"/>
      <c r="D34" s="348"/>
      <c r="E34" s="348"/>
    </row>
    <row r="35" spans="3:5" x14ac:dyDescent="0.25">
      <c r="C35" s="348"/>
      <c r="D35" s="348"/>
      <c r="E35" s="348"/>
    </row>
    <row r="36" spans="3:5" x14ac:dyDescent="0.25">
      <c r="C36" s="348"/>
      <c r="D36" s="348"/>
      <c r="E36" s="348"/>
    </row>
    <row r="37" spans="3:5" x14ac:dyDescent="0.25">
      <c r="C37" s="348"/>
      <c r="D37" s="348"/>
      <c r="E37" s="348"/>
    </row>
    <row r="38" spans="3:5" x14ac:dyDescent="0.25">
      <c r="C38" s="348"/>
      <c r="D38" s="348"/>
      <c r="E38" s="348"/>
    </row>
    <row r="39" spans="3:5" x14ac:dyDescent="0.25">
      <c r="C39" s="348"/>
      <c r="D39" s="348"/>
      <c r="E39" s="348"/>
    </row>
    <row r="40" spans="3:5" x14ac:dyDescent="0.25">
      <c r="C40" s="348"/>
      <c r="D40" s="348"/>
      <c r="E40" s="348"/>
    </row>
    <row r="41" spans="3:5" x14ac:dyDescent="0.25">
      <c r="C41" s="348"/>
      <c r="D41" s="348"/>
      <c r="E41" s="348"/>
    </row>
    <row r="42" spans="3:5" x14ac:dyDescent="0.25">
      <c r="C42" s="348"/>
      <c r="D42" s="348"/>
      <c r="E42" s="348"/>
    </row>
    <row r="43" spans="3:5" x14ac:dyDescent="0.25">
      <c r="C43" s="348"/>
      <c r="D43" s="348"/>
      <c r="E43" s="348"/>
    </row>
    <row r="44" spans="3:5" x14ac:dyDescent="0.25">
      <c r="C44" s="348"/>
      <c r="D44" s="348"/>
      <c r="E44" s="348"/>
    </row>
    <row r="45" spans="3:5" x14ac:dyDescent="0.25">
      <c r="C45" s="348"/>
      <c r="D45" s="348"/>
      <c r="E45" s="348"/>
    </row>
    <row r="46" spans="3:5" x14ac:dyDescent="0.25">
      <c r="C46" s="348"/>
      <c r="D46" s="348"/>
      <c r="E46" s="348"/>
    </row>
    <row r="47" spans="3:5" x14ac:dyDescent="0.25">
      <c r="C47" s="348"/>
      <c r="D47" s="348"/>
      <c r="E47" s="348"/>
    </row>
    <row r="48" spans="3:5" x14ac:dyDescent="0.25">
      <c r="C48" s="348"/>
      <c r="D48" s="348"/>
      <c r="E48" s="348"/>
    </row>
    <row r="49" spans="3:5" x14ac:dyDescent="0.25">
      <c r="C49" s="348"/>
      <c r="D49" s="348"/>
      <c r="E49" s="348"/>
    </row>
    <row r="50" spans="3:5" x14ac:dyDescent="0.25">
      <c r="C50" s="348"/>
      <c r="D50" s="348"/>
      <c r="E50" s="348"/>
    </row>
    <row r="51" spans="3:5" x14ac:dyDescent="0.25">
      <c r="C51" s="348"/>
      <c r="D51" s="348"/>
      <c r="E51" s="348"/>
    </row>
    <row r="52" spans="3:5" x14ac:dyDescent="0.25">
      <c r="C52" s="348"/>
      <c r="D52" s="348"/>
      <c r="E52" s="348"/>
    </row>
  </sheetData>
  <mergeCells count="2">
    <mergeCell ref="C4:C5"/>
    <mergeCell ref="D4:E4"/>
  </mergeCells>
  <conditionalFormatting sqref="D6:D25">
    <cfRule type="dataBar" priority="2">
      <dataBar>
        <cfvo type="min"/>
        <cfvo type="max"/>
        <color rgb="FF638EC6"/>
      </dataBar>
      <extLst>
        <ext xmlns:x14="http://schemas.microsoft.com/office/spreadsheetml/2009/9/main" uri="{B025F937-C7B1-47D3-B67F-A62EFF666E3E}">
          <x14:id>{728E331A-4800-42E6-92CD-8BF212126189}</x14:id>
        </ext>
      </extLst>
    </cfRule>
  </conditionalFormatting>
  <conditionalFormatting sqref="E6:E25">
    <cfRule type="dataBar" priority="1">
      <dataBar>
        <cfvo type="min"/>
        <cfvo type="max"/>
        <color rgb="FFFF555A"/>
      </dataBar>
      <extLst>
        <ext xmlns:x14="http://schemas.microsoft.com/office/spreadsheetml/2009/9/main" uri="{B025F937-C7B1-47D3-B67F-A62EFF666E3E}">
          <x14:id>{9F5680C0-20FC-4F08-B43A-9E6FE3A70B9B}</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728E331A-4800-42E6-92CD-8BF212126189}">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9F5680C0-20FC-4F08-B43A-9E6FE3A70B9B}">
            <x14:dataBar minLength="0" maxLength="100" gradient="0">
              <x14:cfvo type="autoMin"/>
              <x14:cfvo type="autoMax"/>
              <x14:negativeFillColor rgb="FFFF0000"/>
              <x14:axisColor rgb="FF000000"/>
            </x14:dataBar>
          </x14:cfRule>
          <xm:sqref>E6:E25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workbookViewId="0">
      <selection activeCell="P9" sqref="P9"/>
    </sheetView>
  </sheetViews>
  <sheetFormatPr defaultRowHeight="15" x14ac:dyDescent="0.25"/>
  <sheetData>
    <row r="2" spans="2:12" x14ac:dyDescent="0.25">
      <c r="B2" s="228" t="s">
        <v>249</v>
      </c>
      <c r="C2" s="90"/>
      <c r="D2" s="90"/>
      <c r="E2" s="90"/>
      <c r="F2" s="90"/>
      <c r="G2" s="90"/>
      <c r="H2" s="90"/>
      <c r="I2" s="90"/>
      <c r="J2" s="90"/>
      <c r="K2" s="90"/>
      <c r="L2" s="90"/>
    </row>
    <row r="3" spans="2:12" ht="15" customHeight="1" x14ac:dyDescent="0.25">
      <c r="B3" s="479" t="s">
        <v>248</v>
      </c>
      <c r="C3" s="479"/>
      <c r="D3" s="479"/>
      <c r="E3" s="479"/>
      <c r="F3" s="90"/>
      <c r="G3" s="90"/>
      <c r="H3" s="90"/>
      <c r="I3" s="90"/>
      <c r="J3" s="90"/>
      <c r="K3" s="90"/>
      <c r="L3" s="90"/>
    </row>
    <row r="4" spans="2:12" x14ac:dyDescent="0.25">
      <c r="B4" s="480" t="s">
        <v>135</v>
      </c>
      <c r="C4" s="483" t="s">
        <v>238</v>
      </c>
      <c r="D4" s="483"/>
      <c r="E4" s="483"/>
      <c r="F4" s="483"/>
      <c r="G4" s="483"/>
      <c r="H4" s="483"/>
      <c r="I4" s="483"/>
      <c r="J4" s="483"/>
      <c r="K4" s="483"/>
      <c r="L4" s="483"/>
    </row>
    <row r="5" spans="2:12" x14ac:dyDescent="0.25">
      <c r="B5" s="481"/>
      <c r="C5" s="401" t="s">
        <v>71</v>
      </c>
      <c r="D5" s="401"/>
      <c r="E5" s="401"/>
      <c r="F5" s="401"/>
      <c r="G5" s="484" t="s">
        <v>72</v>
      </c>
      <c r="H5" s="484"/>
      <c r="I5" s="401" t="s">
        <v>239</v>
      </c>
      <c r="J5" s="401"/>
      <c r="K5" s="401"/>
      <c r="L5" s="401"/>
    </row>
    <row r="6" spans="2:12" ht="40.5" x14ac:dyDescent="0.25">
      <c r="B6" s="482"/>
      <c r="C6" s="159" t="s">
        <v>240</v>
      </c>
      <c r="D6" s="159" t="s">
        <v>241</v>
      </c>
      <c r="E6" s="159" t="s">
        <v>242</v>
      </c>
      <c r="F6" s="159" t="s">
        <v>63</v>
      </c>
      <c r="G6" s="159" t="s">
        <v>240</v>
      </c>
      <c r="H6" s="159" t="s">
        <v>63</v>
      </c>
      <c r="I6" s="159" t="s">
        <v>240</v>
      </c>
      <c r="J6" s="159" t="s">
        <v>241</v>
      </c>
      <c r="K6" s="159" t="s">
        <v>242</v>
      </c>
      <c r="L6" s="159" t="s">
        <v>63</v>
      </c>
    </row>
    <row r="7" spans="2:12" x14ac:dyDescent="0.25">
      <c r="B7" s="310" t="s">
        <v>9</v>
      </c>
      <c r="C7" s="297">
        <v>66</v>
      </c>
      <c r="D7" s="161">
        <v>116</v>
      </c>
      <c r="E7" s="297">
        <v>170</v>
      </c>
      <c r="F7" s="311">
        <v>352</v>
      </c>
      <c r="G7" s="297">
        <v>41</v>
      </c>
      <c r="H7" s="311">
        <v>41</v>
      </c>
      <c r="I7" s="297">
        <v>58</v>
      </c>
      <c r="J7" s="161">
        <v>128</v>
      </c>
      <c r="K7" s="297">
        <v>50</v>
      </c>
      <c r="L7" s="311">
        <v>236</v>
      </c>
    </row>
    <row r="8" spans="2:12" x14ac:dyDescent="0.25">
      <c r="B8" s="310" t="s">
        <v>10</v>
      </c>
      <c r="C8" s="297">
        <v>141</v>
      </c>
      <c r="D8" s="161">
        <v>130</v>
      </c>
      <c r="E8" s="297">
        <v>272</v>
      </c>
      <c r="F8" s="311">
        <v>543</v>
      </c>
      <c r="G8" s="297">
        <v>68</v>
      </c>
      <c r="H8" s="311">
        <v>68</v>
      </c>
      <c r="I8" s="297">
        <v>91</v>
      </c>
      <c r="J8" s="161">
        <v>85</v>
      </c>
      <c r="K8" s="297">
        <v>67</v>
      </c>
      <c r="L8" s="311">
        <v>243</v>
      </c>
    </row>
    <row r="9" spans="2:12" x14ac:dyDescent="0.25">
      <c r="B9" s="310" t="s">
        <v>11</v>
      </c>
      <c r="C9" s="297">
        <v>52</v>
      </c>
      <c r="D9" s="161">
        <v>121</v>
      </c>
      <c r="E9" s="297">
        <v>524</v>
      </c>
      <c r="F9" s="311">
        <v>697</v>
      </c>
      <c r="G9" s="297">
        <v>19</v>
      </c>
      <c r="H9" s="311">
        <v>19</v>
      </c>
      <c r="I9" s="297">
        <v>40</v>
      </c>
      <c r="J9" s="161">
        <v>71</v>
      </c>
      <c r="K9" s="297">
        <v>19</v>
      </c>
      <c r="L9" s="311">
        <v>130</v>
      </c>
    </row>
    <row r="10" spans="2:12" x14ac:dyDescent="0.25">
      <c r="B10" s="310" t="s">
        <v>12</v>
      </c>
      <c r="C10" s="297">
        <v>38</v>
      </c>
      <c r="D10" s="161">
        <v>153</v>
      </c>
      <c r="E10" s="297">
        <v>322</v>
      </c>
      <c r="F10" s="311">
        <v>513</v>
      </c>
      <c r="G10" s="297">
        <v>85</v>
      </c>
      <c r="H10" s="311">
        <v>85</v>
      </c>
      <c r="I10" s="297">
        <v>44</v>
      </c>
      <c r="J10" s="161">
        <v>140</v>
      </c>
      <c r="K10" s="297">
        <v>49</v>
      </c>
      <c r="L10" s="311">
        <v>233</v>
      </c>
    </row>
    <row r="11" spans="2:12" x14ac:dyDescent="0.25">
      <c r="B11" s="305" t="s">
        <v>63</v>
      </c>
      <c r="C11" s="308">
        <v>297</v>
      </c>
      <c r="D11" s="308">
        <v>520</v>
      </c>
      <c r="E11" s="308">
        <v>1288</v>
      </c>
      <c r="F11" s="308">
        <v>2105</v>
      </c>
      <c r="G11" s="308">
        <v>213</v>
      </c>
      <c r="H11" s="308">
        <v>213</v>
      </c>
      <c r="I11" s="312">
        <v>233</v>
      </c>
      <c r="J11" s="308">
        <v>424</v>
      </c>
      <c r="K11" s="308">
        <v>185</v>
      </c>
      <c r="L11" s="308">
        <v>842</v>
      </c>
    </row>
    <row r="12" spans="2:12" x14ac:dyDescent="0.25">
      <c r="B12" s="91"/>
      <c r="C12" s="90"/>
      <c r="D12" s="90"/>
      <c r="E12" s="90"/>
      <c r="F12" s="90"/>
      <c r="G12" s="90"/>
      <c r="H12" s="90"/>
      <c r="I12" s="90"/>
      <c r="J12" s="90"/>
      <c r="K12" s="90"/>
      <c r="L12" s="90"/>
    </row>
    <row r="13" spans="2:12" x14ac:dyDescent="0.25">
      <c r="B13" s="275" t="s">
        <v>27</v>
      </c>
      <c r="C13" s="90"/>
      <c r="D13" s="90"/>
      <c r="E13" s="90"/>
      <c r="F13" s="90"/>
      <c r="G13" s="90"/>
      <c r="H13" s="90"/>
      <c r="I13" s="90"/>
      <c r="J13" s="90"/>
      <c r="K13" s="90"/>
      <c r="L13" s="90"/>
    </row>
    <row r="14" spans="2:12" x14ac:dyDescent="0.25">
      <c r="B14" s="275" t="s">
        <v>243</v>
      </c>
      <c r="C14" s="90"/>
      <c r="D14" s="90"/>
      <c r="E14" s="90"/>
      <c r="F14" s="90"/>
      <c r="G14" s="90"/>
      <c r="H14" s="90"/>
      <c r="I14" s="90"/>
      <c r="J14" s="90"/>
      <c r="K14" s="90"/>
      <c r="L14" s="90"/>
    </row>
    <row r="15" spans="2:12" x14ac:dyDescent="0.25">
      <c r="B15" s="313"/>
      <c r="C15" s="90"/>
      <c r="D15" s="90"/>
      <c r="E15" s="90"/>
      <c r="F15" s="90"/>
      <c r="G15" s="90"/>
      <c r="H15" s="90"/>
      <c r="I15" s="90"/>
      <c r="J15" s="90"/>
      <c r="K15" s="90"/>
      <c r="L15" s="90"/>
    </row>
  </sheetData>
  <mergeCells count="6">
    <mergeCell ref="B3:E3"/>
    <mergeCell ref="B4:B6"/>
    <mergeCell ref="C4:L4"/>
    <mergeCell ref="C5:F5"/>
    <mergeCell ref="G5:H5"/>
    <mergeCell ref="I5:L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3" sqref="B3:E3"/>
    </sheetView>
  </sheetViews>
  <sheetFormatPr defaultRowHeight="15" x14ac:dyDescent="0.25"/>
  <sheetData>
    <row r="2" spans="2:7" x14ac:dyDescent="0.25">
      <c r="B2" s="158" t="s">
        <v>247</v>
      </c>
      <c r="C2" s="90"/>
      <c r="D2" s="90"/>
      <c r="E2" s="90"/>
      <c r="F2" s="90"/>
      <c r="G2" s="90"/>
    </row>
    <row r="3" spans="2:7" x14ac:dyDescent="0.25">
      <c r="B3" s="479" t="s">
        <v>248</v>
      </c>
      <c r="C3" s="479"/>
      <c r="D3" s="479"/>
      <c r="E3" s="479"/>
      <c r="F3" s="90"/>
      <c r="G3" s="90"/>
    </row>
    <row r="4" spans="2:7" ht="40.5" x14ac:dyDescent="0.25">
      <c r="B4" s="314" t="s">
        <v>108</v>
      </c>
      <c r="C4" s="163" t="s">
        <v>240</v>
      </c>
      <c r="D4" s="163" t="s">
        <v>241</v>
      </c>
      <c r="E4" s="163" t="s">
        <v>242</v>
      </c>
      <c r="F4" s="163" t="s">
        <v>63</v>
      </c>
      <c r="G4" s="90"/>
    </row>
    <row r="5" spans="2:7" x14ac:dyDescent="0.25">
      <c r="B5" s="315" t="s">
        <v>109</v>
      </c>
      <c r="C5" s="22">
        <v>48</v>
      </c>
      <c r="D5" s="316">
        <v>57</v>
      </c>
      <c r="E5" s="22">
        <v>96</v>
      </c>
      <c r="F5" s="317">
        <v>201</v>
      </c>
      <c r="G5" s="90"/>
    </row>
    <row r="6" spans="2:7" x14ac:dyDescent="0.25">
      <c r="B6" s="315" t="s">
        <v>110</v>
      </c>
      <c r="C6" s="22">
        <v>52</v>
      </c>
      <c r="D6" s="316">
        <v>64</v>
      </c>
      <c r="E6" s="22">
        <v>105</v>
      </c>
      <c r="F6" s="317">
        <v>221</v>
      </c>
      <c r="G6" s="90"/>
    </row>
    <row r="7" spans="2:7" x14ac:dyDescent="0.25">
      <c r="B7" s="315" t="s">
        <v>111</v>
      </c>
      <c r="C7" s="22">
        <v>60</v>
      </c>
      <c r="D7" s="316">
        <v>87</v>
      </c>
      <c r="E7" s="22">
        <v>104</v>
      </c>
      <c r="F7" s="317">
        <v>251</v>
      </c>
      <c r="G7" s="90"/>
    </row>
    <row r="8" spans="2:7" x14ac:dyDescent="0.25">
      <c r="B8" s="315" t="s">
        <v>112</v>
      </c>
      <c r="C8" s="22">
        <v>74</v>
      </c>
      <c r="D8" s="316">
        <v>67</v>
      </c>
      <c r="E8" s="22">
        <v>116</v>
      </c>
      <c r="F8" s="317">
        <v>257</v>
      </c>
      <c r="G8" s="90"/>
    </row>
    <row r="9" spans="2:7" x14ac:dyDescent="0.25">
      <c r="B9" s="315" t="s">
        <v>113</v>
      </c>
      <c r="C9" s="22">
        <v>49</v>
      </c>
      <c r="D9" s="316">
        <v>75</v>
      </c>
      <c r="E9" s="22">
        <v>104</v>
      </c>
      <c r="F9" s="317">
        <v>228</v>
      </c>
      <c r="G9" s="90"/>
    </row>
    <row r="10" spans="2:7" x14ac:dyDescent="0.25">
      <c r="B10" s="315" t="s">
        <v>114</v>
      </c>
      <c r="C10" s="22">
        <v>81</v>
      </c>
      <c r="D10" s="316">
        <v>107</v>
      </c>
      <c r="E10" s="22">
        <v>143</v>
      </c>
      <c r="F10" s="317">
        <v>331</v>
      </c>
      <c r="G10" s="90"/>
    </row>
    <row r="11" spans="2:7" x14ac:dyDescent="0.25">
      <c r="B11" s="315" t="s">
        <v>115</v>
      </c>
      <c r="C11" s="22">
        <v>73</v>
      </c>
      <c r="D11" s="316">
        <v>100</v>
      </c>
      <c r="E11" s="22">
        <v>174</v>
      </c>
      <c r="F11" s="317">
        <v>347</v>
      </c>
      <c r="G11" s="90"/>
    </row>
    <row r="12" spans="2:7" x14ac:dyDescent="0.25">
      <c r="B12" s="315" t="s">
        <v>116</v>
      </c>
      <c r="C12" s="22">
        <v>92</v>
      </c>
      <c r="D12" s="316">
        <v>103</v>
      </c>
      <c r="E12" s="22">
        <v>138</v>
      </c>
      <c r="F12" s="317">
        <v>333</v>
      </c>
      <c r="G12" s="90"/>
    </row>
    <row r="13" spans="2:7" x14ac:dyDescent="0.25">
      <c r="B13" s="315" t="s">
        <v>117</v>
      </c>
      <c r="C13" s="22">
        <v>65</v>
      </c>
      <c r="D13" s="316">
        <v>64</v>
      </c>
      <c r="E13" s="22">
        <v>148</v>
      </c>
      <c r="F13" s="317">
        <v>277</v>
      </c>
      <c r="G13" s="90"/>
    </row>
    <row r="14" spans="2:7" x14ac:dyDescent="0.25">
      <c r="B14" s="315" t="s">
        <v>118</v>
      </c>
      <c r="C14" s="22">
        <v>57</v>
      </c>
      <c r="D14" s="316">
        <v>76</v>
      </c>
      <c r="E14" s="22">
        <v>131</v>
      </c>
      <c r="F14" s="317">
        <v>264</v>
      </c>
      <c r="G14" s="90"/>
    </row>
    <row r="15" spans="2:7" x14ac:dyDescent="0.25">
      <c r="B15" s="315" t="s">
        <v>119</v>
      </c>
      <c r="C15" s="22">
        <v>47</v>
      </c>
      <c r="D15" s="316">
        <v>77</v>
      </c>
      <c r="E15" s="22">
        <v>104</v>
      </c>
      <c r="F15" s="317">
        <v>228</v>
      </c>
      <c r="G15" s="90"/>
    </row>
    <row r="16" spans="2:7" x14ac:dyDescent="0.25">
      <c r="B16" s="315" t="s">
        <v>120</v>
      </c>
      <c r="C16" s="22">
        <v>45</v>
      </c>
      <c r="D16" s="316">
        <v>67</v>
      </c>
      <c r="E16" s="22">
        <v>110</v>
      </c>
      <c r="F16" s="317">
        <v>222</v>
      </c>
      <c r="G16" s="90"/>
    </row>
    <row r="17" spans="2:7" x14ac:dyDescent="0.25">
      <c r="B17" s="305" t="s">
        <v>244</v>
      </c>
      <c r="C17" s="178">
        <v>743</v>
      </c>
      <c r="D17" s="178">
        <v>944</v>
      </c>
      <c r="E17" s="178">
        <v>1473</v>
      </c>
      <c r="F17" s="178">
        <v>3160</v>
      </c>
      <c r="G17" s="90"/>
    </row>
    <row r="18" spans="2:7" x14ac:dyDescent="0.25">
      <c r="B18" s="276"/>
      <c r="C18" s="90"/>
      <c r="D18" s="90"/>
      <c r="E18" s="90"/>
      <c r="F18" s="90"/>
      <c r="G18" s="90"/>
    </row>
    <row r="19" spans="2:7" x14ac:dyDescent="0.25">
      <c r="B19" s="275" t="s">
        <v>27</v>
      </c>
      <c r="C19" s="90"/>
      <c r="D19" s="90"/>
      <c r="E19" s="90"/>
      <c r="F19" s="90"/>
      <c r="G19" s="90"/>
    </row>
  </sheetData>
  <mergeCells count="1">
    <mergeCell ref="B3:E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election activeCell="B3" sqref="B3"/>
    </sheetView>
  </sheetViews>
  <sheetFormatPr defaultRowHeight="15" x14ac:dyDescent="0.25"/>
  <sheetData>
    <row r="2" spans="2:9" x14ac:dyDescent="0.25">
      <c r="B2" s="158" t="s">
        <v>245</v>
      </c>
      <c r="C2" s="90"/>
      <c r="D2" s="90"/>
      <c r="E2" s="90"/>
      <c r="F2" s="90"/>
      <c r="G2" s="90"/>
      <c r="H2" s="90"/>
      <c r="I2" s="90"/>
    </row>
    <row r="3" spans="2:9" x14ac:dyDescent="0.25">
      <c r="B3" s="291" t="s">
        <v>246</v>
      </c>
      <c r="C3" s="90"/>
      <c r="D3" s="90"/>
      <c r="E3" s="90"/>
      <c r="F3" s="90"/>
      <c r="G3" s="90"/>
      <c r="H3" s="90"/>
      <c r="I3" s="90"/>
    </row>
    <row r="4" spans="2:9" ht="54" x14ac:dyDescent="0.25">
      <c r="B4" s="318" t="s">
        <v>122</v>
      </c>
      <c r="C4" s="159" t="s">
        <v>240</v>
      </c>
      <c r="D4" s="159" t="s">
        <v>241</v>
      </c>
      <c r="E4" s="159" t="s">
        <v>242</v>
      </c>
      <c r="F4" s="159" t="s">
        <v>63</v>
      </c>
      <c r="G4" s="90"/>
      <c r="H4" s="90"/>
      <c r="I4" s="90"/>
    </row>
    <row r="5" spans="2:9" x14ac:dyDescent="0.25">
      <c r="B5" s="199" t="s">
        <v>123</v>
      </c>
      <c r="C5" s="297">
        <v>111</v>
      </c>
      <c r="D5" s="162">
        <v>129</v>
      </c>
      <c r="E5" s="297">
        <v>226</v>
      </c>
      <c r="F5" s="311">
        <v>466</v>
      </c>
      <c r="G5" s="90"/>
      <c r="H5" s="90"/>
      <c r="I5" s="90"/>
    </row>
    <row r="6" spans="2:9" x14ac:dyDescent="0.25">
      <c r="B6" s="199" t="s">
        <v>124</v>
      </c>
      <c r="C6" s="297">
        <v>91</v>
      </c>
      <c r="D6" s="162">
        <v>131</v>
      </c>
      <c r="E6" s="297">
        <v>229</v>
      </c>
      <c r="F6" s="311">
        <v>451</v>
      </c>
      <c r="G6" s="90"/>
      <c r="H6" s="90"/>
      <c r="I6" s="90"/>
    </row>
    <row r="7" spans="2:9" x14ac:dyDescent="0.25">
      <c r="B7" s="199" t="s">
        <v>125</v>
      </c>
      <c r="C7" s="297">
        <v>99</v>
      </c>
      <c r="D7" s="162">
        <v>117</v>
      </c>
      <c r="E7" s="297">
        <v>229</v>
      </c>
      <c r="F7" s="311">
        <v>445</v>
      </c>
      <c r="G7" s="90"/>
      <c r="H7" s="90"/>
      <c r="I7" s="90"/>
    </row>
    <row r="8" spans="2:9" x14ac:dyDescent="0.25">
      <c r="B8" s="199" t="s">
        <v>126</v>
      </c>
      <c r="C8" s="297">
        <v>94</v>
      </c>
      <c r="D8" s="162">
        <v>123</v>
      </c>
      <c r="E8" s="297">
        <v>240</v>
      </c>
      <c r="F8" s="311">
        <v>457</v>
      </c>
      <c r="G8" s="90"/>
      <c r="H8" s="90"/>
      <c r="I8" s="90"/>
    </row>
    <row r="9" spans="2:9" x14ac:dyDescent="0.25">
      <c r="B9" s="199" t="s">
        <v>127</v>
      </c>
      <c r="C9" s="297">
        <v>121</v>
      </c>
      <c r="D9" s="162">
        <v>121</v>
      </c>
      <c r="E9" s="297">
        <v>230</v>
      </c>
      <c r="F9" s="311">
        <v>472</v>
      </c>
      <c r="G9" s="90"/>
      <c r="H9" s="90"/>
      <c r="I9" s="90"/>
    </row>
    <row r="10" spans="2:9" x14ac:dyDescent="0.25">
      <c r="B10" s="199" t="s">
        <v>128</v>
      </c>
      <c r="C10" s="297">
        <v>122</v>
      </c>
      <c r="D10" s="162">
        <v>141</v>
      </c>
      <c r="E10" s="297">
        <v>209</v>
      </c>
      <c r="F10" s="311">
        <v>472</v>
      </c>
      <c r="G10" s="90"/>
      <c r="H10" s="90"/>
      <c r="I10" s="90"/>
    </row>
    <row r="11" spans="2:9" x14ac:dyDescent="0.25">
      <c r="B11" s="199" t="s">
        <v>129</v>
      </c>
      <c r="C11" s="297">
        <v>105</v>
      </c>
      <c r="D11" s="162">
        <v>182</v>
      </c>
      <c r="E11" s="297">
        <v>110</v>
      </c>
      <c r="F11" s="311">
        <v>397</v>
      </c>
      <c r="G11" s="90"/>
      <c r="H11" s="90"/>
      <c r="I11" s="90"/>
    </row>
    <row r="12" spans="2:9" x14ac:dyDescent="0.25">
      <c r="B12" s="305" t="s">
        <v>63</v>
      </c>
      <c r="C12" s="308">
        <v>743</v>
      </c>
      <c r="D12" s="308">
        <v>944</v>
      </c>
      <c r="E12" s="308">
        <v>1473</v>
      </c>
      <c r="F12" s="308">
        <v>3160</v>
      </c>
      <c r="G12" s="90"/>
      <c r="H12" s="90"/>
      <c r="I12" s="90"/>
    </row>
    <row r="13" spans="2:9" x14ac:dyDescent="0.25">
      <c r="B13" s="276"/>
      <c r="C13" s="90"/>
      <c r="D13" s="90"/>
      <c r="E13" s="90"/>
      <c r="F13" s="90"/>
      <c r="G13" s="90"/>
      <c r="H13" s="90"/>
      <c r="I13" s="90"/>
    </row>
    <row r="14" spans="2:9" x14ac:dyDescent="0.25">
      <c r="B14" s="319" t="s">
        <v>27</v>
      </c>
      <c r="C14" s="90"/>
      <c r="D14" s="90"/>
      <c r="E14" s="90"/>
      <c r="F14" s="90"/>
      <c r="G14" s="90"/>
      <c r="H14" s="90"/>
      <c r="I14" s="90"/>
    </row>
    <row r="15" spans="2:9" x14ac:dyDescent="0.25">
      <c r="B15" s="276"/>
      <c r="C15" s="90"/>
      <c r="D15" s="90"/>
      <c r="E15" s="90"/>
      <c r="F15" s="90"/>
      <c r="G15" s="90"/>
      <c r="H15" s="90"/>
      <c r="I15" s="90"/>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topLeftCell="A10" workbookViewId="0">
      <selection activeCell="H16" sqref="H16"/>
    </sheetView>
  </sheetViews>
  <sheetFormatPr defaultRowHeight="15" x14ac:dyDescent="0.25"/>
  <sheetData>
    <row r="2" spans="2:6" x14ac:dyDescent="0.25">
      <c r="B2" s="158" t="s">
        <v>252</v>
      </c>
      <c r="C2" s="197"/>
      <c r="D2" s="197"/>
      <c r="E2" s="197"/>
      <c r="F2" s="198"/>
    </row>
    <row r="3" spans="2:6" x14ac:dyDescent="0.25">
      <c r="B3" s="321" t="s">
        <v>253</v>
      </c>
      <c r="C3" s="322"/>
      <c r="D3" s="322"/>
      <c r="E3" s="322"/>
      <c r="F3" s="322"/>
    </row>
    <row r="4" spans="2:6" x14ac:dyDescent="0.25">
      <c r="B4" s="485" t="s">
        <v>132</v>
      </c>
      <c r="C4" s="425" t="s">
        <v>254</v>
      </c>
      <c r="D4" s="425" t="s">
        <v>255</v>
      </c>
      <c r="E4" s="425" t="s">
        <v>256</v>
      </c>
      <c r="F4" s="411" t="s">
        <v>63</v>
      </c>
    </row>
    <row r="5" spans="2:6" x14ac:dyDescent="0.25">
      <c r="B5" s="485"/>
      <c r="C5" s="425"/>
      <c r="D5" s="425"/>
      <c r="E5" s="425"/>
      <c r="F5" s="411"/>
    </row>
    <row r="6" spans="2:6" x14ac:dyDescent="0.25">
      <c r="B6" s="294">
        <v>1</v>
      </c>
      <c r="C6" s="323">
        <v>47</v>
      </c>
      <c r="D6" s="323">
        <v>31</v>
      </c>
      <c r="E6" s="323">
        <v>1</v>
      </c>
      <c r="F6" s="323">
        <v>79</v>
      </c>
    </row>
    <row r="7" spans="2:6" x14ac:dyDescent="0.25">
      <c r="B7" s="294">
        <v>2</v>
      </c>
      <c r="C7" s="323">
        <v>18</v>
      </c>
      <c r="D7" s="323">
        <v>20</v>
      </c>
      <c r="E7" s="323">
        <v>2</v>
      </c>
      <c r="F7" s="323">
        <v>40</v>
      </c>
    </row>
    <row r="8" spans="2:6" x14ac:dyDescent="0.25">
      <c r="B8" s="294">
        <v>3</v>
      </c>
      <c r="C8" s="323">
        <v>13</v>
      </c>
      <c r="D8" s="323">
        <v>18</v>
      </c>
      <c r="E8" s="324" t="s">
        <v>51</v>
      </c>
      <c r="F8" s="323">
        <v>31</v>
      </c>
    </row>
    <row r="9" spans="2:6" x14ac:dyDescent="0.25">
      <c r="B9" s="294">
        <v>4</v>
      </c>
      <c r="C9" s="323">
        <v>11</v>
      </c>
      <c r="D9" s="323">
        <v>8</v>
      </c>
      <c r="E9" s="324" t="s">
        <v>51</v>
      </c>
      <c r="F9" s="323">
        <v>19</v>
      </c>
    </row>
    <row r="10" spans="2:6" x14ac:dyDescent="0.25">
      <c r="B10" s="294">
        <v>5</v>
      </c>
      <c r="C10" s="323">
        <v>14</v>
      </c>
      <c r="D10" s="323">
        <v>14</v>
      </c>
      <c r="E10" s="324" t="s">
        <v>51</v>
      </c>
      <c r="F10" s="323">
        <v>28</v>
      </c>
    </row>
    <row r="11" spans="2:6" x14ac:dyDescent="0.25">
      <c r="B11" s="294">
        <v>6</v>
      </c>
      <c r="C11" s="323">
        <v>15</v>
      </c>
      <c r="D11" s="323">
        <v>17</v>
      </c>
      <c r="E11" s="324" t="s">
        <v>51</v>
      </c>
      <c r="F11" s="323">
        <v>32</v>
      </c>
    </row>
    <row r="12" spans="2:6" x14ac:dyDescent="0.25">
      <c r="B12" s="294">
        <v>7</v>
      </c>
      <c r="C12" s="323">
        <v>21</v>
      </c>
      <c r="D12" s="323">
        <v>24</v>
      </c>
      <c r="E12" s="323">
        <v>5</v>
      </c>
      <c r="F12" s="323">
        <v>50</v>
      </c>
    </row>
    <row r="13" spans="2:6" x14ac:dyDescent="0.25">
      <c r="B13" s="294">
        <v>8</v>
      </c>
      <c r="C13" s="323">
        <v>28</v>
      </c>
      <c r="D13" s="323">
        <v>37</v>
      </c>
      <c r="E13" s="323">
        <v>53</v>
      </c>
      <c r="F13" s="323">
        <v>118</v>
      </c>
    </row>
    <row r="14" spans="2:6" x14ac:dyDescent="0.25">
      <c r="B14" s="294">
        <v>9</v>
      </c>
      <c r="C14" s="323">
        <v>38</v>
      </c>
      <c r="D14" s="323">
        <v>35</v>
      </c>
      <c r="E14" s="323">
        <v>127</v>
      </c>
      <c r="F14" s="323">
        <v>200</v>
      </c>
    </row>
    <row r="15" spans="2:6" x14ac:dyDescent="0.25">
      <c r="B15" s="294">
        <v>10</v>
      </c>
      <c r="C15" s="323">
        <v>34</v>
      </c>
      <c r="D15" s="323">
        <v>39</v>
      </c>
      <c r="E15" s="323">
        <v>125</v>
      </c>
      <c r="F15" s="323">
        <v>198</v>
      </c>
    </row>
    <row r="16" spans="2:6" x14ac:dyDescent="0.25">
      <c r="B16" s="294">
        <v>11</v>
      </c>
      <c r="C16" s="323">
        <v>40</v>
      </c>
      <c r="D16" s="323">
        <v>43</v>
      </c>
      <c r="E16" s="323">
        <v>123</v>
      </c>
      <c r="F16" s="323">
        <v>206</v>
      </c>
    </row>
    <row r="17" spans="2:6" x14ac:dyDescent="0.25">
      <c r="B17" s="294">
        <v>12</v>
      </c>
      <c r="C17" s="323">
        <v>40</v>
      </c>
      <c r="D17" s="323">
        <v>42</v>
      </c>
      <c r="E17" s="323">
        <v>138</v>
      </c>
      <c r="F17" s="323">
        <v>220</v>
      </c>
    </row>
    <row r="18" spans="2:6" x14ac:dyDescent="0.25">
      <c r="B18" s="294">
        <v>13</v>
      </c>
      <c r="C18" s="323">
        <v>38</v>
      </c>
      <c r="D18" s="323">
        <v>70</v>
      </c>
      <c r="E18" s="323">
        <v>134</v>
      </c>
      <c r="F18" s="323">
        <v>242</v>
      </c>
    </row>
    <row r="19" spans="2:6" x14ac:dyDescent="0.25">
      <c r="B19" s="294">
        <v>14</v>
      </c>
      <c r="C19" s="323">
        <v>37</v>
      </c>
      <c r="D19" s="323">
        <v>53</v>
      </c>
      <c r="E19" s="323">
        <v>123</v>
      </c>
      <c r="F19" s="323">
        <v>213</v>
      </c>
    </row>
    <row r="20" spans="2:6" x14ac:dyDescent="0.25">
      <c r="B20" s="294">
        <v>15</v>
      </c>
      <c r="C20" s="323">
        <v>26</v>
      </c>
      <c r="D20" s="323">
        <v>59</v>
      </c>
      <c r="E20" s="323">
        <v>99</v>
      </c>
      <c r="F20" s="323">
        <v>184</v>
      </c>
    </row>
    <row r="21" spans="2:6" x14ac:dyDescent="0.25">
      <c r="B21" s="294">
        <v>16</v>
      </c>
      <c r="C21" s="323">
        <v>33</v>
      </c>
      <c r="D21" s="323">
        <v>51</v>
      </c>
      <c r="E21" s="323">
        <v>100</v>
      </c>
      <c r="F21" s="323">
        <v>184</v>
      </c>
    </row>
    <row r="22" spans="2:6" x14ac:dyDescent="0.25">
      <c r="B22" s="294">
        <v>17</v>
      </c>
      <c r="C22" s="323">
        <v>42</v>
      </c>
      <c r="D22" s="323">
        <v>42</v>
      </c>
      <c r="E22" s="323">
        <v>94</v>
      </c>
      <c r="F22" s="323">
        <v>178</v>
      </c>
    </row>
    <row r="23" spans="2:6" x14ac:dyDescent="0.25">
      <c r="B23" s="294">
        <v>18</v>
      </c>
      <c r="C23" s="323">
        <v>58</v>
      </c>
      <c r="D23" s="323">
        <v>71</v>
      </c>
      <c r="E23" s="323">
        <v>151</v>
      </c>
      <c r="F23" s="323">
        <v>280</v>
      </c>
    </row>
    <row r="24" spans="2:6" x14ac:dyDescent="0.25">
      <c r="B24" s="294">
        <v>19</v>
      </c>
      <c r="C24" s="323">
        <v>41</v>
      </c>
      <c r="D24" s="323">
        <v>80</v>
      </c>
      <c r="E24" s="323">
        <v>92</v>
      </c>
      <c r="F24" s="323">
        <v>213</v>
      </c>
    </row>
    <row r="25" spans="2:6" x14ac:dyDescent="0.25">
      <c r="B25" s="294">
        <v>20</v>
      </c>
      <c r="C25" s="323">
        <v>43</v>
      </c>
      <c r="D25" s="323">
        <v>68</v>
      </c>
      <c r="E25" s="323">
        <v>50</v>
      </c>
      <c r="F25" s="323">
        <v>161</v>
      </c>
    </row>
    <row r="26" spans="2:6" x14ac:dyDescent="0.25">
      <c r="B26" s="294">
        <v>21</v>
      </c>
      <c r="C26" s="323">
        <v>31</v>
      </c>
      <c r="D26" s="323">
        <v>41</v>
      </c>
      <c r="E26" s="323">
        <v>26</v>
      </c>
      <c r="F26" s="323">
        <v>98</v>
      </c>
    </row>
    <row r="27" spans="2:6" x14ac:dyDescent="0.25">
      <c r="B27" s="294">
        <v>22</v>
      </c>
      <c r="C27" s="323">
        <v>28</v>
      </c>
      <c r="D27" s="323">
        <v>31</v>
      </c>
      <c r="E27" s="323">
        <v>17</v>
      </c>
      <c r="F27" s="323">
        <v>76</v>
      </c>
    </row>
    <row r="28" spans="2:6" x14ac:dyDescent="0.25">
      <c r="B28" s="294">
        <v>23</v>
      </c>
      <c r="C28" s="323">
        <v>20</v>
      </c>
      <c r="D28" s="323">
        <v>29</v>
      </c>
      <c r="E28" s="323">
        <v>12</v>
      </c>
      <c r="F28" s="323">
        <v>61</v>
      </c>
    </row>
    <row r="29" spans="2:6" x14ac:dyDescent="0.25">
      <c r="B29" s="294">
        <v>24</v>
      </c>
      <c r="C29" s="323">
        <v>27</v>
      </c>
      <c r="D29" s="323">
        <v>21</v>
      </c>
      <c r="E29" s="323">
        <v>1</v>
      </c>
      <c r="F29" s="323">
        <v>49</v>
      </c>
    </row>
    <row r="30" spans="2:6" x14ac:dyDescent="0.25">
      <c r="B30" s="305" t="s">
        <v>63</v>
      </c>
      <c r="C30" s="305">
        <v>743</v>
      </c>
      <c r="D30" s="305">
        <v>944</v>
      </c>
      <c r="E30" s="305">
        <v>1473</v>
      </c>
      <c r="F30" s="305">
        <v>3160</v>
      </c>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tabSelected="1" workbookViewId="0">
      <selection activeCell="F17" sqref="F17"/>
    </sheetView>
  </sheetViews>
  <sheetFormatPr defaultRowHeight="15" x14ac:dyDescent="0.25"/>
  <sheetData>
    <row r="2" spans="2:9" x14ac:dyDescent="0.25">
      <c r="B2" s="383" t="s">
        <v>21</v>
      </c>
      <c r="C2" s="384"/>
      <c r="D2" s="384"/>
      <c r="E2" s="384"/>
      <c r="F2" s="384"/>
      <c r="G2" s="384"/>
      <c r="H2" s="384"/>
      <c r="I2" s="384"/>
    </row>
    <row r="3" spans="2:9" x14ac:dyDescent="0.25">
      <c r="B3" s="405" t="s">
        <v>22</v>
      </c>
      <c r="C3" s="405"/>
      <c r="D3" s="405"/>
      <c r="E3" s="405"/>
      <c r="F3" s="405"/>
      <c r="G3" s="25"/>
      <c r="H3" s="25"/>
      <c r="I3" s="25"/>
    </row>
    <row r="4" spans="2:9" x14ac:dyDescent="0.25">
      <c r="B4" s="397" t="s">
        <v>2</v>
      </c>
      <c r="C4" s="406">
        <v>2019</v>
      </c>
      <c r="D4" s="406">
        <v>2017</v>
      </c>
      <c r="E4" s="407">
        <v>2018</v>
      </c>
      <c r="F4" s="407">
        <v>2016</v>
      </c>
      <c r="G4" s="25"/>
      <c r="H4" s="25"/>
      <c r="I4" s="25"/>
    </row>
    <row r="5" spans="2:9" x14ac:dyDescent="0.25">
      <c r="B5" s="398"/>
      <c r="C5" s="406" t="s">
        <v>23</v>
      </c>
      <c r="D5" s="406" t="s">
        <v>24</v>
      </c>
      <c r="E5" s="407" t="s">
        <v>23</v>
      </c>
      <c r="F5" s="407" t="s">
        <v>24</v>
      </c>
      <c r="G5" s="25"/>
      <c r="H5" s="25"/>
      <c r="I5" s="25"/>
    </row>
    <row r="6" spans="2:9" ht="27" x14ac:dyDescent="0.25">
      <c r="B6" s="399"/>
      <c r="C6" s="26" t="s">
        <v>25</v>
      </c>
      <c r="D6" s="26" t="s">
        <v>26</v>
      </c>
      <c r="E6" s="26" t="s">
        <v>25</v>
      </c>
      <c r="F6" s="26" t="s">
        <v>26</v>
      </c>
      <c r="G6" s="25"/>
      <c r="H6" s="25"/>
      <c r="I6" s="25"/>
    </row>
    <row r="7" spans="2:9" x14ac:dyDescent="0.25">
      <c r="B7" s="27" t="s">
        <v>9</v>
      </c>
      <c r="C7" s="28">
        <v>3.66</v>
      </c>
      <c r="D7" s="29">
        <v>2.34</v>
      </c>
      <c r="E7" s="30">
        <v>1.84</v>
      </c>
      <c r="F7" s="31">
        <v>1.1399999999999999</v>
      </c>
      <c r="G7" s="25"/>
      <c r="H7" s="25"/>
      <c r="I7" s="25"/>
    </row>
    <row r="8" spans="2:9" x14ac:dyDescent="0.25">
      <c r="B8" s="27" t="s">
        <v>10</v>
      </c>
      <c r="C8" s="28">
        <v>1.99</v>
      </c>
      <c r="D8" s="29">
        <v>1.32</v>
      </c>
      <c r="E8" s="30">
        <v>2.2400000000000002</v>
      </c>
      <c r="F8" s="31">
        <v>1.51</v>
      </c>
      <c r="G8" s="25"/>
      <c r="H8" s="25"/>
      <c r="I8" s="25"/>
    </row>
    <row r="9" spans="2:9" x14ac:dyDescent="0.25">
      <c r="B9" s="27" t="s">
        <v>11</v>
      </c>
      <c r="C9" s="28">
        <v>1.54</v>
      </c>
      <c r="D9" s="29">
        <v>1.1200000000000001</v>
      </c>
      <c r="E9" s="30">
        <v>1.47</v>
      </c>
      <c r="F9" s="31">
        <v>1.02</v>
      </c>
      <c r="G9" s="25"/>
      <c r="H9" s="25"/>
      <c r="I9" s="25"/>
    </row>
    <row r="10" spans="2:9" x14ac:dyDescent="0.25">
      <c r="B10" s="27" t="s">
        <v>12</v>
      </c>
      <c r="C10" s="28">
        <v>3.01</v>
      </c>
      <c r="D10" s="29">
        <v>1.93</v>
      </c>
      <c r="E10" s="30">
        <v>4.05</v>
      </c>
      <c r="F10" s="31">
        <v>2.61</v>
      </c>
      <c r="G10" s="25"/>
      <c r="H10" s="25"/>
      <c r="I10" s="25"/>
    </row>
    <row r="11" spans="2:9" x14ac:dyDescent="0.25">
      <c r="B11" s="32" t="s">
        <v>13</v>
      </c>
      <c r="C11" s="33">
        <v>2.4700000000000002</v>
      </c>
      <c r="D11" s="33">
        <v>1.65</v>
      </c>
      <c r="E11" s="33">
        <v>2.42</v>
      </c>
      <c r="F11" s="33">
        <v>1.6</v>
      </c>
      <c r="G11" s="25"/>
      <c r="H11" s="25"/>
      <c r="I11" s="25"/>
    </row>
    <row r="12" spans="2:9" x14ac:dyDescent="0.25">
      <c r="B12" s="486" t="s">
        <v>14</v>
      </c>
      <c r="C12" s="487">
        <v>1.8</v>
      </c>
      <c r="D12" s="487">
        <v>1.3</v>
      </c>
      <c r="E12" s="487">
        <v>1.9</v>
      </c>
      <c r="F12" s="487">
        <v>1.4</v>
      </c>
      <c r="G12" s="25"/>
      <c r="H12" s="25"/>
      <c r="I12" s="25"/>
    </row>
    <row r="13" spans="2:9" x14ac:dyDescent="0.25">
      <c r="B13" s="34" t="s">
        <v>27</v>
      </c>
      <c r="C13" s="25"/>
      <c r="D13" s="25"/>
      <c r="E13" s="25"/>
      <c r="F13" s="25"/>
      <c r="G13" s="25"/>
      <c r="H13" s="25"/>
      <c r="I13" s="25"/>
    </row>
    <row r="14" spans="2:9" x14ac:dyDescent="0.25">
      <c r="B14" s="34" t="s">
        <v>28</v>
      </c>
      <c r="C14" s="25"/>
      <c r="D14" s="25"/>
      <c r="E14" s="25"/>
      <c r="F14" s="25"/>
      <c r="G14" s="25"/>
      <c r="H14" s="25"/>
      <c r="I14" s="25"/>
    </row>
    <row r="15" spans="2:9" x14ac:dyDescent="0.25">
      <c r="B15" s="34" t="s">
        <v>29</v>
      </c>
      <c r="C15" s="25"/>
      <c r="D15" s="25"/>
      <c r="E15" s="25"/>
      <c r="F15" s="25"/>
    </row>
  </sheetData>
  <mergeCells count="5">
    <mergeCell ref="B2:I2"/>
    <mergeCell ref="B3:F3"/>
    <mergeCell ref="B4:B6"/>
    <mergeCell ref="C4:D5"/>
    <mergeCell ref="E4: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workbookViewId="0">
      <selection activeCell="I9" sqref="I9"/>
    </sheetView>
  </sheetViews>
  <sheetFormatPr defaultRowHeight="15" x14ac:dyDescent="0.25"/>
  <sheetData>
    <row r="2" spans="2:8" x14ac:dyDescent="0.25">
      <c r="B2" s="158" t="s">
        <v>257</v>
      </c>
      <c r="C2" s="290"/>
      <c r="D2" s="290"/>
      <c r="E2" s="290"/>
      <c r="F2" s="290"/>
      <c r="G2" s="290"/>
      <c r="H2" s="290"/>
    </row>
    <row r="3" spans="2:8" x14ac:dyDescent="0.25">
      <c r="B3" s="385" t="s">
        <v>258</v>
      </c>
      <c r="C3" s="386"/>
      <c r="D3" s="386"/>
      <c r="E3" s="386"/>
      <c r="F3" s="386"/>
      <c r="G3" s="287"/>
      <c r="H3" s="287"/>
    </row>
    <row r="4" spans="2:8" x14ac:dyDescent="0.25">
      <c r="B4" s="408" t="s">
        <v>2</v>
      </c>
      <c r="C4" s="406">
        <v>2019</v>
      </c>
      <c r="D4" s="406"/>
      <c r="E4" s="407">
        <v>2010</v>
      </c>
      <c r="F4" s="407"/>
      <c r="G4" s="287"/>
      <c r="H4" s="287"/>
    </row>
    <row r="5" spans="2:8" x14ac:dyDescent="0.25">
      <c r="B5" s="408"/>
      <c r="C5" s="406"/>
      <c r="D5" s="406"/>
      <c r="E5" s="407"/>
      <c r="F5" s="407"/>
      <c r="G5" s="287"/>
      <c r="H5" s="287"/>
    </row>
    <row r="6" spans="2:8" ht="27" x14ac:dyDescent="0.25">
      <c r="B6" s="408"/>
      <c r="C6" s="292" t="s">
        <v>161</v>
      </c>
      <c r="D6" s="292" t="s">
        <v>26</v>
      </c>
      <c r="E6" s="292" t="s">
        <v>161</v>
      </c>
      <c r="F6" s="292" t="s">
        <v>26</v>
      </c>
      <c r="G6" s="287"/>
      <c r="H6" s="287"/>
    </row>
    <row r="7" spans="2:8" x14ac:dyDescent="0.25">
      <c r="B7" s="94" t="s">
        <v>9</v>
      </c>
      <c r="C7" s="325">
        <v>3.66</v>
      </c>
      <c r="D7" s="325">
        <v>2.34</v>
      </c>
      <c r="E7" s="325">
        <v>2.76</v>
      </c>
      <c r="F7" s="325">
        <v>1.7</v>
      </c>
      <c r="G7" s="287"/>
      <c r="H7" s="287"/>
    </row>
    <row r="8" spans="2:8" x14ac:dyDescent="0.25">
      <c r="B8" s="94" t="s">
        <v>10</v>
      </c>
      <c r="C8" s="325">
        <v>1.99</v>
      </c>
      <c r="D8" s="325">
        <v>1.32</v>
      </c>
      <c r="E8" s="325">
        <v>1.82</v>
      </c>
      <c r="F8" s="325">
        <v>1.17</v>
      </c>
      <c r="G8" s="287"/>
      <c r="H8" s="287"/>
    </row>
    <row r="9" spans="2:8" x14ac:dyDescent="0.25">
      <c r="B9" s="94" t="s">
        <v>11</v>
      </c>
      <c r="C9" s="325">
        <v>1.54</v>
      </c>
      <c r="D9" s="325">
        <v>1.1200000000000001</v>
      </c>
      <c r="E9" s="325">
        <v>1.45</v>
      </c>
      <c r="F9" s="325">
        <v>0.99</v>
      </c>
      <c r="G9" s="287"/>
      <c r="H9" s="287"/>
    </row>
    <row r="10" spans="2:8" x14ac:dyDescent="0.25">
      <c r="B10" s="94" t="s">
        <v>12</v>
      </c>
      <c r="C10" s="325">
        <v>3.01</v>
      </c>
      <c r="D10" s="325">
        <v>1.93</v>
      </c>
      <c r="E10" s="325">
        <v>1.85</v>
      </c>
      <c r="F10" s="325">
        <v>1.1200000000000001</v>
      </c>
      <c r="G10" s="287"/>
      <c r="H10" s="287"/>
    </row>
    <row r="11" spans="2:8" x14ac:dyDescent="0.25">
      <c r="B11" s="305" t="s">
        <v>13</v>
      </c>
      <c r="C11" s="309">
        <v>2.4700000000000002</v>
      </c>
      <c r="D11" s="309">
        <v>1.65</v>
      </c>
      <c r="E11" s="309">
        <v>1.93</v>
      </c>
      <c r="F11" s="309">
        <v>1.22</v>
      </c>
      <c r="G11" s="287"/>
      <c r="H11" s="287"/>
    </row>
    <row r="12" spans="2:8" x14ac:dyDescent="0.25">
      <c r="B12" s="305" t="s">
        <v>14</v>
      </c>
      <c r="C12" s="309">
        <v>1.8</v>
      </c>
      <c r="D12" s="309">
        <v>1.3</v>
      </c>
      <c r="E12" s="309">
        <v>1.93</v>
      </c>
      <c r="F12" s="309">
        <v>1.33</v>
      </c>
      <c r="G12" s="287"/>
      <c r="H12" s="287"/>
    </row>
    <row r="13" spans="2:8" x14ac:dyDescent="0.25">
      <c r="B13" s="34" t="s">
        <v>74</v>
      </c>
      <c r="C13" s="34"/>
      <c r="D13" s="34"/>
      <c r="E13" s="34"/>
      <c r="F13" s="34"/>
      <c r="G13" s="34"/>
      <c r="H13" s="34"/>
    </row>
    <row r="14" spans="2:8" x14ac:dyDescent="0.25">
      <c r="B14" s="34" t="s">
        <v>29</v>
      </c>
      <c r="C14" s="34"/>
      <c r="D14" s="34"/>
      <c r="E14" s="34"/>
      <c r="F14" s="34"/>
      <c r="G14" s="34"/>
      <c r="H14" s="34"/>
    </row>
  </sheetData>
  <mergeCells count="4">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topLeftCell="A16" workbookViewId="0">
      <selection activeCell="K26" sqref="K26"/>
    </sheetView>
  </sheetViews>
  <sheetFormatPr defaultRowHeight="15" x14ac:dyDescent="0.25"/>
  <sheetData>
    <row r="2" spans="2:9" x14ac:dyDescent="0.25">
      <c r="B2" s="409" t="s">
        <v>281</v>
      </c>
      <c r="C2" s="409"/>
      <c r="D2" s="409"/>
      <c r="E2" s="409"/>
      <c r="F2" s="409"/>
      <c r="G2" s="409"/>
      <c r="H2" s="409"/>
      <c r="I2" s="409"/>
    </row>
    <row r="3" spans="2:9" x14ac:dyDescent="0.25">
      <c r="B3" s="360" t="s">
        <v>287</v>
      </c>
      <c r="C3" s="361"/>
      <c r="D3" s="361"/>
      <c r="E3" s="361"/>
      <c r="F3" s="361"/>
      <c r="G3" s="348"/>
      <c r="H3" s="348"/>
      <c r="I3" s="355"/>
    </row>
    <row r="4" spans="2:9" x14ac:dyDescent="0.25">
      <c r="B4" s="410" t="s">
        <v>244</v>
      </c>
      <c r="C4" s="411" t="s">
        <v>6</v>
      </c>
      <c r="D4" s="411" t="s">
        <v>7</v>
      </c>
      <c r="E4" s="411" t="s">
        <v>8</v>
      </c>
      <c r="F4" s="411" t="s">
        <v>282</v>
      </c>
      <c r="G4" s="411" t="s">
        <v>139</v>
      </c>
      <c r="H4" s="413" t="s">
        <v>283</v>
      </c>
      <c r="I4" s="413" t="s">
        <v>284</v>
      </c>
    </row>
    <row r="5" spans="2:9" x14ac:dyDescent="0.25">
      <c r="B5" s="410"/>
      <c r="C5" s="411"/>
      <c r="D5" s="411"/>
      <c r="E5" s="411"/>
      <c r="F5" s="412"/>
      <c r="G5" s="412"/>
      <c r="H5" s="414"/>
      <c r="I5" s="414"/>
    </row>
    <row r="6" spans="2:9" x14ac:dyDescent="0.25">
      <c r="B6" s="410"/>
      <c r="C6" s="411"/>
      <c r="D6" s="411"/>
      <c r="E6" s="411"/>
      <c r="F6" s="412"/>
      <c r="G6" s="412"/>
      <c r="H6" s="414"/>
      <c r="I6" s="414"/>
    </row>
    <row r="7" spans="2:9" x14ac:dyDescent="0.25">
      <c r="B7" s="410"/>
      <c r="C7" s="411"/>
      <c r="D7" s="411"/>
      <c r="E7" s="411"/>
      <c r="F7" s="412"/>
      <c r="G7" s="412"/>
      <c r="H7" s="414"/>
      <c r="I7" s="414"/>
    </row>
    <row r="8" spans="2:9" x14ac:dyDescent="0.25">
      <c r="B8" s="410"/>
      <c r="C8" s="411"/>
      <c r="D8" s="411"/>
      <c r="E8" s="411"/>
      <c r="F8" s="412"/>
      <c r="G8" s="412"/>
      <c r="H8" s="414"/>
      <c r="I8" s="414"/>
    </row>
    <row r="9" spans="2:9" x14ac:dyDescent="0.25">
      <c r="B9" s="354">
        <v>2001</v>
      </c>
      <c r="C9" s="349">
        <v>5574</v>
      </c>
      <c r="D9" s="350">
        <v>168</v>
      </c>
      <c r="E9" s="349">
        <v>8342</v>
      </c>
      <c r="F9" s="352">
        <v>13.315899999999999</v>
      </c>
      <c r="G9" s="351">
        <v>3.0139900000000002</v>
      </c>
      <c r="H9" s="352" t="s">
        <v>51</v>
      </c>
      <c r="I9" s="351" t="s">
        <v>51</v>
      </c>
    </row>
    <row r="10" spans="2:9" x14ac:dyDescent="0.25">
      <c r="B10" s="354">
        <v>2002</v>
      </c>
      <c r="C10" s="349">
        <v>5495</v>
      </c>
      <c r="D10" s="350">
        <v>185</v>
      </c>
      <c r="E10" s="349">
        <v>8496</v>
      </c>
      <c r="F10" s="352">
        <v>14.6412</v>
      </c>
      <c r="G10" s="351">
        <v>3.3666999999999998</v>
      </c>
      <c r="H10" s="352">
        <v>10.119</v>
      </c>
      <c r="I10" s="351">
        <v>10.119</v>
      </c>
    </row>
    <row r="11" spans="2:9" x14ac:dyDescent="0.25">
      <c r="B11" s="354">
        <v>2003</v>
      </c>
      <c r="C11" s="349">
        <v>5286</v>
      </c>
      <c r="D11" s="350">
        <v>154</v>
      </c>
      <c r="E11" s="349">
        <v>8066</v>
      </c>
      <c r="F11" s="352">
        <v>12.1302</v>
      </c>
      <c r="G11" s="351">
        <v>2.9133599999999999</v>
      </c>
      <c r="H11" s="352">
        <v>-16.756799999999998</v>
      </c>
      <c r="I11" s="351">
        <v>-8.3332999999999995</v>
      </c>
    </row>
    <row r="12" spans="2:9" x14ac:dyDescent="0.25">
      <c r="B12" s="354">
        <v>2004</v>
      </c>
      <c r="C12" s="349">
        <v>4977</v>
      </c>
      <c r="D12" s="350">
        <v>141</v>
      </c>
      <c r="E12" s="349">
        <v>7544</v>
      </c>
      <c r="F12" s="352">
        <v>11.0413</v>
      </c>
      <c r="G12" s="351">
        <v>2.8330299999999999</v>
      </c>
      <c r="H12" s="352">
        <v>-8.4415999999999993</v>
      </c>
      <c r="I12" s="351">
        <v>-16.071400000000001</v>
      </c>
    </row>
    <row r="13" spans="2:9" x14ac:dyDescent="0.25">
      <c r="B13" s="354">
        <v>2005</v>
      </c>
      <c r="C13" s="349">
        <v>4814</v>
      </c>
      <c r="D13" s="350">
        <v>134</v>
      </c>
      <c r="E13" s="349">
        <v>7225</v>
      </c>
      <c r="F13" s="352">
        <v>10.4529</v>
      </c>
      <c r="G13" s="351">
        <v>2.78355</v>
      </c>
      <c r="H13" s="352">
        <v>-4.9645000000000001</v>
      </c>
      <c r="I13" s="351">
        <v>-20.238099999999999</v>
      </c>
    </row>
    <row r="14" spans="2:9" x14ac:dyDescent="0.25">
      <c r="B14" s="354">
        <v>2006</v>
      </c>
      <c r="C14" s="349">
        <v>4665</v>
      </c>
      <c r="D14" s="350">
        <v>165</v>
      </c>
      <c r="E14" s="349">
        <v>7052</v>
      </c>
      <c r="F14" s="352">
        <v>12.843999999999999</v>
      </c>
      <c r="G14" s="351">
        <v>3.5369799999999998</v>
      </c>
      <c r="H14" s="352">
        <v>23.1343</v>
      </c>
      <c r="I14" s="351">
        <v>-1.7857000000000001</v>
      </c>
    </row>
    <row r="15" spans="2:9" x14ac:dyDescent="0.25">
      <c r="B15" s="354">
        <v>2007</v>
      </c>
      <c r="C15" s="349">
        <v>4253</v>
      </c>
      <c r="D15" s="350">
        <v>119</v>
      </c>
      <c r="E15" s="349">
        <v>6382</v>
      </c>
      <c r="F15" s="352">
        <v>9.2125000000000004</v>
      </c>
      <c r="G15" s="351">
        <v>2.7980200000000002</v>
      </c>
      <c r="H15" s="352">
        <v>-27.878799999999998</v>
      </c>
      <c r="I15" s="351">
        <v>-29.166699999999999</v>
      </c>
    </row>
    <row r="16" spans="2:9" x14ac:dyDescent="0.25">
      <c r="B16" s="354">
        <v>2008</v>
      </c>
      <c r="C16" s="349">
        <v>3981</v>
      </c>
      <c r="D16" s="350">
        <v>96</v>
      </c>
      <c r="E16" s="349">
        <v>6043</v>
      </c>
      <c r="F16" s="352">
        <v>7.3731999999999998</v>
      </c>
      <c r="G16" s="351">
        <v>2.4114499999999999</v>
      </c>
      <c r="H16" s="352">
        <v>-19.3277</v>
      </c>
      <c r="I16" s="351">
        <v>-42.857100000000003</v>
      </c>
    </row>
    <row r="17" spans="2:9" x14ac:dyDescent="0.25">
      <c r="B17" s="354">
        <v>2009</v>
      </c>
      <c r="C17" s="349">
        <v>3853</v>
      </c>
      <c r="D17" s="350">
        <v>93</v>
      </c>
      <c r="E17" s="349">
        <v>5989</v>
      </c>
      <c r="F17" s="352">
        <v>7.1161000000000003</v>
      </c>
      <c r="G17" s="351">
        <v>2.4137</v>
      </c>
      <c r="H17" s="352">
        <v>-3.125</v>
      </c>
      <c r="I17" s="351">
        <v>-44.642899999999997</v>
      </c>
    </row>
    <row r="18" spans="2:9" x14ac:dyDescent="0.25">
      <c r="B18" s="354">
        <v>2010</v>
      </c>
      <c r="C18" s="349">
        <v>4099</v>
      </c>
      <c r="D18" s="350">
        <v>79</v>
      </c>
      <c r="E18" s="349">
        <v>6377</v>
      </c>
      <c r="F18" s="352">
        <v>6.0419</v>
      </c>
      <c r="G18" s="351">
        <v>1.9273</v>
      </c>
      <c r="H18" s="352">
        <v>-15.053800000000001</v>
      </c>
      <c r="I18" s="351">
        <v>-52.976199999999999</v>
      </c>
    </row>
    <row r="19" spans="2:9" x14ac:dyDescent="0.25">
      <c r="B19" s="354">
        <v>2011</v>
      </c>
      <c r="C19" s="349">
        <v>4058</v>
      </c>
      <c r="D19" s="350">
        <v>83</v>
      </c>
      <c r="E19" s="349">
        <v>6221</v>
      </c>
      <c r="F19" s="352">
        <v>6.3512000000000004</v>
      </c>
      <c r="G19" s="351">
        <v>2.0453399999999999</v>
      </c>
      <c r="H19" s="352">
        <v>5.0632999999999999</v>
      </c>
      <c r="I19" s="351">
        <v>-50.595199999999998</v>
      </c>
    </row>
    <row r="20" spans="2:9" x14ac:dyDescent="0.25">
      <c r="B20" s="354">
        <v>2012</v>
      </c>
      <c r="C20" s="349">
        <v>3671</v>
      </c>
      <c r="D20" s="350">
        <v>92</v>
      </c>
      <c r="E20" s="349">
        <v>5524</v>
      </c>
      <c r="F20" s="352">
        <v>7.0258000000000003</v>
      </c>
      <c r="G20" s="351">
        <v>2.5061300000000002</v>
      </c>
      <c r="H20" s="352">
        <v>10.843400000000001</v>
      </c>
      <c r="I20" s="351">
        <v>-45.238100000000003</v>
      </c>
    </row>
    <row r="21" spans="2:9" x14ac:dyDescent="0.25">
      <c r="B21" s="354">
        <v>2013</v>
      </c>
      <c r="C21" s="349">
        <v>3603</v>
      </c>
      <c r="D21" s="350">
        <v>70</v>
      </c>
      <c r="E21" s="349">
        <v>5464</v>
      </c>
      <c r="F21" s="352">
        <v>5.2900999999999998</v>
      </c>
      <c r="G21" s="351">
        <v>1.9428300000000001</v>
      </c>
      <c r="H21" s="352">
        <v>-23.913</v>
      </c>
      <c r="I21" s="351">
        <v>-58.333300000000001</v>
      </c>
    </row>
    <row r="22" spans="2:9" x14ac:dyDescent="0.25">
      <c r="B22" s="354">
        <v>2014</v>
      </c>
      <c r="C22" s="349">
        <v>3429</v>
      </c>
      <c r="D22" s="350">
        <v>77</v>
      </c>
      <c r="E22" s="349">
        <v>5195</v>
      </c>
      <c r="F22" s="352">
        <v>5.7774999999999999</v>
      </c>
      <c r="G22" s="351">
        <v>2.2455500000000002</v>
      </c>
      <c r="H22" s="352">
        <v>10</v>
      </c>
      <c r="I22" s="351">
        <v>-54.166699999999999</v>
      </c>
    </row>
    <row r="23" spans="2:9" x14ac:dyDescent="0.25">
      <c r="B23" s="354">
        <v>2015</v>
      </c>
      <c r="C23" s="349">
        <v>3217</v>
      </c>
      <c r="D23" s="350">
        <v>84</v>
      </c>
      <c r="E23" s="349">
        <v>4827</v>
      </c>
      <c r="F23" s="352">
        <v>6.3202999999999996</v>
      </c>
      <c r="G23" s="351">
        <v>2.6111300000000002</v>
      </c>
      <c r="H23" s="352">
        <v>9.0908999999999995</v>
      </c>
      <c r="I23" s="351">
        <v>-50</v>
      </c>
    </row>
    <row r="24" spans="2:9" x14ac:dyDescent="0.25">
      <c r="B24" s="359">
        <v>2016</v>
      </c>
      <c r="C24" s="349">
        <v>3037</v>
      </c>
      <c r="D24" s="350">
        <v>76</v>
      </c>
      <c r="E24" s="349">
        <v>4584</v>
      </c>
      <c r="F24" s="352">
        <v>5.7385000000000002</v>
      </c>
      <c r="G24" s="351">
        <v>2.5024700000000002</v>
      </c>
      <c r="H24" s="352">
        <v>-9.5237999999999996</v>
      </c>
      <c r="I24" s="351">
        <v>-54.761899999999997</v>
      </c>
    </row>
    <row r="25" spans="2:9" x14ac:dyDescent="0.25">
      <c r="B25" s="359">
        <v>2017</v>
      </c>
      <c r="C25" s="349">
        <v>2946</v>
      </c>
      <c r="D25" s="350">
        <v>69</v>
      </c>
      <c r="E25" s="349">
        <v>4395</v>
      </c>
      <c r="F25" s="352">
        <v>5.2323000000000004</v>
      </c>
      <c r="G25" s="351">
        <v>2.3421599999999998</v>
      </c>
      <c r="H25" s="352">
        <v>-9.2104999999999997</v>
      </c>
      <c r="I25" s="351">
        <v>-58.928600000000003</v>
      </c>
    </row>
    <row r="26" spans="2:9" x14ac:dyDescent="0.25">
      <c r="B26" s="359">
        <v>2018</v>
      </c>
      <c r="C26" s="349">
        <v>3145</v>
      </c>
      <c r="D26" s="350">
        <v>76</v>
      </c>
      <c r="E26" s="349">
        <v>4683</v>
      </c>
      <c r="F26" s="352">
        <v>5.7866</v>
      </c>
      <c r="G26" s="351">
        <v>2.4165299999999998</v>
      </c>
      <c r="H26" s="352">
        <v>10.1449</v>
      </c>
      <c r="I26" s="351">
        <v>-54.761899999999997</v>
      </c>
    </row>
    <row r="27" spans="2:9" s="348" customFormat="1" x14ac:dyDescent="0.25">
      <c r="B27" s="347">
        <v>2019</v>
      </c>
      <c r="C27" s="349">
        <v>3160</v>
      </c>
      <c r="D27" s="350">
        <v>78</v>
      </c>
      <c r="E27" s="349">
        <v>4648</v>
      </c>
      <c r="F27" s="352">
        <v>5.9602000000000004</v>
      </c>
      <c r="G27" s="351">
        <v>2.46835</v>
      </c>
      <c r="H27" s="352">
        <v>2.6316000000000002</v>
      </c>
      <c r="I27" s="351">
        <v>-53.571399999999997</v>
      </c>
    </row>
    <row r="28" spans="2:9" x14ac:dyDescent="0.25">
      <c r="B28" s="358" t="s">
        <v>285</v>
      </c>
      <c r="C28" s="353"/>
      <c r="D28" s="353"/>
      <c r="E28" s="353"/>
      <c r="F28" s="353"/>
      <c r="G28" s="353"/>
      <c r="H28" s="353"/>
      <c r="I28" s="353"/>
    </row>
    <row r="29" spans="2:9" x14ac:dyDescent="0.25">
      <c r="B29" s="357" t="s">
        <v>141</v>
      </c>
      <c r="C29" s="356"/>
      <c r="D29" s="353"/>
      <c r="E29" s="353"/>
      <c r="F29" s="353"/>
      <c r="G29" s="353"/>
      <c r="H29" s="353"/>
      <c r="I29" s="353"/>
    </row>
    <row r="30" spans="2:9" x14ac:dyDescent="0.25">
      <c r="B30" s="357" t="s">
        <v>286</v>
      </c>
      <c r="C30" s="356"/>
      <c r="D30" s="353"/>
      <c r="E30" s="353"/>
      <c r="F30" s="353"/>
      <c r="G30" s="353"/>
      <c r="H30" s="353"/>
      <c r="I30" s="353"/>
    </row>
  </sheetData>
  <mergeCells count="9">
    <mergeCell ref="B2:I2"/>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H16" sqref="H16"/>
    </sheetView>
  </sheetViews>
  <sheetFormatPr defaultRowHeight="15" x14ac:dyDescent="0.25"/>
  <sheetData>
    <row r="2" spans="2:10" x14ac:dyDescent="0.25">
      <c r="B2" s="20" t="s">
        <v>30</v>
      </c>
      <c r="C2" s="25"/>
      <c r="D2" s="25"/>
      <c r="E2" s="25"/>
      <c r="F2" s="25"/>
      <c r="G2" s="25"/>
      <c r="H2" s="25"/>
      <c r="I2" s="25"/>
      <c r="J2" s="25"/>
    </row>
    <row r="3" spans="2:10" s="348" customFormat="1" x14ac:dyDescent="0.25">
      <c r="B3" s="385" t="s">
        <v>318</v>
      </c>
      <c r="C3" s="386"/>
      <c r="D3" s="386"/>
      <c r="E3" s="386"/>
      <c r="F3" s="386"/>
    </row>
    <row r="4" spans="2:10" x14ac:dyDescent="0.25">
      <c r="B4" s="416"/>
      <c r="C4" s="406" t="s">
        <v>13</v>
      </c>
      <c r="D4" s="406" t="s">
        <v>31</v>
      </c>
      <c r="E4" s="407" t="s">
        <v>14</v>
      </c>
      <c r="F4" s="407"/>
      <c r="G4" s="406" t="s">
        <v>13</v>
      </c>
      <c r="H4" s="406" t="s">
        <v>31</v>
      </c>
      <c r="I4" s="407" t="s">
        <v>14</v>
      </c>
      <c r="J4" s="407" t="s">
        <v>14</v>
      </c>
    </row>
    <row r="5" spans="2:10" x14ac:dyDescent="0.25">
      <c r="B5" s="417"/>
      <c r="C5" s="415" t="s">
        <v>32</v>
      </c>
      <c r="D5" s="415"/>
      <c r="E5" s="415"/>
      <c r="F5" s="415"/>
      <c r="G5" s="415" t="s">
        <v>33</v>
      </c>
      <c r="H5" s="415"/>
      <c r="I5" s="415"/>
      <c r="J5" s="415"/>
    </row>
    <row r="6" spans="2:10" x14ac:dyDescent="0.25">
      <c r="B6" s="418"/>
      <c r="C6" s="38">
        <v>2010</v>
      </c>
      <c r="D6" s="38">
        <v>2019</v>
      </c>
      <c r="E6" s="38">
        <v>2010</v>
      </c>
      <c r="F6" s="38">
        <v>2019</v>
      </c>
      <c r="G6" s="39">
        <v>2010</v>
      </c>
      <c r="H6" s="39">
        <v>2019</v>
      </c>
      <c r="I6" s="39">
        <v>2010</v>
      </c>
      <c r="J6" s="39">
        <v>2019</v>
      </c>
    </row>
    <row r="7" spans="2:10" ht="27" x14ac:dyDescent="0.25">
      <c r="B7" s="40" t="s">
        <v>34</v>
      </c>
      <c r="C7" s="41">
        <v>1</v>
      </c>
      <c r="D7" s="42">
        <v>1</v>
      </c>
      <c r="E7" s="43">
        <v>70</v>
      </c>
      <c r="F7" s="42">
        <v>35</v>
      </c>
      <c r="G7" s="44">
        <v>1.3</v>
      </c>
      <c r="H7" s="45">
        <v>1.2820512820512819</v>
      </c>
      <c r="I7" s="44">
        <v>1.7</v>
      </c>
      <c r="J7" s="46">
        <v>1.1030570438071228</v>
      </c>
    </row>
    <row r="8" spans="2:10" ht="27" x14ac:dyDescent="0.25">
      <c r="B8" s="40" t="s">
        <v>35</v>
      </c>
      <c r="C8" s="41">
        <v>10</v>
      </c>
      <c r="D8" s="42">
        <v>4</v>
      </c>
      <c r="E8" s="43">
        <v>668</v>
      </c>
      <c r="F8" s="42">
        <v>406</v>
      </c>
      <c r="G8" s="44">
        <v>12.7</v>
      </c>
      <c r="H8" s="46">
        <v>5.1282051282051277</v>
      </c>
      <c r="I8" s="44">
        <v>16.2</v>
      </c>
      <c r="J8" s="46">
        <v>12.795461708162623</v>
      </c>
    </row>
    <row r="9" spans="2:10" x14ac:dyDescent="0.25">
      <c r="B9" s="40" t="s">
        <v>36</v>
      </c>
      <c r="C9" s="41">
        <v>23</v>
      </c>
      <c r="D9" s="42">
        <v>35</v>
      </c>
      <c r="E9" s="43">
        <v>1064</v>
      </c>
      <c r="F9" s="42">
        <v>994</v>
      </c>
      <c r="G9" s="44">
        <v>29.1</v>
      </c>
      <c r="H9" s="46">
        <v>44.871794871794876</v>
      </c>
      <c r="I9" s="44">
        <v>25.9</v>
      </c>
      <c r="J9" s="46">
        <v>31.326820044122282</v>
      </c>
    </row>
    <row r="10" spans="2:10" x14ac:dyDescent="0.25">
      <c r="B10" s="40" t="s">
        <v>37</v>
      </c>
      <c r="C10" s="41">
        <v>45</v>
      </c>
      <c r="D10" s="42">
        <v>38</v>
      </c>
      <c r="E10" s="43">
        <v>2312</v>
      </c>
      <c r="F10" s="42">
        <v>1738</v>
      </c>
      <c r="G10" s="47">
        <v>57</v>
      </c>
      <c r="H10" s="46">
        <v>48.717948717948715</v>
      </c>
      <c r="I10" s="44">
        <v>56.2</v>
      </c>
      <c r="J10" s="46">
        <v>54.774661203907968</v>
      </c>
    </row>
    <row r="11" spans="2:10" x14ac:dyDescent="0.25">
      <c r="B11" s="32" t="s">
        <v>38</v>
      </c>
      <c r="C11" s="48">
        <v>79</v>
      </c>
      <c r="D11" s="48">
        <v>78</v>
      </c>
      <c r="E11" s="48">
        <v>4114</v>
      </c>
      <c r="F11" s="48">
        <v>3173</v>
      </c>
      <c r="G11" s="49">
        <v>100</v>
      </c>
      <c r="H11" s="49">
        <v>100</v>
      </c>
      <c r="I11" s="49">
        <v>100</v>
      </c>
      <c r="J11" s="49">
        <v>100</v>
      </c>
    </row>
  </sheetData>
  <mergeCells count="8">
    <mergeCell ref="I4:J4"/>
    <mergeCell ref="C5:F5"/>
    <mergeCell ref="G5:J5"/>
    <mergeCell ref="B3:F3"/>
    <mergeCell ref="B4:B6"/>
    <mergeCell ref="C4:D4"/>
    <mergeCell ref="E4:F4"/>
    <mergeCell ref="G4: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3"/>
  <sheetViews>
    <sheetView workbookViewId="0">
      <selection activeCell="B4" sqref="B4:F4"/>
    </sheetView>
  </sheetViews>
  <sheetFormatPr defaultRowHeight="15" x14ac:dyDescent="0.25"/>
  <sheetData>
    <row r="3" spans="2:11" x14ac:dyDescent="0.25">
      <c r="B3" s="20" t="s">
        <v>39</v>
      </c>
      <c r="C3" s="36"/>
      <c r="D3" s="36"/>
      <c r="E3" s="36"/>
      <c r="F3" s="36"/>
      <c r="G3" s="36"/>
      <c r="H3" s="36"/>
      <c r="I3" s="36"/>
      <c r="J3" s="25"/>
      <c r="K3" s="50"/>
    </row>
    <row r="4" spans="2:11" s="348" customFormat="1" ht="15" customHeight="1" x14ac:dyDescent="0.25">
      <c r="B4" s="385" t="s">
        <v>318</v>
      </c>
      <c r="C4" s="386"/>
      <c r="D4" s="386"/>
      <c r="E4" s="386"/>
      <c r="F4" s="386"/>
      <c r="G4" s="382"/>
      <c r="H4" s="382"/>
      <c r="I4" s="382"/>
      <c r="K4" s="50"/>
    </row>
    <row r="5" spans="2:11" x14ac:dyDescent="0.25">
      <c r="B5" s="416"/>
      <c r="C5" s="406" t="s">
        <v>13</v>
      </c>
      <c r="D5" s="406" t="s">
        <v>31</v>
      </c>
      <c r="E5" s="407" t="s">
        <v>14</v>
      </c>
      <c r="F5" s="407" t="s">
        <v>14</v>
      </c>
      <c r="G5" s="406" t="s">
        <v>13</v>
      </c>
      <c r="H5" s="406" t="s">
        <v>31</v>
      </c>
      <c r="I5" s="407" t="s">
        <v>14</v>
      </c>
      <c r="J5" s="407" t="s">
        <v>14</v>
      </c>
      <c r="K5" s="50"/>
    </row>
    <row r="6" spans="2:11" x14ac:dyDescent="0.25">
      <c r="B6" s="417"/>
      <c r="C6" s="415" t="s">
        <v>32</v>
      </c>
      <c r="D6" s="415"/>
      <c r="E6" s="415"/>
      <c r="F6" s="415"/>
      <c r="G6" s="415" t="s">
        <v>33</v>
      </c>
      <c r="H6" s="415"/>
      <c r="I6" s="415"/>
      <c r="J6" s="415"/>
      <c r="K6" s="50"/>
    </row>
    <row r="7" spans="2:11" x14ac:dyDescent="0.25">
      <c r="B7" s="418"/>
      <c r="C7" s="51">
        <v>2010</v>
      </c>
      <c r="D7" s="39">
        <v>2019</v>
      </c>
      <c r="E7" s="39">
        <v>2010</v>
      </c>
      <c r="F7" s="39">
        <v>2019</v>
      </c>
      <c r="G7" s="38">
        <v>2010</v>
      </c>
      <c r="H7" s="38">
        <v>2019</v>
      </c>
      <c r="I7" s="38">
        <v>2010</v>
      </c>
      <c r="J7" s="38">
        <v>2019</v>
      </c>
      <c r="K7" s="50"/>
    </row>
    <row r="8" spans="2:11" ht="27" x14ac:dyDescent="0.25">
      <c r="B8" s="40" t="s">
        <v>40</v>
      </c>
      <c r="C8" s="52">
        <v>3</v>
      </c>
      <c r="D8" s="53">
        <v>2</v>
      </c>
      <c r="E8" s="54">
        <v>206</v>
      </c>
      <c r="F8" s="53">
        <v>88</v>
      </c>
      <c r="G8" s="55">
        <v>3.8</v>
      </c>
      <c r="H8" s="46">
        <v>2.5641025641025639</v>
      </c>
      <c r="I8" s="44">
        <v>5</v>
      </c>
      <c r="J8" s="46">
        <v>2.7734005672864797</v>
      </c>
      <c r="K8" s="50"/>
    </row>
    <row r="9" spans="2:11" x14ac:dyDescent="0.25">
      <c r="B9" s="40" t="s">
        <v>41</v>
      </c>
      <c r="C9" s="52">
        <v>14</v>
      </c>
      <c r="D9" s="53">
        <v>17</v>
      </c>
      <c r="E9" s="54">
        <v>950</v>
      </c>
      <c r="F9" s="53">
        <v>698</v>
      </c>
      <c r="G9" s="55">
        <v>17.7</v>
      </c>
      <c r="H9" s="46">
        <v>21.794871794871796</v>
      </c>
      <c r="I9" s="44">
        <v>23.1</v>
      </c>
      <c r="J9" s="46">
        <v>21.998109045067761</v>
      </c>
      <c r="K9" s="50"/>
    </row>
    <row r="10" spans="2:11" x14ac:dyDescent="0.25">
      <c r="B10" s="40" t="s">
        <v>42</v>
      </c>
      <c r="C10" s="52">
        <v>8</v>
      </c>
      <c r="D10" s="53">
        <v>2</v>
      </c>
      <c r="E10" s="54">
        <v>265</v>
      </c>
      <c r="F10" s="53">
        <v>253</v>
      </c>
      <c r="G10" s="55">
        <v>10.1</v>
      </c>
      <c r="H10" s="46">
        <v>2.5641025641025639</v>
      </c>
      <c r="I10" s="44">
        <v>6.4</v>
      </c>
      <c r="J10" s="46">
        <v>7.9735266309486299</v>
      </c>
      <c r="K10" s="50"/>
    </row>
    <row r="11" spans="2:11" x14ac:dyDescent="0.25">
      <c r="B11" s="40" t="s">
        <v>43</v>
      </c>
      <c r="C11" s="52">
        <v>10</v>
      </c>
      <c r="D11" s="53">
        <v>16</v>
      </c>
      <c r="E11" s="54">
        <v>621</v>
      </c>
      <c r="F11" s="53">
        <v>534</v>
      </c>
      <c r="G11" s="55">
        <v>12.7</v>
      </c>
      <c r="H11" s="46">
        <v>20.512820512820511</v>
      </c>
      <c r="I11" s="44">
        <v>15.1</v>
      </c>
      <c r="J11" s="46">
        <v>16.829498896942958</v>
      </c>
      <c r="K11" s="50"/>
    </row>
    <row r="12" spans="2:11" x14ac:dyDescent="0.25">
      <c r="B12" s="40" t="s">
        <v>44</v>
      </c>
      <c r="C12" s="52">
        <v>44</v>
      </c>
      <c r="D12" s="53">
        <v>41</v>
      </c>
      <c r="E12" s="54">
        <v>2072</v>
      </c>
      <c r="F12" s="53">
        <v>1600</v>
      </c>
      <c r="G12" s="55">
        <v>55.7</v>
      </c>
      <c r="H12" s="46">
        <v>52.564102564102569</v>
      </c>
      <c r="I12" s="44">
        <v>50.4</v>
      </c>
      <c r="J12" s="46">
        <v>50.425464859754179</v>
      </c>
      <c r="K12" s="50"/>
    </row>
    <row r="13" spans="2:11" x14ac:dyDescent="0.25">
      <c r="B13" s="32" t="s">
        <v>38</v>
      </c>
      <c r="C13" s="48">
        <v>79</v>
      </c>
      <c r="D13" s="48">
        <v>78</v>
      </c>
      <c r="E13" s="48">
        <v>4114</v>
      </c>
      <c r="F13" s="48">
        <v>3173</v>
      </c>
      <c r="G13" s="49">
        <v>100</v>
      </c>
      <c r="H13" s="49">
        <v>100</v>
      </c>
      <c r="I13" s="49">
        <v>100</v>
      </c>
      <c r="J13" s="49">
        <v>100</v>
      </c>
      <c r="K13" s="50"/>
    </row>
  </sheetData>
  <mergeCells count="8">
    <mergeCell ref="I5:J5"/>
    <mergeCell ref="C6:F6"/>
    <mergeCell ref="G6:J6"/>
    <mergeCell ref="B4:F4"/>
    <mergeCell ref="B5:B7"/>
    <mergeCell ref="C5:D5"/>
    <mergeCell ref="E5:F5"/>
    <mergeCell ref="G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B3" sqref="B3"/>
    </sheetView>
  </sheetViews>
  <sheetFormatPr defaultRowHeight="15" x14ac:dyDescent="0.25"/>
  <sheetData>
    <row r="2" spans="2:10" x14ac:dyDescent="0.25">
      <c r="B2" s="105" t="s">
        <v>45</v>
      </c>
      <c r="C2" s="104"/>
      <c r="D2" s="104"/>
      <c r="E2" s="104"/>
      <c r="F2" s="104"/>
      <c r="G2" s="104"/>
      <c r="H2" s="104"/>
      <c r="I2" s="104"/>
      <c r="J2" s="104"/>
    </row>
    <row r="3" spans="2:10" x14ac:dyDescent="0.25">
      <c r="B3" s="106" t="s">
        <v>46</v>
      </c>
      <c r="C3" s="104"/>
      <c r="D3" s="104"/>
      <c r="E3" s="104"/>
      <c r="F3" s="104"/>
      <c r="G3" s="104"/>
      <c r="H3" s="104"/>
      <c r="I3" s="104"/>
      <c r="J3" s="104"/>
    </row>
    <row r="4" spans="2:10" x14ac:dyDescent="0.25">
      <c r="B4" s="419" t="s">
        <v>47</v>
      </c>
      <c r="C4" s="421" t="s">
        <v>13</v>
      </c>
      <c r="D4" s="421"/>
      <c r="E4" s="421"/>
      <c r="F4" s="421"/>
      <c r="G4" s="422" t="s">
        <v>14</v>
      </c>
      <c r="H4" s="422"/>
      <c r="I4" s="422"/>
      <c r="J4" s="422"/>
    </row>
    <row r="5" spans="2:10" x14ac:dyDescent="0.25">
      <c r="B5" s="420"/>
      <c r="C5" s="423">
        <v>2010</v>
      </c>
      <c r="D5" s="423"/>
      <c r="E5" s="424">
        <v>2019</v>
      </c>
      <c r="F5" s="424"/>
      <c r="G5" s="423">
        <v>2010</v>
      </c>
      <c r="H5" s="423"/>
      <c r="I5" s="424">
        <v>2019</v>
      </c>
      <c r="J5" s="424"/>
    </row>
    <row r="6" spans="2:10" x14ac:dyDescent="0.25">
      <c r="B6" s="420"/>
      <c r="C6" s="107" t="s">
        <v>48</v>
      </c>
      <c r="D6" s="107" t="s">
        <v>8</v>
      </c>
      <c r="E6" s="107" t="s">
        <v>48</v>
      </c>
      <c r="F6" s="107" t="s">
        <v>8</v>
      </c>
      <c r="G6" s="107" t="s">
        <v>48</v>
      </c>
      <c r="H6" s="107" t="s">
        <v>8</v>
      </c>
      <c r="I6" s="107" t="s">
        <v>48</v>
      </c>
      <c r="J6" s="107" t="s">
        <v>8</v>
      </c>
    </row>
    <row r="7" spans="2:10" x14ac:dyDescent="0.25">
      <c r="B7" s="108" t="s">
        <v>49</v>
      </c>
      <c r="C7" s="109">
        <v>1</v>
      </c>
      <c r="D7" s="110">
        <v>79</v>
      </c>
      <c r="E7" s="111">
        <v>1</v>
      </c>
      <c r="F7" s="112">
        <v>82</v>
      </c>
      <c r="G7" s="113">
        <v>27</v>
      </c>
      <c r="H7" s="110">
        <v>3381</v>
      </c>
      <c r="I7" s="114">
        <v>17</v>
      </c>
      <c r="J7" s="112">
        <v>3167</v>
      </c>
    </row>
    <row r="8" spans="2:10" ht="15" customHeight="1" x14ac:dyDescent="0.25">
      <c r="B8" s="108" t="s">
        <v>50</v>
      </c>
      <c r="C8" s="115" t="s">
        <v>51</v>
      </c>
      <c r="D8" s="110">
        <v>94</v>
      </c>
      <c r="E8" s="109" t="s">
        <v>51</v>
      </c>
      <c r="F8" s="112">
        <v>72</v>
      </c>
      <c r="G8" s="113">
        <v>14</v>
      </c>
      <c r="H8" s="110">
        <v>3137</v>
      </c>
      <c r="I8" s="114">
        <v>4</v>
      </c>
      <c r="J8" s="112">
        <v>2821</v>
      </c>
    </row>
    <row r="9" spans="2:10" x14ac:dyDescent="0.25">
      <c r="B9" s="108" t="s">
        <v>52</v>
      </c>
      <c r="C9" s="111" t="s">
        <v>51</v>
      </c>
      <c r="D9" s="110">
        <v>123</v>
      </c>
      <c r="E9" s="115" t="s">
        <v>51</v>
      </c>
      <c r="F9" s="112">
        <v>92</v>
      </c>
      <c r="G9" s="113">
        <v>29</v>
      </c>
      <c r="H9" s="110">
        <v>6314</v>
      </c>
      <c r="I9" s="114">
        <v>14</v>
      </c>
      <c r="J9" s="112">
        <v>5101</v>
      </c>
    </row>
    <row r="10" spans="2:10" x14ac:dyDescent="0.25">
      <c r="B10" s="108" t="s">
        <v>53</v>
      </c>
      <c r="C10" s="113">
        <v>1</v>
      </c>
      <c r="D10" s="110">
        <v>314</v>
      </c>
      <c r="E10" s="115" t="s">
        <v>51</v>
      </c>
      <c r="F10" s="112">
        <v>168</v>
      </c>
      <c r="G10" s="113">
        <v>121</v>
      </c>
      <c r="H10" s="110">
        <v>14678</v>
      </c>
      <c r="I10" s="114">
        <v>67</v>
      </c>
      <c r="J10" s="112">
        <v>8711</v>
      </c>
    </row>
    <row r="11" spans="2:10" x14ac:dyDescent="0.25">
      <c r="B11" s="108" t="s">
        <v>54</v>
      </c>
      <c r="C11" s="113">
        <v>4</v>
      </c>
      <c r="D11" s="110">
        <v>548</v>
      </c>
      <c r="E11" s="114" t="s">
        <v>51</v>
      </c>
      <c r="F11" s="112">
        <v>262</v>
      </c>
      <c r="G11" s="113">
        <v>253</v>
      </c>
      <c r="H11" s="110">
        <v>23858</v>
      </c>
      <c r="I11" s="114">
        <v>145</v>
      </c>
      <c r="J11" s="112">
        <v>15657</v>
      </c>
    </row>
    <row r="12" spans="2:10" x14ac:dyDescent="0.25">
      <c r="B12" s="108" t="s">
        <v>55</v>
      </c>
      <c r="C12" s="109">
        <v>5</v>
      </c>
      <c r="D12" s="110">
        <v>586</v>
      </c>
      <c r="E12" s="111">
        <v>4</v>
      </c>
      <c r="F12" s="112">
        <v>316</v>
      </c>
      <c r="G12" s="113">
        <v>294</v>
      </c>
      <c r="H12" s="110">
        <v>28690</v>
      </c>
      <c r="I12" s="114">
        <v>194</v>
      </c>
      <c r="J12" s="112">
        <v>20213</v>
      </c>
    </row>
    <row r="13" spans="2:10" x14ac:dyDescent="0.25">
      <c r="B13" s="108" t="s">
        <v>56</v>
      </c>
      <c r="C13" s="113">
        <v>4</v>
      </c>
      <c r="D13" s="110">
        <v>714</v>
      </c>
      <c r="E13" s="114">
        <v>5</v>
      </c>
      <c r="F13" s="112">
        <v>412</v>
      </c>
      <c r="G13" s="113">
        <v>351</v>
      </c>
      <c r="H13" s="110">
        <v>32620</v>
      </c>
      <c r="I13" s="114">
        <v>218</v>
      </c>
      <c r="J13" s="112">
        <v>23093</v>
      </c>
    </row>
    <row r="14" spans="2:10" x14ac:dyDescent="0.25">
      <c r="B14" s="108" t="s">
        <v>57</v>
      </c>
      <c r="C14" s="113">
        <v>16</v>
      </c>
      <c r="D14" s="110">
        <v>1741</v>
      </c>
      <c r="E14" s="114">
        <v>8</v>
      </c>
      <c r="F14" s="112">
        <v>1118</v>
      </c>
      <c r="G14" s="113">
        <v>948</v>
      </c>
      <c r="H14" s="110">
        <v>86891</v>
      </c>
      <c r="I14" s="114">
        <v>556</v>
      </c>
      <c r="J14" s="112">
        <v>57333</v>
      </c>
    </row>
    <row r="15" spans="2:10" x14ac:dyDescent="0.25">
      <c r="B15" s="108" t="s">
        <v>58</v>
      </c>
      <c r="C15" s="113">
        <v>11</v>
      </c>
      <c r="D15" s="110">
        <v>851</v>
      </c>
      <c r="E15" s="114">
        <v>13</v>
      </c>
      <c r="F15" s="112">
        <v>758</v>
      </c>
      <c r="G15" s="113">
        <v>522</v>
      </c>
      <c r="H15" s="110">
        <v>40907</v>
      </c>
      <c r="I15" s="114">
        <v>501</v>
      </c>
      <c r="J15" s="112">
        <v>40046</v>
      </c>
    </row>
    <row r="16" spans="2:10" x14ac:dyDescent="0.25">
      <c r="B16" s="108" t="s">
        <v>59</v>
      </c>
      <c r="C16" s="113">
        <v>3</v>
      </c>
      <c r="D16" s="110">
        <v>298</v>
      </c>
      <c r="E16" s="114">
        <v>6</v>
      </c>
      <c r="F16" s="112">
        <v>346</v>
      </c>
      <c r="G16" s="113">
        <v>195</v>
      </c>
      <c r="H16" s="110">
        <v>13488</v>
      </c>
      <c r="I16" s="114">
        <v>221</v>
      </c>
      <c r="J16" s="112">
        <v>16712</v>
      </c>
    </row>
    <row r="17" spans="2:10" x14ac:dyDescent="0.25">
      <c r="B17" s="108" t="s">
        <v>60</v>
      </c>
      <c r="C17" s="113">
        <v>7</v>
      </c>
      <c r="D17" s="110">
        <v>255</v>
      </c>
      <c r="E17" s="114">
        <v>3</v>
      </c>
      <c r="F17" s="112">
        <v>276</v>
      </c>
      <c r="G17" s="113">
        <v>202</v>
      </c>
      <c r="H17" s="110">
        <v>11264</v>
      </c>
      <c r="I17" s="114">
        <v>194</v>
      </c>
      <c r="J17" s="112">
        <v>12060</v>
      </c>
    </row>
    <row r="18" spans="2:10" x14ac:dyDescent="0.25">
      <c r="B18" s="108" t="s">
        <v>61</v>
      </c>
      <c r="C18" s="113">
        <v>23</v>
      </c>
      <c r="D18" s="110">
        <v>588</v>
      </c>
      <c r="E18" s="114">
        <v>35</v>
      </c>
      <c r="F18" s="112">
        <v>643</v>
      </c>
      <c r="G18" s="113">
        <v>1064</v>
      </c>
      <c r="H18" s="110">
        <v>28223</v>
      </c>
      <c r="I18" s="114">
        <v>994</v>
      </c>
      <c r="J18" s="112">
        <v>31176</v>
      </c>
    </row>
    <row r="19" spans="2:10" x14ac:dyDescent="0.25">
      <c r="B19" s="108" t="s">
        <v>62</v>
      </c>
      <c r="C19" s="109">
        <v>4</v>
      </c>
      <c r="D19" s="110">
        <v>186</v>
      </c>
      <c r="E19" s="113">
        <v>3</v>
      </c>
      <c r="F19" s="112">
        <v>103</v>
      </c>
      <c r="G19" s="113">
        <v>94</v>
      </c>
      <c r="H19" s="110">
        <v>11269</v>
      </c>
      <c r="I19" s="114">
        <v>48</v>
      </c>
      <c r="J19" s="112">
        <v>5294</v>
      </c>
    </row>
    <row r="20" spans="2:10" x14ac:dyDescent="0.25">
      <c r="B20" s="116" t="s">
        <v>63</v>
      </c>
      <c r="C20" s="117">
        <v>79</v>
      </c>
      <c r="D20" s="118">
        <v>6377</v>
      </c>
      <c r="E20" s="117">
        <v>78</v>
      </c>
      <c r="F20" s="117">
        <v>4648</v>
      </c>
      <c r="G20" s="117">
        <v>4114</v>
      </c>
      <c r="H20" s="118">
        <v>304720</v>
      </c>
      <c r="I20" s="117">
        <v>3173</v>
      </c>
      <c r="J20" s="117">
        <v>241384</v>
      </c>
    </row>
    <row r="21" spans="2:10" x14ac:dyDescent="0.25">
      <c r="B21" s="103"/>
      <c r="C21" s="103"/>
      <c r="D21" s="103"/>
      <c r="E21" s="103"/>
      <c r="F21" s="103"/>
      <c r="G21" s="103"/>
      <c r="H21" s="103"/>
      <c r="I21" s="103"/>
      <c r="J21" s="103"/>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2020-09-22T08:22:08Z</dcterms:created>
  <dcterms:modified xsi:type="dcterms:W3CDTF">2020-10-09T10:12:19Z</dcterms:modified>
</cp:coreProperties>
</file>