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348" windowWidth="12504" windowHeight="6372" tabRatio="831"/>
  </bookViews>
  <sheets>
    <sheet name="Indice" sheetId="3" r:id="rId1"/>
    <sheet name="Tavola 1 " sheetId="9" r:id="rId2"/>
    <sheet name="Tavola 2" sheetId="7" r:id="rId3"/>
    <sheet name="Tavola 3" sheetId="8" r:id="rId4"/>
    <sheet name="Tavola 4" sheetId="33" r:id="rId5"/>
    <sheet name="Tavola 5" sheetId="34" r:id="rId6"/>
    <sheet name="Tavola 6" sheetId="6" r:id="rId7"/>
    <sheet name="Tavola 7" sheetId="11" r:id="rId8"/>
    <sheet name="Tavola 8" sheetId="14" r:id="rId9"/>
    <sheet name="Tavola 9" sheetId="15" r:id="rId10"/>
    <sheet name="Tavola 10" sheetId="31" r:id="rId11"/>
    <sheet name="Tavola 11" sheetId="32" r:id="rId12"/>
    <sheet name="Tavola 12" sheetId="36" r:id="rId13"/>
    <sheet name="Tavola 13" sheetId="37" r:id="rId14"/>
    <sheet name="Tavola 14" sheetId="38" r:id="rId15"/>
    <sheet name="Tavola 15" sheetId="39" r:id="rId16"/>
    <sheet name="Tavola 16" sheetId="40" r:id="rId17"/>
    <sheet name="Tavola 17" sheetId="41" r:id="rId18"/>
    <sheet name="Tavola 18" sheetId="42" r:id="rId19"/>
    <sheet name="Tavola 19" sheetId="43" r:id="rId20"/>
  </sheets>
  <definedNames>
    <definedName name="_xlnm.Print_Area" localSheetId="0">Indice!$A$1:$F$21</definedName>
  </definedNames>
  <calcPr calcId="145621"/>
</workbook>
</file>

<file path=xl/calcChain.xml><?xml version="1.0" encoding="utf-8"?>
<calcChain xmlns="http://schemas.openxmlformats.org/spreadsheetml/2006/main">
  <c r="F36" i="38" l="1"/>
  <c r="E36" i="38"/>
  <c r="D36" i="38"/>
  <c r="C36" i="38"/>
  <c r="B36" i="38"/>
  <c r="N8" i="41" l="1"/>
  <c r="N7" i="41"/>
  <c r="N6" i="41"/>
  <c r="N5" i="41"/>
  <c r="N4" i="41"/>
  <c r="Q32" i="43" l="1"/>
  <c r="Q31" i="43"/>
  <c r="Q30" i="43"/>
  <c r="Q29" i="43"/>
  <c r="Q33" i="43" s="1"/>
  <c r="Q27" i="43"/>
  <c r="Q26" i="43"/>
  <c r="Q25" i="43"/>
  <c r="Q24" i="43"/>
  <c r="Q22" i="43"/>
  <c r="Q21" i="43"/>
  <c r="Q20" i="43"/>
  <c r="Q19" i="43"/>
  <c r="Q23" i="43" s="1"/>
  <c r="Q17" i="43"/>
  <c r="Q16" i="43"/>
  <c r="Q15" i="43"/>
  <c r="Q14" i="43"/>
  <c r="Q12" i="43"/>
  <c r="Q11" i="43"/>
  <c r="Q10" i="43"/>
  <c r="Q9" i="43"/>
  <c r="Q13" i="43" s="1"/>
  <c r="Q7" i="43"/>
  <c r="Q6" i="43"/>
  <c r="Q5" i="43"/>
  <c r="Q4" i="43"/>
  <c r="P33" i="43"/>
  <c r="O33" i="43"/>
  <c r="N33" i="43"/>
  <c r="M33" i="43"/>
  <c r="L33" i="43"/>
  <c r="K33" i="43"/>
  <c r="J33" i="43"/>
  <c r="I33" i="43"/>
  <c r="H33" i="43"/>
  <c r="G33" i="43"/>
  <c r="F33" i="43"/>
  <c r="E33" i="43"/>
  <c r="Q28" i="43"/>
  <c r="P28" i="43"/>
  <c r="O28" i="43"/>
  <c r="N28" i="43"/>
  <c r="M28" i="43"/>
  <c r="L28" i="43"/>
  <c r="K28" i="43"/>
  <c r="J28" i="43"/>
  <c r="I28" i="43"/>
  <c r="H28" i="43"/>
  <c r="G28" i="43"/>
  <c r="F28" i="43"/>
  <c r="E28" i="43"/>
  <c r="P23" i="43"/>
  <c r="O23" i="43"/>
  <c r="N23" i="43"/>
  <c r="M23" i="43"/>
  <c r="L23" i="43"/>
  <c r="K23" i="43"/>
  <c r="J23" i="43"/>
  <c r="I23" i="43"/>
  <c r="H23" i="43"/>
  <c r="G23" i="43"/>
  <c r="F23" i="43"/>
  <c r="E23" i="43"/>
  <c r="Q18" i="43"/>
  <c r="P18" i="43"/>
  <c r="O18" i="43"/>
  <c r="N18" i="43"/>
  <c r="M18" i="43"/>
  <c r="L18" i="43"/>
  <c r="K18" i="43"/>
  <c r="J18" i="43"/>
  <c r="I18" i="43"/>
  <c r="H18" i="43"/>
  <c r="G18" i="43"/>
  <c r="F18" i="43"/>
  <c r="E18" i="43"/>
  <c r="P13" i="43"/>
  <c r="O13" i="43"/>
  <c r="N13" i="43"/>
  <c r="M13" i="43"/>
  <c r="L13" i="43"/>
  <c r="K13" i="43"/>
  <c r="J13" i="43"/>
  <c r="I13" i="43"/>
  <c r="H13" i="43"/>
  <c r="G13" i="43"/>
  <c r="F13" i="43"/>
  <c r="E13" i="43"/>
  <c r="F8" i="43"/>
  <c r="G8" i="43"/>
  <c r="H8" i="43"/>
  <c r="I8" i="43"/>
  <c r="J8" i="43"/>
  <c r="K8" i="43"/>
  <c r="L8" i="43"/>
  <c r="M8" i="43"/>
  <c r="N8" i="43"/>
  <c r="O8" i="43"/>
  <c r="P8" i="43"/>
  <c r="Q8" i="43"/>
  <c r="E8" i="43"/>
  <c r="N34" i="43"/>
  <c r="J32" i="42"/>
  <c r="J31" i="42"/>
  <c r="J30" i="42"/>
  <c r="J29" i="42"/>
  <c r="J27" i="42"/>
  <c r="J26" i="42"/>
  <c r="J25" i="42"/>
  <c r="J24" i="42"/>
  <c r="J22" i="42"/>
  <c r="J21" i="42"/>
  <c r="J20" i="42"/>
  <c r="J19" i="42"/>
  <c r="J17" i="42"/>
  <c r="J16" i="42"/>
  <c r="J15" i="42"/>
  <c r="J14" i="42"/>
  <c r="J12" i="42"/>
  <c r="J11" i="42"/>
  <c r="J10" i="42"/>
  <c r="J9" i="42"/>
  <c r="J7" i="42"/>
  <c r="J6" i="42"/>
  <c r="J5" i="42"/>
  <c r="J4" i="42"/>
  <c r="J33" i="42"/>
  <c r="I33" i="42"/>
  <c r="H33" i="42"/>
  <c r="G33" i="42"/>
  <c r="F33" i="42"/>
  <c r="E33" i="42"/>
  <c r="J28" i="42"/>
  <c r="I28" i="42"/>
  <c r="H28" i="42"/>
  <c r="G28" i="42"/>
  <c r="F28" i="42"/>
  <c r="E28" i="42"/>
  <c r="J23" i="42"/>
  <c r="I23" i="42"/>
  <c r="H23" i="42"/>
  <c r="G23" i="42"/>
  <c r="F23" i="42"/>
  <c r="E23" i="42"/>
  <c r="J18" i="42"/>
  <c r="I18" i="42"/>
  <c r="H18" i="42"/>
  <c r="G18" i="42"/>
  <c r="F18" i="42"/>
  <c r="E18" i="42"/>
  <c r="J13" i="42"/>
  <c r="I13" i="42"/>
  <c r="H13" i="42"/>
  <c r="G13" i="42"/>
  <c r="F13" i="42"/>
  <c r="E13" i="42"/>
  <c r="I8" i="42"/>
  <c r="I34" i="42" s="1"/>
  <c r="H8" i="42"/>
  <c r="G8" i="42"/>
  <c r="G34" i="42" s="1"/>
  <c r="F8" i="42"/>
  <c r="E8" i="42"/>
  <c r="E34" i="42" s="1"/>
  <c r="C18" i="41"/>
  <c r="D18" i="41"/>
  <c r="E18" i="41"/>
  <c r="F18" i="41"/>
  <c r="G18" i="41"/>
  <c r="H18" i="41"/>
  <c r="I18" i="41"/>
  <c r="J18" i="41"/>
  <c r="K18" i="41"/>
  <c r="L18" i="41"/>
  <c r="M18" i="41"/>
  <c r="N18" i="41"/>
  <c r="B18" i="41"/>
  <c r="N13" i="41"/>
  <c r="M13" i="41"/>
  <c r="L13" i="41"/>
  <c r="K13" i="41"/>
  <c r="J13" i="41"/>
  <c r="I13" i="41"/>
  <c r="H13" i="41"/>
  <c r="G13" i="41"/>
  <c r="F13" i="41"/>
  <c r="E13" i="41"/>
  <c r="D13" i="41"/>
  <c r="C13" i="41"/>
  <c r="B13" i="41"/>
  <c r="F18" i="40"/>
  <c r="E18" i="40"/>
  <c r="D18" i="40"/>
  <c r="C18" i="40"/>
  <c r="B18" i="40"/>
  <c r="F13" i="40"/>
  <c r="E13" i="40"/>
  <c r="D13" i="40"/>
  <c r="C13" i="40"/>
  <c r="B13" i="40"/>
  <c r="G16" i="39"/>
  <c r="F16" i="39"/>
  <c r="E16" i="39"/>
  <c r="D16" i="39"/>
  <c r="C16" i="39"/>
  <c r="B16" i="39"/>
  <c r="G12" i="39"/>
  <c r="F12" i="39"/>
  <c r="E12" i="39"/>
  <c r="D12" i="39"/>
  <c r="C12" i="39"/>
  <c r="B12" i="39"/>
  <c r="V38" i="32"/>
  <c r="V36" i="32"/>
  <c r="V35" i="32"/>
  <c r="V34" i="32"/>
  <c r="V32" i="32"/>
  <c r="V31" i="32"/>
  <c r="V30" i="32"/>
  <c r="V29" i="32"/>
  <c r="V28" i="32"/>
  <c r="V27" i="32"/>
  <c r="V26" i="32"/>
  <c r="V24" i="32"/>
  <c r="V23" i="32"/>
  <c r="V22" i="32"/>
  <c r="V21" i="32"/>
  <c r="V20" i="32"/>
  <c r="V18" i="32"/>
  <c r="V17" i="32"/>
  <c r="V16" i="32"/>
  <c r="V15" i="32"/>
  <c r="V14" i="32"/>
  <c r="V13" i="32"/>
  <c r="V12" i="32"/>
  <c r="V10" i="32"/>
  <c r="V9" i="32"/>
  <c r="V8" i="32"/>
  <c r="V7" i="32"/>
  <c r="V6" i="32"/>
  <c r="F38" i="32"/>
  <c r="F36" i="32"/>
  <c r="F35" i="32"/>
  <c r="F34" i="32"/>
  <c r="F32" i="32"/>
  <c r="F31" i="32"/>
  <c r="F30" i="32"/>
  <c r="F29" i="32"/>
  <c r="F28" i="32"/>
  <c r="F27" i="32"/>
  <c r="F26" i="32"/>
  <c r="F24" i="32"/>
  <c r="F23" i="32"/>
  <c r="F22" i="32"/>
  <c r="F21" i="32"/>
  <c r="F20" i="32"/>
  <c r="F18" i="32"/>
  <c r="F17" i="32"/>
  <c r="F16" i="32"/>
  <c r="F15" i="32"/>
  <c r="F14" i="32"/>
  <c r="F13" i="32"/>
  <c r="F12" i="32"/>
  <c r="F10" i="32"/>
  <c r="F9" i="32"/>
  <c r="F8" i="32"/>
  <c r="F7" i="32"/>
  <c r="F6" i="32"/>
  <c r="K38" i="32"/>
  <c r="K36" i="32"/>
  <c r="K35" i="32"/>
  <c r="K34" i="32"/>
  <c r="K32" i="32"/>
  <c r="K31" i="32"/>
  <c r="K30" i="32"/>
  <c r="K29" i="32"/>
  <c r="K28" i="32"/>
  <c r="K27" i="32"/>
  <c r="K26" i="32"/>
  <c r="K24" i="32"/>
  <c r="K23" i="32"/>
  <c r="K22" i="32"/>
  <c r="K21" i="32"/>
  <c r="K20" i="32"/>
  <c r="K18" i="32"/>
  <c r="K17" i="32"/>
  <c r="K16" i="32"/>
  <c r="K15" i="32"/>
  <c r="K14" i="32"/>
  <c r="K13" i="32"/>
  <c r="K12" i="32"/>
  <c r="K10" i="32"/>
  <c r="K9" i="32"/>
  <c r="K8" i="32"/>
  <c r="K7" i="32"/>
  <c r="K6" i="32"/>
  <c r="P38" i="32"/>
  <c r="P36" i="32"/>
  <c r="P35" i="32"/>
  <c r="P34" i="32"/>
  <c r="P32" i="32"/>
  <c r="P31" i="32"/>
  <c r="P30" i="32"/>
  <c r="P29" i="32"/>
  <c r="P28" i="32"/>
  <c r="P27" i="32"/>
  <c r="P26" i="32"/>
  <c r="P24" i="32"/>
  <c r="P23" i="32"/>
  <c r="P22" i="32"/>
  <c r="P21" i="32"/>
  <c r="P20" i="32"/>
  <c r="P18" i="32"/>
  <c r="P17" i="32"/>
  <c r="P16" i="32"/>
  <c r="P15" i="32"/>
  <c r="P14" i="32"/>
  <c r="P13" i="32"/>
  <c r="P12" i="32"/>
  <c r="P10" i="32"/>
  <c r="P9" i="32"/>
  <c r="P8" i="32"/>
  <c r="P7" i="32"/>
  <c r="P6" i="32"/>
  <c r="U38" i="32"/>
  <c r="U36" i="32"/>
  <c r="U35" i="32"/>
  <c r="U34" i="32"/>
  <c r="U32" i="32"/>
  <c r="U31" i="32"/>
  <c r="U30" i="32"/>
  <c r="U29" i="32"/>
  <c r="U28" i="32"/>
  <c r="U27" i="32"/>
  <c r="U26" i="32"/>
  <c r="U24" i="32"/>
  <c r="U23" i="32"/>
  <c r="U22" i="32"/>
  <c r="U21" i="32"/>
  <c r="U20" i="32"/>
  <c r="U18" i="32"/>
  <c r="U17" i="32"/>
  <c r="U16" i="32"/>
  <c r="U15" i="32"/>
  <c r="U14" i="32"/>
  <c r="U13" i="32"/>
  <c r="U12" i="32"/>
  <c r="U10" i="32"/>
  <c r="U9" i="32"/>
  <c r="U8" i="32"/>
  <c r="U7" i="32"/>
  <c r="U6" i="32"/>
  <c r="BJ7" i="31"/>
  <c r="BJ8" i="31"/>
  <c r="BJ9" i="31"/>
  <c r="BJ10" i="31"/>
  <c r="BJ12" i="31"/>
  <c r="BJ13" i="31"/>
  <c r="BJ14" i="31"/>
  <c r="BJ15" i="31"/>
  <c r="BJ16" i="31"/>
  <c r="BJ17" i="31"/>
  <c r="BJ18" i="31"/>
  <c r="BJ20" i="31"/>
  <c r="BJ21" i="31"/>
  <c r="BJ22" i="31"/>
  <c r="BJ23" i="31"/>
  <c r="BJ24" i="31"/>
  <c r="BJ26" i="31"/>
  <c r="BJ27" i="31"/>
  <c r="BJ28" i="31"/>
  <c r="BJ29" i="31"/>
  <c r="BJ30" i="31"/>
  <c r="BJ31" i="31"/>
  <c r="BJ32" i="31"/>
  <c r="BJ34" i="31"/>
  <c r="BJ35" i="31"/>
  <c r="BJ36" i="31"/>
  <c r="BJ38" i="31"/>
  <c r="BJ6" i="31"/>
  <c r="BI38" i="31"/>
  <c r="BI36" i="31"/>
  <c r="BI35" i="31"/>
  <c r="BI34" i="31"/>
  <c r="BI32" i="31"/>
  <c r="BI31" i="31"/>
  <c r="BI30" i="31"/>
  <c r="BI29" i="31"/>
  <c r="BI28" i="31"/>
  <c r="BI27" i="31"/>
  <c r="BI26" i="31"/>
  <c r="BI24" i="31"/>
  <c r="BI23" i="31"/>
  <c r="BI22" i="31"/>
  <c r="BI21" i="31"/>
  <c r="BI20" i="31"/>
  <c r="BI18" i="31"/>
  <c r="BI17" i="31"/>
  <c r="BI16" i="31"/>
  <c r="BI15" i="31"/>
  <c r="BI14" i="31"/>
  <c r="BI13" i="31"/>
  <c r="BI12" i="31"/>
  <c r="BI10" i="31"/>
  <c r="BI9" i="31"/>
  <c r="BI8" i="31"/>
  <c r="BI7" i="31"/>
  <c r="BI6" i="31"/>
  <c r="BD38" i="31"/>
  <c r="BD36" i="31"/>
  <c r="BD35" i="31"/>
  <c r="BD34" i="31"/>
  <c r="BD32" i="31"/>
  <c r="BD31" i="31"/>
  <c r="BD30" i="31"/>
  <c r="BD29" i="31"/>
  <c r="BD28" i="31"/>
  <c r="BD27" i="31"/>
  <c r="BD26" i="31"/>
  <c r="BD24" i="31"/>
  <c r="BD23" i="31"/>
  <c r="BD22" i="31"/>
  <c r="BD21" i="31"/>
  <c r="BD20" i="31"/>
  <c r="BD18" i="31"/>
  <c r="BD17" i="31"/>
  <c r="BD16" i="31"/>
  <c r="BD15" i="31"/>
  <c r="BD14" i="31"/>
  <c r="BD13" i="31"/>
  <c r="BD12" i="31"/>
  <c r="BD10" i="31"/>
  <c r="BD9" i="31"/>
  <c r="BD8" i="31"/>
  <c r="BD7" i="31"/>
  <c r="BD6" i="31"/>
  <c r="AY38" i="31"/>
  <c r="AY36" i="31"/>
  <c r="AY35" i="31"/>
  <c r="AY34" i="31"/>
  <c r="AY32" i="31"/>
  <c r="AY31" i="31"/>
  <c r="AY30" i="31"/>
  <c r="AY29" i="31"/>
  <c r="AY28" i="31"/>
  <c r="AY27" i="31"/>
  <c r="AY26" i="31"/>
  <c r="AY24" i="31"/>
  <c r="AY23" i="31"/>
  <c r="AY22" i="31"/>
  <c r="AY21" i="31"/>
  <c r="AY20" i="31"/>
  <c r="AY18" i="31"/>
  <c r="AY17" i="31"/>
  <c r="AY16" i="31"/>
  <c r="AY15" i="31"/>
  <c r="AY14" i="31"/>
  <c r="AY13" i="31"/>
  <c r="AY12" i="31"/>
  <c r="AY10" i="31"/>
  <c r="AY9" i="31"/>
  <c r="AY8" i="31"/>
  <c r="AY7" i="31"/>
  <c r="AY6" i="31"/>
  <c r="AT38" i="31"/>
  <c r="AT36" i="31"/>
  <c r="AT35" i="31"/>
  <c r="AT34" i="31"/>
  <c r="AT32" i="31"/>
  <c r="AT31" i="31"/>
  <c r="AT30" i="31"/>
  <c r="AT29" i="31"/>
  <c r="AT28" i="31"/>
  <c r="AT27" i="31"/>
  <c r="AT26" i="31"/>
  <c r="AT24" i="31"/>
  <c r="AT23" i="31"/>
  <c r="AT22" i="31"/>
  <c r="AT21" i="31"/>
  <c r="AT20" i="31"/>
  <c r="AT18" i="31"/>
  <c r="AT17" i="31"/>
  <c r="AT16" i="31"/>
  <c r="AT15" i="31"/>
  <c r="AT14" i="31"/>
  <c r="AT13" i="31"/>
  <c r="AT12" i="31"/>
  <c r="AT10" i="31"/>
  <c r="AT9" i="31"/>
  <c r="AT8" i="31"/>
  <c r="AT7" i="31"/>
  <c r="AT6" i="31"/>
  <c r="AO38" i="31"/>
  <c r="AO36" i="31"/>
  <c r="AO35" i="31"/>
  <c r="AO34" i="31"/>
  <c r="AO32" i="31"/>
  <c r="AO31" i="31"/>
  <c r="AO30" i="31"/>
  <c r="AO29" i="31"/>
  <c r="AO28" i="31"/>
  <c r="AO27" i="31"/>
  <c r="AO26" i="31"/>
  <c r="AO24" i="31"/>
  <c r="AO23" i="31"/>
  <c r="AO22" i="31"/>
  <c r="AO21" i="31"/>
  <c r="AO20" i="31"/>
  <c r="AO18" i="31"/>
  <c r="AO17" i="31"/>
  <c r="AO16" i="31"/>
  <c r="AO15" i="31"/>
  <c r="AO14" i="31"/>
  <c r="AO13" i="31"/>
  <c r="AO12" i="31"/>
  <c r="AO10" i="31"/>
  <c r="AO9" i="31"/>
  <c r="AO8" i="31"/>
  <c r="AO7" i="31"/>
  <c r="AO6" i="31"/>
  <c r="AJ38" i="31"/>
  <c r="AJ36" i="31"/>
  <c r="AJ35" i="31"/>
  <c r="AJ34" i="31"/>
  <c r="AJ32" i="31"/>
  <c r="AJ31" i="31"/>
  <c r="AJ30" i="31"/>
  <c r="AJ29" i="31"/>
  <c r="AJ28" i="31"/>
  <c r="AJ27" i="31"/>
  <c r="AJ26" i="31"/>
  <c r="AJ24" i="31"/>
  <c r="AJ23" i="31"/>
  <c r="AJ22" i="31"/>
  <c r="AJ21" i="31"/>
  <c r="AJ20" i="31"/>
  <c r="AJ18" i="31"/>
  <c r="AJ17" i="31"/>
  <c r="AJ16" i="31"/>
  <c r="AJ15" i="31"/>
  <c r="AJ14" i="31"/>
  <c r="AJ13" i="31"/>
  <c r="AJ12" i="31"/>
  <c r="AJ10" i="31"/>
  <c r="AJ9" i="31"/>
  <c r="AJ8" i="31"/>
  <c r="AJ7" i="31"/>
  <c r="AJ6" i="31"/>
  <c r="AE38" i="31"/>
  <c r="AE36" i="31"/>
  <c r="AE35" i="31"/>
  <c r="AE34" i="31"/>
  <c r="AE32" i="31"/>
  <c r="AE31" i="31"/>
  <c r="AE30" i="31"/>
  <c r="AE29" i="31"/>
  <c r="AE28" i="31"/>
  <c r="AE27" i="31"/>
  <c r="AE26" i="31"/>
  <c r="AE24" i="31"/>
  <c r="AE23" i="31"/>
  <c r="AE22" i="31"/>
  <c r="AE21" i="31"/>
  <c r="AE20" i="31"/>
  <c r="AE18" i="31"/>
  <c r="AE17" i="31"/>
  <c r="AE16" i="31"/>
  <c r="AE15" i="31"/>
  <c r="AE14" i="31"/>
  <c r="AE13" i="31"/>
  <c r="AE12" i="31"/>
  <c r="AE10" i="31"/>
  <c r="AE9" i="31"/>
  <c r="AE8" i="31"/>
  <c r="AE7" i="31"/>
  <c r="AE6" i="31"/>
  <c r="Z38" i="31"/>
  <c r="Z36" i="31"/>
  <c r="Z35" i="31"/>
  <c r="Z34" i="31"/>
  <c r="Z32" i="31"/>
  <c r="Z31" i="31"/>
  <c r="Z30" i="31"/>
  <c r="Z29" i="31"/>
  <c r="Z28" i="31"/>
  <c r="Z27" i="31"/>
  <c r="Z26" i="31"/>
  <c r="Z24" i="31"/>
  <c r="Z23" i="31"/>
  <c r="Z22" i="31"/>
  <c r="Z21" i="31"/>
  <c r="Z20" i="31"/>
  <c r="Z18" i="31"/>
  <c r="Z17" i="31"/>
  <c r="Z16" i="31"/>
  <c r="Z15" i="31"/>
  <c r="Z14" i="31"/>
  <c r="Z13" i="31"/>
  <c r="Z12" i="31"/>
  <c r="Z10" i="31"/>
  <c r="Z9" i="31"/>
  <c r="Z8" i="31"/>
  <c r="Z7" i="31"/>
  <c r="Z6" i="31"/>
  <c r="U38" i="31"/>
  <c r="U36" i="31"/>
  <c r="U35" i="31"/>
  <c r="U34" i="31"/>
  <c r="U32" i="31"/>
  <c r="U31" i="31"/>
  <c r="U30" i="31"/>
  <c r="U29" i="31"/>
  <c r="U28" i="31"/>
  <c r="U27" i="31"/>
  <c r="U26" i="31"/>
  <c r="U24" i="31"/>
  <c r="U23" i="31"/>
  <c r="U22" i="31"/>
  <c r="U21" i="31"/>
  <c r="U20" i="31"/>
  <c r="U18" i="31"/>
  <c r="U17" i="31"/>
  <c r="U16" i="31"/>
  <c r="U15" i="31"/>
  <c r="U14" i="31"/>
  <c r="U13" i="31"/>
  <c r="U12" i="31"/>
  <c r="U10" i="31"/>
  <c r="U9" i="31"/>
  <c r="U8" i="31"/>
  <c r="U7" i="31"/>
  <c r="U6" i="31"/>
  <c r="P38" i="31"/>
  <c r="P36" i="31"/>
  <c r="P35" i="31"/>
  <c r="P34" i="31"/>
  <c r="P32" i="31"/>
  <c r="P31" i="31"/>
  <c r="P30" i="31"/>
  <c r="P29" i="31"/>
  <c r="P28" i="31"/>
  <c r="P27" i="31"/>
  <c r="P26" i="31"/>
  <c r="P24" i="31"/>
  <c r="P23" i="31"/>
  <c r="P22" i="31"/>
  <c r="P21" i="31"/>
  <c r="P20" i="31"/>
  <c r="P18" i="31"/>
  <c r="P17" i="31"/>
  <c r="P16" i="31"/>
  <c r="P15" i="31"/>
  <c r="P14" i="31"/>
  <c r="P13" i="31"/>
  <c r="P12" i="31"/>
  <c r="P10" i="31"/>
  <c r="P9" i="31"/>
  <c r="P8" i="31"/>
  <c r="P7" i="31"/>
  <c r="P6" i="31"/>
  <c r="K38" i="31"/>
  <c r="K36" i="31"/>
  <c r="K35" i="31"/>
  <c r="K34" i="31"/>
  <c r="K32" i="31"/>
  <c r="K31" i="31"/>
  <c r="K30" i="31"/>
  <c r="K29" i="31"/>
  <c r="K28" i="31"/>
  <c r="K27" i="31"/>
  <c r="K26" i="31"/>
  <c r="K24" i="31"/>
  <c r="K23" i="31"/>
  <c r="K22" i="31"/>
  <c r="K21" i="31"/>
  <c r="K20" i="31"/>
  <c r="K18" i="31"/>
  <c r="K17" i="31"/>
  <c r="K16" i="31"/>
  <c r="K15" i="31"/>
  <c r="K14" i="31"/>
  <c r="K13" i="31"/>
  <c r="K12" i="31"/>
  <c r="K10" i="31"/>
  <c r="K9" i="31"/>
  <c r="K8" i="31"/>
  <c r="K7" i="31"/>
  <c r="K6" i="31"/>
  <c r="F18" i="31"/>
  <c r="F38" i="31"/>
  <c r="F36" i="31"/>
  <c r="F35" i="31"/>
  <c r="F34" i="31"/>
  <c r="F32" i="31"/>
  <c r="F31" i="31"/>
  <c r="F30" i="31"/>
  <c r="F29" i="31"/>
  <c r="F28" i="31"/>
  <c r="F27" i="31"/>
  <c r="F26" i="31"/>
  <c r="F24" i="31"/>
  <c r="F23" i="31"/>
  <c r="F22" i="31"/>
  <c r="F21" i="31"/>
  <c r="F20" i="31"/>
  <c r="F17" i="31"/>
  <c r="F16" i="31"/>
  <c r="F15" i="31"/>
  <c r="F14" i="31"/>
  <c r="F13" i="31"/>
  <c r="F12" i="31"/>
  <c r="F10" i="31"/>
  <c r="F9" i="31"/>
  <c r="F8" i="31"/>
  <c r="F7" i="31"/>
  <c r="F6" i="31"/>
  <c r="Z7" i="15"/>
  <c r="Z8" i="15"/>
  <c r="Z9" i="15"/>
  <c r="Z10" i="15"/>
  <c r="Z12" i="15"/>
  <c r="Z13" i="15"/>
  <c r="Z14" i="15"/>
  <c r="Z15" i="15"/>
  <c r="Z16" i="15"/>
  <c r="Z17" i="15"/>
  <c r="Z18" i="15"/>
  <c r="Z20" i="15"/>
  <c r="Z21" i="15"/>
  <c r="Z22" i="15"/>
  <c r="Z23" i="15"/>
  <c r="Z24" i="15"/>
  <c r="Z26" i="15"/>
  <c r="Z27" i="15"/>
  <c r="Z28" i="15"/>
  <c r="Z29" i="15"/>
  <c r="Z30" i="15"/>
  <c r="Z31" i="15"/>
  <c r="Z32" i="15"/>
  <c r="Z34" i="15"/>
  <c r="Z35" i="15"/>
  <c r="Z36" i="15"/>
  <c r="Z38" i="15"/>
  <c r="Z6" i="15"/>
  <c r="S36" i="15"/>
  <c r="S32" i="15"/>
  <c r="S24" i="15"/>
  <c r="S18" i="15"/>
  <c r="Y38" i="15"/>
  <c r="Y36" i="15"/>
  <c r="Y35" i="15"/>
  <c r="Y34" i="15"/>
  <c r="Y32" i="15"/>
  <c r="Y31" i="15"/>
  <c r="Y30" i="15"/>
  <c r="Y29" i="15"/>
  <c r="Y28" i="15"/>
  <c r="Y27" i="15"/>
  <c r="Y26" i="15"/>
  <c r="Y24" i="15"/>
  <c r="Y23" i="15"/>
  <c r="Y22" i="15"/>
  <c r="Y21" i="15"/>
  <c r="Y20" i="15"/>
  <c r="Y18" i="15"/>
  <c r="Y17" i="15"/>
  <c r="Y16" i="15"/>
  <c r="Y15" i="15"/>
  <c r="Y14" i="15"/>
  <c r="Y13" i="15"/>
  <c r="Y12" i="15"/>
  <c r="Y10" i="15"/>
  <c r="Y9" i="15"/>
  <c r="Y8" i="15"/>
  <c r="Y7" i="15"/>
  <c r="Y6" i="15"/>
  <c r="S35" i="15"/>
  <c r="S34" i="15"/>
  <c r="S31" i="15"/>
  <c r="S30" i="15"/>
  <c r="S29" i="15"/>
  <c r="S28" i="15"/>
  <c r="S27" i="15"/>
  <c r="S26" i="15"/>
  <c r="S23" i="15"/>
  <c r="S22" i="15"/>
  <c r="S21" i="15"/>
  <c r="S20" i="15"/>
  <c r="S17" i="15"/>
  <c r="S16" i="15"/>
  <c r="S15" i="15"/>
  <c r="S14" i="15"/>
  <c r="S13" i="15"/>
  <c r="S12" i="15"/>
  <c r="S9" i="15"/>
  <c r="S8" i="15"/>
  <c r="S7" i="15"/>
  <c r="S6" i="15"/>
  <c r="M38" i="15"/>
  <c r="M36" i="15"/>
  <c r="M35" i="15"/>
  <c r="M34" i="15"/>
  <c r="M32" i="15"/>
  <c r="M31" i="15"/>
  <c r="M30" i="15"/>
  <c r="M29" i="15"/>
  <c r="M28" i="15"/>
  <c r="M27" i="15"/>
  <c r="M26" i="15"/>
  <c r="M24" i="15"/>
  <c r="M23" i="15"/>
  <c r="M22" i="15"/>
  <c r="M21" i="15"/>
  <c r="M20" i="15"/>
  <c r="M18" i="15"/>
  <c r="M17" i="15"/>
  <c r="M16" i="15"/>
  <c r="M15" i="15"/>
  <c r="M14" i="15"/>
  <c r="M13" i="15"/>
  <c r="M12" i="15"/>
  <c r="M10" i="15"/>
  <c r="M9" i="15"/>
  <c r="M8" i="15"/>
  <c r="M7" i="15"/>
  <c r="M6" i="15"/>
  <c r="G38" i="15"/>
  <c r="G36" i="15"/>
  <c r="G35" i="15"/>
  <c r="G34" i="15"/>
  <c r="G32" i="15"/>
  <c r="G31" i="15"/>
  <c r="G30" i="15"/>
  <c r="G29" i="15"/>
  <c r="G28" i="15"/>
  <c r="G27" i="15"/>
  <c r="G26" i="15"/>
  <c r="G24" i="15"/>
  <c r="G23" i="15"/>
  <c r="G22" i="15"/>
  <c r="G21" i="15"/>
  <c r="G20" i="15"/>
  <c r="G18" i="15"/>
  <c r="G17" i="15"/>
  <c r="G16" i="15"/>
  <c r="G15" i="15"/>
  <c r="G14" i="15"/>
  <c r="G13" i="15"/>
  <c r="G12" i="15"/>
  <c r="G10" i="15"/>
  <c r="G9" i="15"/>
  <c r="G8" i="15"/>
  <c r="G7" i="15"/>
  <c r="G6" i="15"/>
  <c r="J38" i="14"/>
  <c r="K38" i="14"/>
  <c r="L38" i="14"/>
  <c r="I38" i="14"/>
  <c r="M38" i="14" s="1"/>
  <c r="S38" i="14"/>
  <c r="M18" i="14"/>
  <c r="L18" i="14"/>
  <c r="K18" i="14"/>
  <c r="J18" i="14"/>
  <c r="I18" i="14"/>
  <c r="G38" i="14"/>
  <c r="BU38" i="14"/>
  <c r="BU36" i="14"/>
  <c r="BU35" i="14"/>
  <c r="BU34" i="14"/>
  <c r="BU32" i="14"/>
  <c r="BU31" i="14"/>
  <c r="BU30" i="14"/>
  <c r="BU29" i="14"/>
  <c r="BU28" i="14"/>
  <c r="BU27" i="14"/>
  <c r="BU26" i="14"/>
  <c r="BU24" i="14"/>
  <c r="BU23" i="14"/>
  <c r="BU22" i="14"/>
  <c r="BU21" i="14"/>
  <c r="BU20" i="14"/>
  <c r="BU18" i="14"/>
  <c r="BU17" i="14"/>
  <c r="BU16" i="14"/>
  <c r="BU15" i="14"/>
  <c r="BU14" i="14"/>
  <c r="BU13" i="14"/>
  <c r="BU12" i="14"/>
  <c r="BU10" i="14"/>
  <c r="BU9" i="14"/>
  <c r="BU8" i="14"/>
  <c r="BU7" i="14"/>
  <c r="BU6" i="14"/>
  <c r="BO38" i="14"/>
  <c r="BO36" i="14"/>
  <c r="BO35" i="14"/>
  <c r="BO34" i="14"/>
  <c r="BO32" i="14"/>
  <c r="BO31" i="14"/>
  <c r="BO30" i="14"/>
  <c r="BO29" i="14"/>
  <c r="BO28" i="14"/>
  <c r="BO27" i="14"/>
  <c r="BO26" i="14"/>
  <c r="BO24" i="14"/>
  <c r="BO23" i="14"/>
  <c r="BO22" i="14"/>
  <c r="BO21" i="14"/>
  <c r="BO20" i="14"/>
  <c r="BO18" i="14"/>
  <c r="BO17" i="14"/>
  <c r="BO16" i="14"/>
  <c r="BO15" i="14"/>
  <c r="BO14" i="14"/>
  <c r="BO13" i="14"/>
  <c r="BO12" i="14"/>
  <c r="BO10" i="14"/>
  <c r="BO9" i="14"/>
  <c r="BO8" i="14"/>
  <c r="BO7" i="14"/>
  <c r="BO6" i="14"/>
  <c r="BI38" i="14"/>
  <c r="BI36" i="14"/>
  <c r="BI35" i="14"/>
  <c r="BI34" i="14"/>
  <c r="BI32" i="14"/>
  <c r="BI31" i="14"/>
  <c r="BI30" i="14"/>
  <c r="BI29" i="14"/>
  <c r="BI28" i="14"/>
  <c r="BI27" i="14"/>
  <c r="BI26" i="14"/>
  <c r="BI24" i="14"/>
  <c r="BI23" i="14"/>
  <c r="BI22" i="14"/>
  <c r="BI21" i="14"/>
  <c r="BI20" i="14"/>
  <c r="BI18" i="14"/>
  <c r="BI17" i="14"/>
  <c r="BI16" i="14"/>
  <c r="BI15" i="14"/>
  <c r="BI14" i="14"/>
  <c r="BI13" i="14"/>
  <c r="BI12" i="14"/>
  <c r="BI10" i="14"/>
  <c r="BI9" i="14"/>
  <c r="BI8" i="14"/>
  <c r="BI7" i="14"/>
  <c r="BI6" i="14"/>
  <c r="BC38" i="14"/>
  <c r="BC36" i="14"/>
  <c r="BC35" i="14"/>
  <c r="BC34" i="14"/>
  <c r="BC32" i="14"/>
  <c r="BC31" i="14"/>
  <c r="BC30" i="14"/>
  <c r="BC29" i="14"/>
  <c r="BC28" i="14"/>
  <c r="BC27" i="14"/>
  <c r="BC26" i="14"/>
  <c r="BC24" i="14"/>
  <c r="BC23" i="14"/>
  <c r="BC22" i="14"/>
  <c r="BC21" i="14"/>
  <c r="BC20" i="14"/>
  <c r="BC18" i="14"/>
  <c r="BC17" i="14"/>
  <c r="BC16" i="14"/>
  <c r="BC15" i="14"/>
  <c r="BC14" i="14"/>
  <c r="BC13" i="14"/>
  <c r="BC12" i="14"/>
  <c r="BC10" i="14"/>
  <c r="BC9" i="14"/>
  <c r="BC8" i="14"/>
  <c r="BC7" i="14"/>
  <c r="BC6" i="14"/>
  <c r="AW38" i="14"/>
  <c r="AW36" i="14"/>
  <c r="AW35" i="14"/>
  <c r="AW34" i="14"/>
  <c r="AW32" i="14"/>
  <c r="AW31" i="14"/>
  <c r="AW30" i="14"/>
  <c r="AW29" i="14"/>
  <c r="AW28" i="14"/>
  <c r="AW27" i="14"/>
  <c r="AW26" i="14"/>
  <c r="AW24" i="14"/>
  <c r="AW23" i="14"/>
  <c r="AW22" i="14"/>
  <c r="AW21" i="14"/>
  <c r="AW20" i="14"/>
  <c r="AW18" i="14"/>
  <c r="AW17" i="14"/>
  <c r="AW16" i="14"/>
  <c r="AW15" i="14"/>
  <c r="AW14" i="14"/>
  <c r="AW13" i="14"/>
  <c r="AW12" i="14"/>
  <c r="AW10" i="14"/>
  <c r="AW9" i="14"/>
  <c r="AW8" i="14"/>
  <c r="AW7" i="14"/>
  <c r="AW6" i="14"/>
  <c r="AQ38" i="14"/>
  <c r="AQ36" i="14"/>
  <c r="AQ35" i="14"/>
  <c r="AQ34" i="14"/>
  <c r="AQ32" i="14"/>
  <c r="AQ31" i="14"/>
  <c r="AQ30" i="14"/>
  <c r="AQ29" i="14"/>
  <c r="AQ28" i="14"/>
  <c r="AQ27" i="14"/>
  <c r="AQ26" i="14"/>
  <c r="AQ24" i="14"/>
  <c r="AQ23" i="14"/>
  <c r="AQ22" i="14"/>
  <c r="AQ21" i="14"/>
  <c r="AQ20" i="14"/>
  <c r="AQ18" i="14"/>
  <c r="AQ17" i="14"/>
  <c r="AQ16" i="14"/>
  <c r="AQ15" i="14"/>
  <c r="AQ14" i="14"/>
  <c r="AQ13" i="14"/>
  <c r="AQ12" i="14"/>
  <c r="AQ10" i="14"/>
  <c r="AQ9" i="14"/>
  <c r="AQ8" i="14"/>
  <c r="AQ7" i="14"/>
  <c r="AQ6" i="14"/>
  <c r="AK38" i="14"/>
  <c r="AK36" i="14"/>
  <c r="AK35" i="14"/>
  <c r="AK34" i="14"/>
  <c r="AK32" i="14"/>
  <c r="AK31" i="14"/>
  <c r="AK30" i="14"/>
  <c r="AK29" i="14"/>
  <c r="AK28" i="14"/>
  <c r="AK27" i="14"/>
  <c r="AK26" i="14"/>
  <c r="AK24" i="14"/>
  <c r="AK23" i="14"/>
  <c r="AK22" i="14"/>
  <c r="AK21" i="14"/>
  <c r="AK20" i="14"/>
  <c r="AK18" i="14"/>
  <c r="AK17" i="14"/>
  <c r="AK16" i="14"/>
  <c r="AK15" i="14"/>
  <c r="AK14" i="14"/>
  <c r="AK13" i="14"/>
  <c r="AK12" i="14"/>
  <c r="AK10" i="14"/>
  <c r="AK9" i="14"/>
  <c r="AK8" i="14"/>
  <c r="AK7" i="14"/>
  <c r="AK6" i="14"/>
  <c r="AE38" i="14"/>
  <c r="AE36" i="14"/>
  <c r="AE35" i="14"/>
  <c r="AE34" i="14"/>
  <c r="AE32" i="14"/>
  <c r="AE31" i="14"/>
  <c r="AE30" i="14"/>
  <c r="AE29" i="14"/>
  <c r="AE28" i="14"/>
  <c r="AE27" i="14"/>
  <c r="AE26" i="14"/>
  <c r="AE24" i="14"/>
  <c r="AE23" i="14"/>
  <c r="AE22" i="14"/>
  <c r="AE21" i="14"/>
  <c r="AE20" i="14"/>
  <c r="AE18" i="14"/>
  <c r="AE17" i="14"/>
  <c r="AE16" i="14"/>
  <c r="AE15" i="14"/>
  <c r="AE14" i="14"/>
  <c r="AE13" i="14"/>
  <c r="AE12" i="14"/>
  <c r="AE10" i="14"/>
  <c r="AE9" i="14"/>
  <c r="AE8" i="14"/>
  <c r="AE7" i="14"/>
  <c r="AE6" i="14"/>
  <c r="Y38" i="14"/>
  <c r="Y36" i="14"/>
  <c r="Y35" i="14"/>
  <c r="Y34" i="14"/>
  <c r="Y32" i="14"/>
  <c r="Y31" i="14"/>
  <c r="Y30" i="14"/>
  <c r="Y29" i="14"/>
  <c r="Y28" i="14"/>
  <c r="Y27" i="14"/>
  <c r="Y26" i="14"/>
  <c r="Y24" i="14"/>
  <c r="Y23" i="14"/>
  <c r="Y22" i="14"/>
  <c r="Y21" i="14"/>
  <c r="Y20" i="14"/>
  <c r="Y18" i="14"/>
  <c r="Y17" i="14"/>
  <c r="Y16" i="14"/>
  <c r="Y15" i="14"/>
  <c r="Y14" i="14"/>
  <c r="Y13" i="14"/>
  <c r="Y12" i="14"/>
  <c r="Y10" i="14"/>
  <c r="Y9" i="14"/>
  <c r="Y8" i="14"/>
  <c r="Y7" i="14"/>
  <c r="Y6" i="14"/>
  <c r="S36" i="14"/>
  <c r="BV36" i="14" s="1"/>
  <c r="S35" i="14"/>
  <c r="BV35" i="14" s="1"/>
  <c r="S34" i="14"/>
  <c r="BV34" i="14" s="1"/>
  <c r="S32" i="14"/>
  <c r="BV32" i="14" s="1"/>
  <c r="S31" i="14"/>
  <c r="BV31" i="14" s="1"/>
  <c r="S30" i="14"/>
  <c r="BV30" i="14" s="1"/>
  <c r="S29" i="14"/>
  <c r="BV29" i="14" s="1"/>
  <c r="S28" i="14"/>
  <c r="BV28" i="14" s="1"/>
  <c r="S27" i="14"/>
  <c r="BV27" i="14" s="1"/>
  <c r="S26" i="14"/>
  <c r="BV26" i="14" s="1"/>
  <c r="S24" i="14"/>
  <c r="BV24" i="14" s="1"/>
  <c r="S23" i="14"/>
  <c r="BV23" i="14" s="1"/>
  <c r="S22" i="14"/>
  <c r="BV22" i="14" s="1"/>
  <c r="S21" i="14"/>
  <c r="BV21" i="14" s="1"/>
  <c r="S20" i="14"/>
  <c r="BV20" i="14" s="1"/>
  <c r="S18" i="14"/>
  <c r="S17" i="14"/>
  <c r="BV17" i="14" s="1"/>
  <c r="S16" i="14"/>
  <c r="BV16" i="14" s="1"/>
  <c r="S15" i="14"/>
  <c r="BV15" i="14" s="1"/>
  <c r="S14" i="14"/>
  <c r="BV14" i="14" s="1"/>
  <c r="S13" i="14"/>
  <c r="BV13" i="14" s="1"/>
  <c r="S12" i="14"/>
  <c r="BV12" i="14" s="1"/>
  <c r="S10" i="14"/>
  <c r="BV10" i="14" s="1"/>
  <c r="S9" i="14"/>
  <c r="BV9" i="14" s="1"/>
  <c r="S8" i="14"/>
  <c r="BV8" i="14" s="1"/>
  <c r="S7" i="14"/>
  <c r="BV7" i="14" s="1"/>
  <c r="S6" i="14"/>
  <c r="BV6" i="14" s="1"/>
  <c r="M36" i="14"/>
  <c r="M35" i="14"/>
  <c r="M34" i="14"/>
  <c r="M32" i="14"/>
  <c r="M31" i="14"/>
  <c r="M30" i="14"/>
  <c r="M29" i="14"/>
  <c r="M28" i="14"/>
  <c r="M27" i="14"/>
  <c r="M26" i="14"/>
  <c r="M24" i="14"/>
  <c r="M23" i="14"/>
  <c r="M22" i="14"/>
  <c r="M21" i="14"/>
  <c r="M20" i="14"/>
  <c r="M17" i="14"/>
  <c r="M16" i="14"/>
  <c r="M15" i="14"/>
  <c r="M14" i="14"/>
  <c r="M13" i="14"/>
  <c r="M12" i="14"/>
  <c r="M10" i="14"/>
  <c r="M9" i="14"/>
  <c r="M8" i="14"/>
  <c r="M7" i="14"/>
  <c r="M6" i="14"/>
  <c r="G7" i="14"/>
  <c r="G8" i="14"/>
  <c r="G9" i="14"/>
  <c r="G10" i="14"/>
  <c r="G12" i="14"/>
  <c r="G13" i="14"/>
  <c r="G14" i="14"/>
  <c r="G15" i="14"/>
  <c r="G16" i="14"/>
  <c r="G17" i="14"/>
  <c r="G18" i="14"/>
  <c r="G20" i="14"/>
  <c r="G21" i="14"/>
  <c r="G22" i="14"/>
  <c r="G23" i="14"/>
  <c r="G24" i="14"/>
  <c r="G26" i="14"/>
  <c r="G27" i="14"/>
  <c r="G28" i="14"/>
  <c r="G29" i="14"/>
  <c r="G30" i="14"/>
  <c r="G31" i="14"/>
  <c r="G32" i="14"/>
  <c r="G34" i="14"/>
  <c r="G35" i="14"/>
  <c r="G36" i="14"/>
  <c r="G6" i="14"/>
  <c r="O34" i="43" l="1"/>
  <c r="P34" i="43"/>
  <c r="Q34" i="43"/>
  <c r="F34" i="42"/>
  <c r="H34" i="42"/>
  <c r="J8" i="42"/>
  <c r="J34" i="42" s="1"/>
  <c r="S38" i="15"/>
  <c r="S10" i="15"/>
  <c r="BV18" i="14"/>
  <c r="BV38" i="14"/>
  <c r="F34" i="43" l="1"/>
  <c r="G34" i="43"/>
  <c r="H34" i="43"/>
  <c r="I34" i="43"/>
  <c r="J34" i="43"/>
  <c r="K34" i="43"/>
  <c r="L34" i="43"/>
  <c r="M34" i="43"/>
  <c r="E34" i="43"/>
</calcChain>
</file>

<file path=xl/sharedStrings.xml><?xml version="1.0" encoding="utf-8"?>
<sst xmlns="http://schemas.openxmlformats.org/spreadsheetml/2006/main" count="1123" uniqueCount="159">
  <si>
    <t>Indice tavole</t>
  </si>
  <si>
    <t>RIPARTIZIONI</t>
  </si>
  <si>
    <t>REGIONI</t>
  </si>
  <si>
    <t>Istituzioni non profit</t>
  </si>
  <si>
    <t>Dipendenti</t>
  </si>
  <si>
    <t>01 - Piemonte</t>
  </si>
  <si>
    <t>02 - Valle d'Aosta</t>
  </si>
  <si>
    <t>03 - Lombardia</t>
  </si>
  <si>
    <t>07 - Liguria</t>
  </si>
  <si>
    <t>1 - NORD-OVEST</t>
  </si>
  <si>
    <t>TOTALE</t>
  </si>
  <si>
    <t>04 - Trentino-Alto Adige / Südtirol</t>
  </si>
  <si>
    <t xml:space="preserve">     - Bolzano</t>
  </si>
  <si>
    <t xml:space="preserve">     -Trento</t>
  </si>
  <si>
    <t>05 - Veneto</t>
  </si>
  <si>
    <t>06 - Friuli-Venezia Giulia</t>
  </si>
  <si>
    <t>08 - Emilia-Romagna</t>
  </si>
  <si>
    <t>2 - NORD-EST</t>
  </si>
  <si>
    <t>09 - Toscana</t>
  </si>
  <si>
    <t>10 - Umbria</t>
  </si>
  <si>
    <t>11 - Marche</t>
  </si>
  <si>
    <t>12 - Lazio</t>
  </si>
  <si>
    <t>3 - CENTRO</t>
  </si>
  <si>
    <t>13 - Abruzzo</t>
  </si>
  <si>
    <t>14 - Molise</t>
  </si>
  <si>
    <t>15 - Campania</t>
  </si>
  <si>
    <t>16 - Puglia</t>
  </si>
  <si>
    <t>17 - Basilicata</t>
  </si>
  <si>
    <t>18 - Calabria</t>
  </si>
  <si>
    <t>4 - SUD</t>
  </si>
  <si>
    <t>19 - Sicilia</t>
  </si>
  <si>
    <t>20 - Sardegna</t>
  </si>
  <si>
    <t>5 - ISOLE</t>
  </si>
  <si>
    <t>ITALIA</t>
  </si>
  <si>
    <t>Forma Giuridica</t>
  </si>
  <si>
    <t xml:space="preserve">Associazione </t>
  </si>
  <si>
    <t>Cooperativa sociale</t>
  </si>
  <si>
    <t xml:space="preserve">Fondazione </t>
  </si>
  <si>
    <t>Altra forma giuridica</t>
  </si>
  <si>
    <t>Settore di attività prevalente</t>
  </si>
  <si>
    <t>Cultura, sport e ricreazione</t>
  </si>
  <si>
    <t>Istruzione e ricerca</t>
  </si>
  <si>
    <t xml:space="preserve">Sanità </t>
  </si>
  <si>
    <t>Assistenza sociale e protezione civile</t>
  </si>
  <si>
    <t>Ambiente</t>
  </si>
  <si>
    <t>Sviluppo economico e coesione sociale</t>
  </si>
  <si>
    <t>Tutela dei diritti e attività politica</t>
  </si>
  <si>
    <t>Filantropia e promozione del volontariato</t>
  </si>
  <si>
    <t>Cooperazione e solidarietà internazionale</t>
  </si>
  <si>
    <t>Religione</t>
  </si>
  <si>
    <t>Relazioni sindacali e rappresentanza di interessi</t>
  </si>
  <si>
    <t xml:space="preserve">Altre attività </t>
  </si>
  <si>
    <t>Associazione riconosciuta e non</t>
  </si>
  <si>
    <t>Fondazione</t>
  </si>
  <si>
    <t>Classi di dipendenti</t>
  </si>
  <si>
    <t>Nessun dipendente</t>
  </si>
  <si>
    <t>1-2 dipendenti</t>
  </si>
  <si>
    <t>3-9 dipendenti</t>
  </si>
  <si>
    <t>Associazione</t>
  </si>
  <si>
    <t>Lavoratori dipendenti</t>
  </si>
  <si>
    <t>Periodo di costituzione</t>
  </si>
  <si>
    <t>Associazione riconosciuta e non riconosciuta</t>
  </si>
  <si>
    <t>FORME GIURIDICHE</t>
  </si>
  <si>
    <t>Altra forma</t>
  </si>
  <si>
    <t>SESSO</t>
  </si>
  <si>
    <t>CLASSI DI ETA’</t>
  </si>
  <si>
    <t>15-29 anni</t>
  </si>
  <si>
    <t>30-49 anni</t>
  </si>
  <si>
    <t>50 anni e più</t>
  </si>
  <si>
    <t>NAZIONALITA’</t>
  </si>
  <si>
    <t>Italia</t>
  </si>
  <si>
    <t>Paesi Ue (eccetto Italia)</t>
  </si>
  <si>
    <t>Extra Ue</t>
  </si>
  <si>
    <t>Non allocato</t>
  </si>
  <si>
    <t>TITOLO DI STUDIO</t>
  </si>
  <si>
    <t>Nessun titolo e Attestato di scuola primaria</t>
  </si>
  <si>
    <t>Diploma di licenza di scuola secondaria di I grado</t>
  </si>
  <si>
    <t>Attestato/Diploma di qualifica professionale</t>
  </si>
  <si>
    <t>Diploma di scuola secondaria superiore e formazione post secondaria</t>
  </si>
  <si>
    <t>Diploma di istruzione terziaria, laurea magistrale, laurea di I livello, diploma accademico di I e II livello</t>
  </si>
  <si>
    <t>Dottorato di ricerca</t>
  </si>
  <si>
    <t>Non disponibile</t>
  </si>
  <si>
    <t>TIPOLOGIA DI BENEFICIARI DI SGRAVI CONTRIBUTIVI</t>
  </si>
  <si>
    <t>Giovani</t>
  </si>
  <si>
    <t>Fasce deboli</t>
  </si>
  <si>
    <t>Disoccupati o beneficiari di ammortizzatori sociali</t>
  </si>
  <si>
    <t>Nord-Ovest</t>
  </si>
  <si>
    <t>Centro</t>
  </si>
  <si>
    <t>Sud</t>
  </si>
  <si>
    <t xml:space="preserve">Isole </t>
  </si>
  <si>
    <t>Totale</t>
  </si>
  <si>
    <t>Nord-Est</t>
  </si>
  <si>
    <t>Non beneficiari</t>
  </si>
  <si>
    <t>Altro</t>
  </si>
  <si>
    <t>Operaio</t>
  </si>
  <si>
    <t>Impiegato</t>
  </si>
  <si>
    <t>Altra tipologia</t>
  </si>
  <si>
    <t>Tempo pieno</t>
  </si>
  <si>
    <t>Tempo parziale</t>
  </si>
  <si>
    <t>Tempo indeterminato</t>
  </si>
  <si>
    <t>Tempo determinato</t>
  </si>
  <si>
    <t>Dirigente/quadro</t>
  </si>
  <si>
    <t>Sesso</t>
  </si>
  <si>
    <t>Classi di età</t>
  </si>
  <si>
    <t>Ripartizioni geografiche</t>
  </si>
  <si>
    <t>Settori di attività</t>
  </si>
  <si>
    <r>
      <t>Settore di attività prevalente</t>
    </r>
    <r>
      <rPr>
        <vertAlign val="superscript"/>
        <sz val="9"/>
        <color theme="1"/>
        <rFont val="Calibri"/>
        <family val="2"/>
        <scheme val="minor"/>
      </rPr>
      <t>(a)</t>
    </r>
  </si>
  <si>
    <t>10 dipendenti e più</t>
  </si>
  <si>
    <r>
      <t>Settore di attività prevalente</t>
    </r>
    <r>
      <rPr>
        <vertAlign val="superscript"/>
        <sz val="9"/>
        <color theme="1"/>
        <rFont val="Calibri"/>
        <family val="2"/>
        <scheme val="minor"/>
      </rPr>
      <t>(b)</t>
    </r>
  </si>
  <si>
    <r>
      <t>Settore di attività prevalente</t>
    </r>
    <r>
      <rPr>
        <vertAlign val="superscript"/>
        <sz val="9"/>
        <color theme="1"/>
        <rFont val="Calibri"/>
        <family val="2"/>
        <scheme val="minor"/>
      </rPr>
      <t>(c)</t>
    </r>
  </si>
  <si>
    <t>(a) Il settore 'Altre attività' comprende anche  i settori  'Ambiente' , 'Tutela dei diritti e attività politica', 'Filantropia e promozione del volontariato, 'Cooperazione e solidarietà internazionale', 'Religione' e 'Relazioni sindacali e rappresentanza di interessi'</t>
  </si>
  <si>
    <t>(b) Il settore 'Altre attività' comprende anche  i settori  'Ambiente', 'Sviluppo economico e coesione sociale',  'Tutela dei diritti e attività politica' e 'Relazioni sindacali e rappresentanza di interessi'</t>
  </si>
  <si>
    <t>(c) Il settore 'Altre attività' comprende anche  i settori  'Ambiente', 'Sviluppo economico e coesione sociale',   'Tutela dei diritti e attività politica', 'Filantropia e promozione del volontariato', 'Cooperazione e solidarietà internazionale' e 'Relazioni sindacali e rappresentanza di interessi'</t>
  </si>
  <si>
    <t>(a) Il settore 'Altre attività' comprende anche  i settori 'Ambiente', 'Tutela dei diritti e attività politica', 'Filantropia e promozione del volontariato', 'Cooperazione e solidarietà internazionale', 'Religione' e 'Relazioni sindacali e rappresentanza di interessi'</t>
  </si>
  <si>
    <t>(b) Il settore 'Altre attività' comprende anche  i settori  'Ambiente', 'Sviluppo economico e coesione sociale', 'Tutela dei diritti e attività politica' e 'Relazioni sindacali e rappresentanza di interessi'</t>
  </si>
  <si>
    <t>(c) Il settore 'Altre attività' comprende anche  i settori  'Ambiente', 'Tutela dei diritti e attività politica' e 'Filantropia e promozione del volontariato'</t>
  </si>
  <si>
    <t>Inquadramento professionale</t>
  </si>
  <si>
    <t>SETTORE DI ATTIVITA'
FORME GIURIDICHE</t>
  </si>
  <si>
    <t>SETTORE DI ATTIVITA'</t>
  </si>
  <si>
    <t>Classe di età</t>
  </si>
  <si>
    <t xml:space="preserve">Regime orario </t>
  </si>
  <si>
    <t>Tipologia contrattuale</t>
  </si>
  <si>
    <t>Regime orario</t>
  </si>
  <si>
    <t xml:space="preserve">Tipologia contrattuale </t>
  </si>
  <si>
    <t>Tavola 1 - Istituzioni non profit e dipendenti per ripartizione e regione. Anno 2017 (valori assoluti)</t>
  </si>
  <si>
    <t>Tavola 2 - Istituzioni non profit e dipendenti per forma giuridica, ripartizione e regione. Anno 2017 (valori assoluti)</t>
  </si>
  <si>
    <t>Tavola 3 - Istituzioni non profit e dipendenti per  settore di attività, ripartizione e regione. Anno 2017 (valori assoluti)</t>
  </si>
  <si>
    <t>Tavola 5 - Istituzioni non profit e dipendenti per  periodo di costituzione, settore di attività e forma giuridica. Anno 2017 (valori assoluti)</t>
  </si>
  <si>
    <t>Tavola 11 - Dipendenti per forma giuridica e classe di dipendenti, ripartizione e regione. Anno 2017 (valori assoluti)</t>
  </si>
  <si>
    <t>Tavola 19 - Dipendenti per sesso, classe di età, tipologia contrattuale e regime orario per forma giuridica e settore di attività. Anno 2017 (valori assoluti)</t>
  </si>
  <si>
    <t>Tavola 3 - Istituzioni non profit e dipendenti per settore di attività, ripartizione e regione. Anno 2017 (valori assoluti)</t>
  </si>
  <si>
    <t>Tavola 5 - Istituzioni non profit e dipendenti per periodo di costituzione, settore di attività e forma giuridica. Anno 2017 (valori assoluti)</t>
  </si>
  <si>
    <t>Tavola 17 - Dipendenti per inquadramento professionale, regime orario e tipologia contrattuale per settore di attività. Anno 2017 (valori assoluti)</t>
  </si>
  <si>
    <t>Tavola  4 - Istituzioni non profit e dipendenti per periodo di costituzione, ripartizione e regione. Anno 2017 (valori assoluti)</t>
  </si>
  <si>
    <t>.</t>
  </si>
  <si>
    <t>Fino al 1980</t>
  </si>
  <si>
    <t>2013-2017</t>
  </si>
  <si>
    <t>2003-2012</t>
  </si>
  <si>
    <t>1981-2002</t>
  </si>
  <si>
    <t>Donne</t>
  </si>
  <si>
    <t>Uomini</t>
  </si>
  <si>
    <t>Apprendista</t>
  </si>
  <si>
    <t>Tavola 6 - Istituzioni non profit per forma giuridica, settore di attività, ripartizione e regione. Anno 2017 (valori assoluti)</t>
  </si>
  <si>
    <t>Tavola 7 - Dipendenti per forma giuridica, settore di attività, ripartizione e regione. Anno 2017 (valori assoluti)</t>
  </si>
  <si>
    <t>Tavola 9 - Istituzioni non profit per forma giuridica, classe di dipendenti, ripartizione e regione. Anno 2017 (valori assoluti)</t>
  </si>
  <si>
    <t>Tavola 15 - Dipendenti per inquadramento professionale, regime orario, tipologia contrattuale e ripartizione. Anno 2017 (valori assoluti)</t>
  </si>
  <si>
    <t>Tavola 16 - Dipendenti per inquadramento professionale, regime orario, tipologia contrattuale e forma giuridica. Anno 2017 (valori assoluti)</t>
  </si>
  <si>
    <t>Tavola 18 - Dipendenti per sesso, classe di età, tipologia contrattuale, regime orario e ripartizione. Anno 2017 (valori assoluti)</t>
  </si>
  <si>
    <t>Tavola 19 - Dipendenti per sesso, classe di età, tipologia contrattuale, regime orario, forma giuridica e settore di attività. Anno 2017 (valori assoluti)</t>
  </si>
  <si>
    <t>Tavola 17 - Dipendenti per inquadramento professionale,  regime orario, tipologia contrattuale e settore di attività. Anno 2017 (valori assoluti)</t>
  </si>
  <si>
    <t>Tavola 4 - Istituzioni non profit e dipendenti per periodo di costituzione, ripartizione e regione. Anno 2017 (valori assoluti)</t>
  </si>
  <si>
    <t>Tavola 12 - Principali caratteristiche dei dipendenti per ripartizione. Anno 2017 (valori assoluti)</t>
  </si>
  <si>
    <t>Tavola 13 - Principali caratteristiche dei dipendenti per settore di attività prevalente. Anno 2017 (valori assoluti)</t>
  </si>
  <si>
    <t>Tavola 14 - Principali caratteristiche dei dipendenti per forma giuridica. Anno 2017 (valori assoluti)</t>
  </si>
  <si>
    <t>Tavola 8 - Istituzioni non profit per settore di attività, classe di dipendenti, ripartizione e regione Anno 2017 (valori assoluti)</t>
  </si>
  <si>
    <t>Tavola 10 - Dipendenti per settore di attività, classe di dipendenti, ripartizione e regione. Anno 2017 (valori assoluti)</t>
  </si>
  <si>
    <t>Tavola 11 - Dipendenti per forma giuridica, classe di dipendenti, ripartizione e regione. Anno 2017 (valori assoluti)</t>
  </si>
  <si>
    <t>50 e più</t>
  </si>
  <si>
    <t>Tavola 8 - Istituzioni non profit per settore di attività, classe di dipendenti, ripartizione e regione. Anno 2017 (valori assoluti)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</si>
</sst>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.0_-;\-* #,##0.0_-;_-* &quot;-&quot;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0.5"/>
      <color rgb="FF808080"/>
      <name val="Arial Narrow"/>
      <family val="2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5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43" fontId="5" fillId="0" borderId="0" applyFont="0" applyFill="0" applyBorder="0" applyAlignment="0" applyProtection="0"/>
  </cellStyleXfs>
  <cellXfs count="250">
    <xf numFmtId="0" fontId="0" fillId="0" borderId="0" xfId="0"/>
    <xf numFmtId="0" fontId="0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2" xfId="0" applyFont="1" applyFill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/>
    <xf numFmtId="0" fontId="8" fillId="0" borderId="0" xfId="0" quotePrefix="1" applyNumberFormat="1" applyFont="1" applyFill="1" applyBorder="1" applyAlignment="1">
      <alignment horizontal="left"/>
    </xf>
    <xf numFmtId="3" fontId="7" fillId="0" borderId="0" xfId="0" applyNumberFormat="1" applyFont="1" applyBorder="1" applyAlignment="1">
      <alignment horizontal="right" vertical="center"/>
    </xf>
    <xf numFmtId="0" fontId="9" fillId="0" borderId="0" xfId="0" applyFont="1" applyFill="1" applyBorder="1"/>
    <xf numFmtId="0" fontId="8" fillId="0" borderId="0" xfId="0" quotePrefix="1" applyFont="1" applyFill="1" applyBorder="1" applyAlignment="1">
      <alignment horizontal="left"/>
    </xf>
    <xf numFmtId="0" fontId="10" fillId="0" borderId="0" xfId="0" applyFont="1" applyBorder="1" applyAlignment="1">
      <alignment vertical="center"/>
    </xf>
    <xf numFmtId="0" fontId="9" fillId="0" borderId="0" xfId="0" applyNumberFormat="1" applyFont="1" applyFill="1" applyBorder="1"/>
    <xf numFmtId="0" fontId="9" fillId="0" borderId="0" xfId="0" applyFont="1" applyFill="1" applyBorder="1" applyAlignment="1">
      <alignment horizontal="left"/>
    </xf>
    <xf numFmtId="3" fontId="10" fillId="0" borderId="0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Fill="1" applyBorder="1"/>
    <xf numFmtId="0" fontId="13" fillId="0" borderId="0" xfId="0" applyFont="1" applyFill="1" applyBorder="1" applyAlignment="1">
      <alignment horizontal="left"/>
    </xf>
    <xf numFmtId="3" fontId="11" fillId="0" borderId="0" xfId="0" applyNumberFormat="1" applyFont="1" applyBorder="1" applyAlignment="1">
      <alignment horizontal="right" vertical="center"/>
    </xf>
    <xf numFmtId="0" fontId="13" fillId="0" borderId="0" xfId="0" quotePrefix="1" applyFont="1" applyFill="1" applyBorder="1" applyAlignment="1">
      <alignment horizontal="left"/>
    </xf>
    <xf numFmtId="0" fontId="9" fillId="0" borderId="0" xfId="0" applyFont="1" applyBorder="1"/>
    <xf numFmtId="0" fontId="8" fillId="0" borderId="0" xfId="0" applyFont="1" applyBorder="1"/>
    <xf numFmtId="0" fontId="7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9" fillId="0" borderId="1" xfId="0" applyFont="1" applyBorder="1"/>
    <xf numFmtId="0" fontId="9" fillId="0" borderId="1" xfId="0" applyFont="1" applyFill="1" applyBorder="1" applyAlignment="1">
      <alignment horizontal="left"/>
    </xf>
    <xf numFmtId="3" fontId="7" fillId="0" borderId="0" xfId="0" applyNumberFormat="1" applyFont="1" applyAlignment="1">
      <alignment vertical="center"/>
    </xf>
    <xf numFmtId="0" fontId="8" fillId="0" borderId="0" xfId="0" quotePrefix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right" vertical="center"/>
    </xf>
    <xf numFmtId="0" fontId="13" fillId="0" borderId="0" xfId="0" applyFont="1" applyFill="1" applyBorder="1"/>
    <xf numFmtId="0" fontId="15" fillId="0" borderId="0" xfId="0" quotePrefix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/>
    <xf numFmtId="0" fontId="11" fillId="0" borderId="0" xfId="0" applyFont="1" applyFill="1"/>
    <xf numFmtId="0" fontId="17" fillId="0" borderId="0" xfId="0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15" fillId="0" borderId="0" xfId="0" quotePrefix="1" applyNumberFormat="1" applyFont="1" applyFill="1" applyBorder="1" applyAlignment="1">
      <alignment horizontal="right" vertical="center" wrapText="1"/>
    </xf>
    <xf numFmtId="3" fontId="15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8" fillId="0" borderId="1" xfId="0" quotePrefix="1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/>
    <xf numFmtId="3" fontId="10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9" fillId="0" borderId="1" xfId="0" applyFont="1" applyFill="1" applyBorder="1"/>
    <xf numFmtId="0" fontId="10" fillId="0" borderId="0" xfId="0" applyFont="1" applyFill="1" applyAlignment="1">
      <alignment vertical="center"/>
    </xf>
    <xf numFmtId="3" fontId="7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 vertical="center"/>
    </xf>
    <xf numFmtId="0" fontId="0" fillId="0" borderId="0" xfId="0" applyFill="1"/>
    <xf numFmtId="0" fontId="10" fillId="0" borderId="0" xfId="0" applyFont="1" applyFill="1" applyBorder="1"/>
    <xf numFmtId="0" fontId="10" fillId="0" borderId="0" xfId="0" applyFont="1" applyFill="1"/>
    <xf numFmtId="0" fontId="11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3" fontId="16" fillId="0" borderId="0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vertical="center"/>
    </xf>
    <xf numFmtId="3" fontId="7" fillId="0" borderId="0" xfId="0" applyNumberFormat="1" applyFont="1" applyFill="1" applyAlignment="1">
      <alignment vertical="center"/>
    </xf>
    <xf numFmtId="3" fontId="10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17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3" fontId="0" fillId="0" borderId="0" xfId="0" applyNumberFormat="1" applyFont="1" applyFill="1"/>
    <xf numFmtId="0" fontId="0" fillId="0" borderId="0" xfId="0" applyFont="1" applyFill="1"/>
    <xf numFmtId="3" fontId="0" fillId="0" borderId="0" xfId="0" applyNumberFormat="1" applyFont="1" applyFill="1" applyAlignment="1">
      <alignment horizontal="right"/>
    </xf>
    <xf numFmtId="3" fontId="10" fillId="0" borderId="1" xfId="0" applyNumberFormat="1" applyFont="1" applyFill="1" applyBorder="1"/>
    <xf numFmtId="0" fontId="10" fillId="0" borderId="1" xfId="0" applyFont="1" applyFill="1" applyBorder="1"/>
    <xf numFmtId="0" fontId="8" fillId="0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8" fillId="0" borderId="2" xfId="0" quotePrefix="1" applyFont="1" applyFill="1" applyBorder="1" applyAlignment="1">
      <alignment horizontal="right" vertical="center" wrapText="1"/>
    </xf>
    <xf numFmtId="0" fontId="8" fillId="0" borderId="1" xfId="0" quotePrefix="1" applyFont="1" applyFill="1" applyBorder="1" applyAlignment="1">
      <alignment horizontal="right" vertical="top" wrapText="1"/>
    </xf>
    <xf numFmtId="3" fontId="9" fillId="0" borderId="1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vertical="top" wrapText="1"/>
    </xf>
    <xf numFmtId="0" fontId="0" fillId="0" borderId="0" xfId="0" applyFill="1" applyAlignment="1">
      <alignment vertical="top" wrapText="1"/>
    </xf>
    <xf numFmtId="0" fontId="8" fillId="0" borderId="2" xfId="0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Border="1"/>
    <xf numFmtId="0" fontId="8" fillId="0" borderId="0" xfId="0" applyFont="1" applyFill="1" applyBorder="1" applyAlignment="1">
      <alignment horizontal="center" vertical="center"/>
    </xf>
    <xf numFmtId="0" fontId="9" fillId="0" borderId="0" xfId="0" quotePrefix="1" applyNumberFormat="1" applyFont="1" applyFill="1" applyBorder="1" applyAlignment="1">
      <alignment horizontal="left"/>
    </xf>
    <xf numFmtId="0" fontId="3" fillId="0" borderId="0" xfId="1" applyFont="1" applyFill="1" applyBorder="1" applyAlignment="1">
      <alignment vertical="top"/>
    </xf>
    <xf numFmtId="0" fontId="18" fillId="0" borderId="0" xfId="0" applyFont="1" applyAlignment="1">
      <alignment horizontal="justify" vertical="center"/>
    </xf>
    <xf numFmtId="0" fontId="18" fillId="0" borderId="0" xfId="0" applyFont="1" applyAlignment="1">
      <alignment horizontal="left" vertical="center" indent="13"/>
    </xf>
    <xf numFmtId="0" fontId="10" fillId="0" borderId="0" xfId="0" applyFont="1" applyAlignment="1">
      <alignment vertical="center"/>
    </xf>
    <xf numFmtId="0" fontId="8" fillId="0" borderId="0" xfId="0" applyFont="1" applyFill="1" applyBorder="1" applyAlignment="1">
      <alignment horizontal="left"/>
    </xf>
    <xf numFmtId="0" fontId="8" fillId="0" borderId="0" xfId="0" applyNumberFormat="1" applyFont="1" applyFill="1" applyBorder="1"/>
    <xf numFmtId="3" fontId="8" fillId="0" borderId="0" xfId="0" applyNumberFormat="1" applyFont="1" applyFill="1" applyBorder="1" applyAlignment="1">
      <alignment horizontal="right" vertical="center" wrapText="1"/>
    </xf>
    <xf numFmtId="3" fontId="9" fillId="0" borderId="0" xfId="0" applyNumberFormat="1" applyFont="1" applyFill="1" applyBorder="1" applyAlignment="1">
      <alignment horizontal="right" vertical="center" wrapText="1"/>
    </xf>
    <xf numFmtId="3" fontId="7" fillId="0" borderId="0" xfId="0" applyNumberFormat="1" applyFont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3" fontId="7" fillId="0" borderId="0" xfId="0" applyNumberFormat="1" applyFont="1" applyBorder="1" applyAlignment="1">
      <alignment horizontal="left" vertical="center" wrapText="1"/>
    </xf>
    <xf numFmtId="3" fontId="7" fillId="0" borderId="0" xfId="0" applyNumberFormat="1" applyFont="1" applyBorder="1" applyAlignment="1">
      <alignment horizontal="righ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3" fontId="10" fillId="0" borderId="0" xfId="0" applyNumberFormat="1" applyFont="1" applyBorder="1" applyAlignment="1">
      <alignment horizontal="left" vertical="center" wrapText="1"/>
    </xf>
    <xf numFmtId="3" fontId="10" fillId="0" borderId="1" xfId="0" applyNumberFormat="1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vertical="top"/>
    </xf>
    <xf numFmtId="0" fontId="7" fillId="0" borderId="1" xfId="0" applyFont="1" applyBorder="1"/>
    <xf numFmtId="0" fontId="7" fillId="0" borderId="0" xfId="0" applyFont="1" applyBorder="1"/>
    <xf numFmtId="0" fontId="10" fillId="0" borderId="0" xfId="0" applyFont="1" applyBorder="1"/>
    <xf numFmtId="0" fontId="9" fillId="0" borderId="0" xfId="5" applyFont="1" applyBorder="1" applyAlignment="1">
      <alignment horizontal="left" vertical="center"/>
    </xf>
    <xf numFmtId="0" fontId="7" fillId="0" borderId="0" xfId="0" applyFont="1"/>
    <xf numFmtId="0" fontId="10" fillId="0" borderId="0" xfId="0" applyFont="1"/>
    <xf numFmtId="0" fontId="8" fillId="0" borderId="0" xfId="5" applyFont="1" applyBorder="1" applyAlignment="1">
      <alignment horizontal="left" vertical="center"/>
    </xf>
    <xf numFmtId="43" fontId="8" fillId="0" borderId="0" xfId="0" applyNumberFormat="1" applyFont="1" applyFill="1" applyBorder="1"/>
    <xf numFmtId="43" fontId="8" fillId="0" borderId="0" xfId="0" quotePrefix="1" applyNumberFormat="1" applyFont="1" applyFill="1" applyBorder="1" applyAlignment="1">
      <alignment horizontal="left"/>
    </xf>
    <xf numFmtId="43" fontId="7" fillId="0" borderId="0" xfId="0" applyNumberFormat="1" applyFont="1" applyFill="1"/>
    <xf numFmtId="43" fontId="9" fillId="0" borderId="0" xfId="0" applyNumberFormat="1" applyFont="1" applyFill="1" applyBorder="1"/>
    <xf numFmtId="43" fontId="10" fillId="0" borderId="0" xfId="0" applyNumberFormat="1" applyFont="1" applyFill="1"/>
    <xf numFmtId="43" fontId="9" fillId="0" borderId="0" xfId="0" applyNumberFormat="1" applyFont="1" applyFill="1" applyBorder="1" applyAlignment="1">
      <alignment horizontal="left"/>
    </xf>
    <xf numFmtId="43" fontId="12" fillId="0" borderId="0" xfId="0" applyNumberFormat="1" applyFont="1" applyFill="1" applyBorder="1"/>
    <xf numFmtId="43" fontId="13" fillId="0" borderId="0" xfId="0" applyNumberFormat="1" applyFont="1" applyFill="1" applyBorder="1" applyAlignment="1">
      <alignment horizontal="left"/>
    </xf>
    <xf numFmtId="43" fontId="11" fillId="0" borderId="0" xfId="0" applyNumberFormat="1" applyFont="1" applyFill="1"/>
    <xf numFmtId="43" fontId="13" fillId="0" borderId="0" xfId="0" quotePrefix="1" applyNumberFormat="1" applyFont="1" applyFill="1" applyBorder="1" applyAlignment="1">
      <alignment horizontal="left"/>
    </xf>
    <xf numFmtId="43" fontId="9" fillId="0" borderId="1" xfId="0" applyNumberFormat="1" applyFont="1" applyFill="1" applyBorder="1"/>
    <xf numFmtId="43" fontId="9" fillId="0" borderId="1" xfId="0" applyNumberFormat="1" applyFont="1" applyFill="1" applyBorder="1" applyAlignment="1">
      <alignment horizontal="left"/>
    </xf>
    <xf numFmtId="41" fontId="7" fillId="0" borderId="0" xfId="0" applyNumberFormat="1" applyFont="1" applyFill="1" applyAlignment="1">
      <alignment horizontal="right"/>
    </xf>
    <xf numFmtId="41" fontId="7" fillId="0" borderId="0" xfId="0" applyNumberFormat="1" applyFont="1" applyFill="1"/>
    <xf numFmtId="41" fontId="7" fillId="0" borderId="0" xfId="0" quotePrefix="1" applyNumberFormat="1" applyFont="1" applyFill="1" applyAlignment="1">
      <alignment horizontal="right"/>
    </xf>
    <xf numFmtId="41" fontId="10" fillId="0" borderId="0" xfId="0" applyNumberFormat="1" applyFont="1" applyFill="1" applyAlignment="1">
      <alignment horizontal="right"/>
    </xf>
    <xf numFmtId="41" fontId="11" fillId="0" borderId="0" xfId="0" applyNumberFormat="1" applyFont="1" applyFill="1" applyAlignment="1">
      <alignment horizontal="right"/>
    </xf>
    <xf numFmtId="41" fontId="10" fillId="0" borderId="1" xfId="0" applyNumberFormat="1" applyFont="1" applyFill="1" applyBorder="1" applyAlignment="1">
      <alignment horizontal="right"/>
    </xf>
    <xf numFmtId="41" fontId="10" fillId="0" borderId="0" xfId="0" applyNumberFormat="1" applyFont="1" applyFill="1"/>
    <xf numFmtId="41" fontId="11" fillId="0" borderId="0" xfId="0" quotePrefix="1" applyNumberFormat="1" applyFont="1" applyFill="1" applyAlignment="1">
      <alignment horizontal="right"/>
    </xf>
    <xf numFmtId="41" fontId="11" fillId="0" borderId="0" xfId="0" applyNumberFormat="1" applyFont="1" applyFill="1"/>
    <xf numFmtId="0" fontId="0" fillId="0" borderId="0" xfId="0" quotePrefix="1" applyFill="1"/>
    <xf numFmtId="41" fontId="7" fillId="0" borderId="0" xfId="0" applyNumberFormat="1" applyFont="1" applyBorder="1" applyAlignment="1">
      <alignment horizontal="right" vertical="center"/>
    </xf>
    <xf numFmtId="41" fontId="7" fillId="0" borderId="0" xfId="0" applyNumberFormat="1" applyFont="1" applyBorder="1" applyAlignment="1">
      <alignment vertical="center"/>
    </xf>
    <xf numFmtId="41" fontId="10" fillId="0" borderId="0" xfId="0" applyNumberFormat="1" applyFont="1" applyBorder="1" applyAlignment="1">
      <alignment vertical="center"/>
    </xf>
    <xf numFmtId="41" fontId="10" fillId="0" borderId="0" xfId="0" applyNumberFormat="1" applyFont="1" applyBorder="1" applyAlignment="1">
      <alignment horizontal="right" vertical="center"/>
    </xf>
    <xf numFmtId="41" fontId="11" fillId="0" borderId="0" xfId="0" applyNumberFormat="1" applyFont="1" applyBorder="1" applyAlignment="1">
      <alignment horizontal="right" vertical="center"/>
    </xf>
    <xf numFmtId="41" fontId="11" fillId="0" borderId="0" xfId="0" applyNumberFormat="1" applyFont="1" applyBorder="1" applyAlignment="1">
      <alignment vertical="center"/>
    </xf>
    <xf numFmtId="41" fontId="7" fillId="0" borderId="1" xfId="0" applyNumberFormat="1" applyFont="1" applyBorder="1" applyAlignment="1">
      <alignment horizontal="right" vertical="center"/>
    </xf>
    <xf numFmtId="41" fontId="7" fillId="0" borderId="1" xfId="0" applyNumberFormat="1" applyFont="1" applyBorder="1" applyAlignment="1">
      <alignment vertical="center"/>
    </xf>
    <xf numFmtId="41" fontId="7" fillId="0" borderId="0" xfId="0" applyNumberFormat="1" applyFont="1" applyFill="1" applyBorder="1" applyAlignment="1">
      <alignment horizontal="right" vertical="center"/>
    </xf>
    <xf numFmtId="41" fontId="7" fillId="0" borderId="0" xfId="0" quotePrefix="1" applyNumberFormat="1" applyFont="1" applyFill="1" applyBorder="1" applyAlignment="1">
      <alignment horizontal="right" vertical="center"/>
    </xf>
    <xf numFmtId="41" fontId="10" fillId="0" borderId="0" xfId="0" applyNumberFormat="1" applyFont="1" applyFill="1" applyBorder="1" applyAlignment="1">
      <alignment horizontal="right" vertical="center"/>
    </xf>
    <xf numFmtId="41" fontId="11" fillId="0" borderId="0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41" fontId="8" fillId="0" borderId="0" xfId="0" quotePrefix="1" applyNumberFormat="1" applyFont="1" applyFill="1" applyBorder="1" applyAlignment="1">
      <alignment horizontal="right" vertical="center" wrapText="1"/>
    </xf>
    <xf numFmtId="41" fontId="9" fillId="0" borderId="0" xfId="0" quotePrefix="1" applyNumberFormat="1" applyFont="1" applyFill="1" applyBorder="1" applyAlignment="1">
      <alignment horizontal="right" vertical="center" wrapText="1"/>
    </xf>
    <xf numFmtId="41" fontId="13" fillId="0" borderId="0" xfId="0" quotePrefix="1" applyNumberFormat="1" applyFont="1" applyFill="1" applyBorder="1" applyAlignment="1">
      <alignment horizontal="right" vertical="center" wrapText="1"/>
    </xf>
    <xf numFmtId="41" fontId="14" fillId="0" borderId="0" xfId="0" applyNumberFormat="1" applyFont="1" applyFill="1" applyAlignment="1">
      <alignment horizontal="right" vertical="center"/>
    </xf>
    <xf numFmtId="41" fontId="7" fillId="0" borderId="0" xfId="0" applyNumberFormat="1" applyFont="1" applyFill="1" applyBorder="1" applyAlignment="1">
      <alignment vertical="center"/>
    </xf>
    <xf numFmtId="41" fontId="10" fillId="0" borderId="0" xfId="0" applyNumberFormat="1" applyFont="1" applyFill="1" applyBorder="1" applyAlignment="1">
      <alignment vertical="center"/>
    </xf>
    <xf numFmtId="41" fontId="11" fillId="0" borderId="0" xfId="0" applyNumberFormat="1" applyFont="1" applyFill="1" applyBorder="1" applyAlignment="1">
      <alignment vertical="center"/>
    </xf>
    <xf numFmtId="41" fontId="11" fillId="0" borderId="0" xfId="0" quotePrefix="1" applyNumberFormat="1" applyFont="1" applyFill="1" applyBorder="1" applyAlignment="1">
      <alignment horizontal="right" vertical="center"/>
    </xf>
    <xf numFmtId="41" fontId="17" fillId="0" borderId="0" xfId="0" applyNumberFormat="1" applyFont="1" applyFill="1" applyBorder="1" applyAlignment="1">
      <alignment horizontal="right" vertical="center"/>
    </xf>
    <xf numFmtId="41" fontId="7" fillId="0" borderId="0" xfId="0" applyNumberFormat="1" applyFont="1" applyBorder="1" applyAlignment="1">
      <alignment horizontal="right" vertical="center" wrapText="1"/>
    </xf>
    <xf numFmtId="41" fontId="10" fillId="0" borderId="0" xfId="0" applyNumberFormat="1" applyFont="1" applyBorder="1" applyAlignment="1">
      <alignment horizontal="right" vertical="center" wrapText="1"/>
    </xf>
    <xf numFmtId="41" fontId="10" fillId="0" borderId="1" xfId="0" applyNumberFormat="1" applyFont="1" applyBorder="1" applyAlignment="1">
      <alignment horizontal="right" vertical="center" wrapText="1"/>
    </xf>
    <xf numFmtId="41" fontId="10" fillId="0" borderId="1" xfId="0" applyNumberFormat="1" applyFont="1" applyBorder="1" applyAlignment="1">
      <alignment horizontal="right" vertical="center"/>
    </xf>
    <xf numFmtId="41" fontId="19" fillId="0" borderId="0" xfId="5" applyNumberFormat="1" applyFont="1" applyBorder="1" applyAlignment="1">
      <alignment horizontal="right" vertical="top"/>
    </xf>
    <xf numFmtId="41" fontId="10" fillId="0" borderId="1" xfId="0" applyNumberFormat="1" applyFont="1" applyBorder="1"/>
    <xf numFmtId="0" fontId="4" fillId="0" borderId="0" xfId="1" applyFont="1" applyFill="1" applyBorder="1" applyAlignment="1">
      <alignment vertical="top"/>
    </xf>
    <xf numFmtId="0" fontId="1" fillId="0" borderId="0" xfId="0" applyFont="1"/>
    <xf numFmtId="0" fontId="4" fillId="0" borderId="1" xfId="1" applyFont="1" applyFill="1" applyBorder="1" applyAlignment="1">
      <alignment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0" xfId="0" applyFont="1" applyBorder="1"/>
    <xf numFmtId="41" fontId="19" fillId="0" borderId="0" xfId="5" applyNumberFormat="1" applyFont="1" applyBorder="1" applyAlignment="1">
      <alignment horizontal="right" vertical="center"/>
    </xf>
    <xf numFmtId="41" fontId="20" fillId="0" borderId="0" xfId="5" applyNumberFormat="1" applyFont="1" applyBorder="1" applyAlignment="1">
      <alignment horizontal="right" vertical="center"/>
    </xf>
    <xf numFmtId="41" fontId="10" fillId="0" borderId="1" xfId="0" applyNumberFormat="1" applyFont="1" applyBorder="1" applyAlignment="1">
      <alignment vertical="center"/>
    </xf>
    <xf numFmtId="0" fontId="19" fillId="0" borderId="0" xfId="5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41" fontId="8" fillId="0" borderId="0" xfId="0" applyNumberFormat="1" applyFont="1" applyFill="1" applyBorder="1"/>
    <xf numFmtId="41" fontId="8" fillId="0" borderId="0" xfId="0" quotePrefix="1" applyNumberFormat="1" applyFont="1" applyFill="1" applyBorder="1" applyAlignment="1">
      <alignment horizontal="left"/>
    </xf>
    <xf numFmtId="41" fontId="9" fillId="0" borderId="0" xfId="0" applyNumberFormat="1" applyFont="1" applyFill="1" applyBorder="1"/>
    <xf numFmtId="41" fontId="9" fillId="0" borderId="0" xfId="0" applyNumberFormat="1" applyFont="1" applyFill="1" applyBorder="1" applyAlignment="1">
      <alignment horizontal="left"/>
    </xf>
    <xf numFmtId="41" fontId="11" fillId="0" borderId="0" xfId="0" applyNumberFormat="1" applyFont="1" applyFill="1" applyBorder="1" applyAlignment="1">
      <alignment horizontal="center" vertical="center"/>
    </xf>
    <xf numFmtId="41" fontId="12" fillId="0" borderId="0" xfId="0" applyNumberFormat="1" applyFont="1" applyFill="1" applyBorder="1"/>
    <xf numFmtId="41" fontId="13" fillId="0" borderId="0" xfId="0" applyNumberFormat="1" applyFont="1" applyFill="1" applyBorder="1" applyAlignment="1">
      <alignment horizontal="left"/>
    </xf>
    <xf numFmtId="41" fontId="13" fillId="0" borderId="0" xfId="0" quotePrefix="1" applyNumberFormat="1" applyFont="1" applyFill="1" applyBorder="1" applyAlignment="1">
      <alignment horizontal="left"/>
    </xf>
    <xf numFmtId="41" fontId="17" fillId="0" borderId="0" xfId="0" applyNumberFormat="1" applyFont="1" applyFill="1" applyBorder="1" applyAlignment="1">
      <alignment vertical="center"/>
    </xf>
    <xf numFmtId="41" fontId="10" fillId="0" borderId="0" xfId="0" applyNumberFormat="1" applyFont="1" applyFill="1" applyBorder="1" applyAlignment="1">
      <alignment horizontal="center" vertical="center"/>
    </xf>
    <xf numFmtId="41" fontId="9" fillId="0" borderId="1" xfId="0" applyNumberFormat="1" applyFont="1" applyFill="1" applyBorder="1"/>
    <xf numFmtId="41" fontId="9" fillId="0" borderId="1" xfId="0" applyNumberFormat="1" applyFont="1" applyFill="1" applyBorder="1" applyAlignment="1">
      <alignment horizontal="left"/>
    </xf>
    <xf numFmtId="41" fontId="10" fillId="0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164" fontId="7" fillId="0" borderId="0" xfId="0" applyNumberFormat="1" applyFont="1" applyAlignment="1">
      <alignment vertical="center"/>
    </xf>
    <xf numFmtId="3" fontId="7" fillId="0" borderId="0" xfId="0" applyNumberFormat="1" applyFont="1" applyBorder="1" applyAlignment="1">
      <alignment horizontal="right" vertical="center"/>
    </xf>
    <xf numFmtId="41" fontId="10" fillId="0" borderId="1" xfId="0" applyNumberFormat="1" applyFont="1" applyBorder="1" applyAlignment="1">
      <alignment horizontal="right" vertical="center" wrapText="1"/>
    </xf>
    <xf numFmtId="2" fontId="8" fillId="0" borderId="0" xfId="0" quotePrefix="1" applyNumberFormat="1" applyFont="1" applyFill="1" applyBorder="1" applyAlignment="1">
      <alignment horizontal="left"/>
    </xf>
    <xf numFmtId="2" fontId="8" fillId="0" borderId="0" xfId="0" applyNumberFormat="1" applyFont="1" applyFill="1" applyBorder="1" applyAlignment="1">
      <alignment horizontal="right" vertical="center" wrapText="1"/>
    </xf>
    <xf numFmtId="2" fontId="7" fillId="0" borderId="0" xfId="0" applyNumberFormat="1" applyFont="1" applyBorder="1" applyAlignment="1">
      <alignment horizontal="right" vertical="center"/>
    </xf>
    <xf numFmtId="2" fontId="10" fillId="0" borderId="0" xfId="0" applyNumberFormat="1" applyFont="1" applyBorder="1" applyAlignment="1">
      <alignment horizontal="right" vertical="center"/>
    </xf>
    <xf numFmtId="0" fontId="4" fillId="0" borderId="1" xfId="1" applyFont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center" wrapText="1"/>
    </xf>
    <xf numFmtId="3" fontId="7" fillId="0" borderId="3" xfId="0" applyNumberFormat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0" fontId="19" fillId="0" borderId="0" xfId="5" applyFont="1" applyBorder="1" applyAlignment="1">
      <alignment horizontal="left" vertical="center" wrapText="1"/>
    </xf>
    <xf numFmtId="0" fontId="8" fillId="0" borderId="0" xfId="5" applyFont="1" applyBorder="1" applyAlignment="1">
      <alignment horizontal="left" vertical="center"/>
    </xf>
    <xf numFmtId="0" fontId="19" fillId="0" borderId="3" xfId="5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0" fontId="8" fillId="0" borderId="1" xfId="5" applyFont="1" applyBorder="1" applyAlignment="1">
      <alignment horizontal="left" vertical="center"/>
    </xf>
    <xf numFmtId="0" fontId="19" fillId="0" borderId="0" xfId="5" applyFont="1" applyBorder="1" applyAlignment="1">
      <alignment horizontal="center" vertical="center" wrapText="1"/>
    </xf>
    <xf numFmtId="41" fontId="0" fillId="0" borderId="0" xfId="0" applyNumberFormat="1" applyFont="1" applyFill="1"/>
    <xf numFmtId="41" fontId="7" fillId="0" borderId="0" xfId="0" applyNumberFormat="1" applyFont="1" applyFill="1" applyAlignment="1">
      <alignment horizontal="right" vertical="center"/>
    </xf>
    <xf numFmtId="41" fontId="7" fillId="0" borderId="0" xfId="0" applyNumberFormat="1" applyFont="1" applyFill="1" applyAlignment="1">
      <alignment vertical="center"/>
    </xf>
    <xf numFmtId="41" fontId="7" fillId="0" borderId="0" xfId="0" applyNumberFormat="1" applyFont="1" applyBorder="1"/>
    <xf numFmtId="41" fontId="7" fillId="0" borderId="0" xfId="0" applyNumberFormat="1" applyFont="1"/>
  </cellXfs>
  <cellStyles count="7">
    <cellStyle name="Migliaia 2" xfId="2"/>
    <cellStyle name="Migliaia 2 2" xfId="6"/>
    <cellStyle name="Normale" xfId="0" builtinId="0"/>
    <cellStyle name="Normale 2" xfId="1"/>
    <cellStyle name="Normale 2 2" xfId="4"/>
    <cellStyle name="Normale 3" xfId="3"/>
    <cellStyle name="Normale_Tavola 18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javascript:CercaNome(415301,1120141,0,1120141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19</xdr:row>
      <xdr:rowOff>0</xdr:rowOff>
    </xdr:from>
    <xdr:to>
      <xdr:col>4</xdr:col>
      <xdr:colOff>152400</xdr:colOff>
      <xdr:row>20</xdr:row>
      <xdr:rowOff>0</xdr:rowOff>
    </xdr:to>
    <xdr:pic>
      <xdr:nvPicPr>
        <xdr:cNvPr id="2" name="Immagine 1" descr="https://armida.istat.it/Images/zoom.gif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292608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"/>
  <sheetViews>
    <sheetView tabSelected="1" zoomScale="80" zoomScaleNormal="80" workbookViewId="0"/>
  </sheetViews>
  <sheetFormatPr defaultColWidth="148.88671875" defaultRowHeight="14.4" x14ac:dyDescent="0.3"/>
  <cols>
    <col min="1" max="1" width="149.33203125" style="87" bestFit="1" customWidth="1"/>
    <col min="2" max="20" width="27.5546875" style="63" customWidth="1"/>
    <col min="21" max="16384" width="148.88671875" style="63"/>
  </cols>
  <sheetData>
    <row r="1" spans="1:22" x14ac:dyDescent="0.3">
      <c r="A1" s="86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 x14ac:dyDescent="0.3">
      <c r="A2" s="86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</row>
    <row r="3" spans="1:22" x14ac:dyDescent="0.3">
      <c r="A3" s="93" t="s">
        <v>124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75"/>
      <c r="Q3" s="75"/>
      <c r="R3" s="75"/>
      <c r="S3" s="75"/>
      <c r="T3" s="75"/>
      <c r="U3" s="75"/>
      <c r="V3" s="75"/>
    </row>
    <row r="4" spans="1:22" x14ac:dyDescent="0.3">
      <c r="A4" s="93" t="s">
        <v>125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75"/>
      <c r="Q4" s="75"/>
      <c r="R4" s="75"/>
      <c r="S4" s="75"/>
      <c r="T4" s="75"/>
      <c r="U4" s="75"/>
      <c r="V4" s="75"/>
    </row>
    <row r="5" spans="1:22" x14ac:dyDescent="0.3">
      <c r="A5" s="93" t="s">
        <v>130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75"/>
      <c r="Q5" s="75"/>
      <c r="R5" s="75"/>
      <c r="S5" s="75"/>
      <c r="T5" s="75"/>
      <c r="U5" s="75"/>
    </row>
    <row r="6" spans="1:22" x14ac:dyDescent="0.3">
      <c r="A6" s="93" t="s">
        <v>150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75"/>
      <c r="Q6" s="75"/>
      <c r="R6" s="75"/>
      <c r="S6" s="75"/>
      <c r="T6" s="75"/>
      <c r="U6" s="75"/>
    </row>
    <row r="7" spans="1:22" x14ac:dyDescent="0.3">
      <c r="A7" s="93" t="s">
        <v>131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75"/>
      <c r="Q7" s="75"/>
      <c r="R7" s="75"/>
      <c r="S7" s="75"/>
      <c r="T7" s="75"/>
      <c r="U7" s="75"/>
    </row>
    <row r="8" spans="1:22" x14ac:dyDescent="0.3">
      <c r="A8" s="93" t="s">
        <v>142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75"/>
      <c r="Q8" s="75"/>
      <c r="R8" s="75"/>
      <c r="S8" s="75"/>
      <c r="T8" s="75"/>
      <c r="U8" s="75"/>
      <c r="V8" s="75"/>
    </row>
    <row r="9" spans="1:22" x14ac:dyDescent="0.3">
      <c r="A9" s="93" t="s">
        <v>143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75"/>
      <c r="Q9" s="75"/>
      <c r="R9" s="75"/>
      <c r="S9" s="75"/>
      <c r="T9" s="75"/>
      <c r="U9" s="75"/>
      <c r="V9" s="75"/>
    </row>
    <row r="10" spans="1:22" x14ac:dyDescent="0.3">
      <c r="A10" s="93" t="s">
        <v>154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75"/>
      <c r="Q10" s="75"/>
      <c r="R10" s="75"/>
      <c r="S10" s="75"/>
      <c r="T10" s="75"/>
      <c r="U10" s="75"/>
      <c r="V10" s="75"/>
    </row>
    <row r="11" spans="1:22" x14ac:dyDescent="0.3">
      <c r="A11" s="93" t="s">
        <v>144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75"/>
      <c r="Q11" s="75"/>
      <c r="R11" s="75"/>
      <c r="S11" s="75"/>
      <c r="T11" s="75"/>
      <c r="U11" s="75"/>
      <c r="V11" s="75"/>
    </row>
    <row r="12" spans="1:22" x14ac:dyDescent="0.3">
      <c r="A12" s="93" t="s">
        <v>155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75"/>
      <c r="Q12" s="75"/>
      <c r="R12" s="75"/>
      <c r="S12" s="75"/>
      <c r="T12" s="75"/>
      <c r="U12" s="75"/>
      <c r="V12" s="75"/>
    </row>
    <row r="13" spans="1:22" x14ac:dyDescent="0.3">
      <c r="A13" s="93" t="s">
        <v>156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75"/>
      <c r="Q13" s="75"/>
      <c r="R13" s="75"/>
      <c r="S13" s="75"/>
      <c r="T13" s="75"/>
      <c r="U13" s="75"/>
      <c r="V13" s="75"/>
    </row>
    <row r="14" spans="1:22" x14ac:dyDescent="0.3">
      <c r="A14" s="93" t="s">
        <v>151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75"/>
      <c r="Q14" s="75"/>
      <c r="R14" s="75"/>
      <c r="S14" s="75"/>
      <c r="T14" s="75"/>
      <c r="U14" s="75"/>
      <c r="V14" s="75"/>
    </row>
    <row r="15" spans="1:22" x14ac:dyDescent="0.3">
      <c r="A15" s="93" t="s">
        <v>152</v>
      </c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</row>
    <row r="16" spans="1:22" x14ac:dyDescent="0.3">
      <c r="A16" s="93" t="s">
        <v>153</v>
      </c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</row>
    <row r="17" spans="1:15" x14ac:dyDescent="0.3">
      <c r="A17" s="93" t="s">
        <v>145</v>
      </c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</row>
    <row r="18" spans="1:15" x14ac:dyDescent="0.3">
      <c r="A18" s="93" t="s">
        <v>146</v>
      </c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</row>
    <row r="19" spans="1:15" x14ac:dyDescent="0.3">
      <c r="A19" s="93" t="s">
        <v>132</v>
      </c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</row>
    <row r="20" spans="1:15" x14ac:dyDescent="0.3">
      <c r="A20" s="93" t="s">
        <v>147</v>
      </c>
      <c r="B20" s="94"/>
    </row>
    <row r="21" spans="1:15" x14ac:dyDescent="0.3">
      <c r="A21" s="93" t="s">
        <v>148</v>
      </c>
      <c r="B21" s="95"/>
    </row>
    <row r="22" spans="1:15" x14ac:dyDescent="0.3">
      <c r="A22" s="93"/>
    </row>
    <row r="25" spans="1:15" x14ac:dyDescent="0.3">
      <c r="A25" s="63"/>
    </row>
  </sheetData>
  <pageMargins left="0.7" right="0.7" top="0.75" bottom="0.75" header="0.3" footer="0.3"/>
  <pageSetup scale="4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"/>
  <sheetViews>
    <sheetView zoomScale="70" zoomScaleNormal="70" workbookViewId="0">
      <selection sqref="A1:Z1"/>
    </sheetView>
  </sheetViews>
  <sheetFormatPr defaultColWidth="8.88671875" defaultRowHeight="12" x14ac:dyDescent="0.3"/>
  <cols>
    <col min="1" max="1" width="13.33203125" style="50" bestFit="1" customWidth="1"/>
    <col min="2" max="2" width="27.5546875" style="50" bestFit="1" customWidth="1"/>
    <col min="3" max="6" width="11.6640625" style="50" customWidth="1"/>
    <col min="7" max="7" width="11.6640625" style="73" customWidth="1"/>
    <col min="8" max="8" width="1.6640625" style="50" customWidth="1"/>
    <col min="9" max="12" width="11.6640625" style="50" customWidth="1"/>
    <col min="13" max="13" width="11.6640625" style="73" customWidth="1"/>
    <col min="14" max="14" width="1.6640625" style="50" customWidth="1"/>
    <col min="15" max="18" width="11.6640625" style="50" customWidth="1"/>
    <col min="19" max="19" width="11.6640625" style="73" customWidth="1"/>
    <col min="20" max="20" width="1.6640625" style="50" customWidth="1"/>
    <col min="21" max="24" width="11.6640625" style="50" customWidth="1"/>
    <col min="25" max="25" width="11.6640625" style="73" customWidth="1"/>
    <col min="26" max="26" width="11.6640625" style="59" customWidth="1"/>
    <col min="27" max="16384" width="8.88671875" style="50"/>
  </cols>
  <sheetData>
    <row r="1" spans="1:30" s="53" customFormat="1" ht="14.4" x14ac:dyDescent="0.3">
      <c r="A1" s="222" t="s">
        <v>144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</row>
    <row r="2" spans="1:30" s="55" customFormat="1" ht="24.9" customHeight="1" x14ac:dyDescent="0.2">
      <c r="A2" s="228" t="s">
        <v>1</v>
      </c>
      <c r="B2" s="228" t="s">
        <v>2</v>
      </c>
      <c r="C2" s="231" t="s">
        <v>58</v>
      </c>
      <c r="D2" s="231"/>
      <c r="E2" s="231"/>
      <c r="F2" s="231"/>
      <c r="G2" s="231"/>
      <c r="H2" s="118"/>
      <c r="I2" s="231" t="s">
        <v>36</v>
      </c>
      <c r="J2" s="231"/>
      <c r="K2" s="231"/>
      <c r="L2" s="231"/>
      <c r="M2" s="231"/>
      <c r="N2" s="118"/>
      <c r="O2" s="231" t="s">
        <v>37</v>
      </c>
      <c r="P2" s="231"/>
      <c r="Q2" s="231"/>
      <c r="R2" s="231"/>
      <c r="S2" s="231"/>
      <c r="T2" s="118"/>
      <c r="U2" s="231" t="s">
        <v>38</v>
      </c>
      <c r="V2" s="231"/>
      <c r="W2" s="231"/>
      <c r="X2" s="231"/>
      <c r="Y2" s="231"/>
      <c r="Z2" s="231" t="s">
        <v>10</v>
      </c>
    </row>
    <row r="3" spans="1:30" s="54" customFormat="1" ht="20.100000000000001" customHeight="1" x14ac:dyDescent="0.3">
      <c r="A3" s="229"/>
      <c r="B3" s="229"/>
      <c r="C3" s="227" t="s">
        <v>54</v>
      </c>
      <c r="D3" s="227"/>
      <c r="E3" s="227"/>
      <c r="F3" s="227"/>
      <c r="G3" s="227"/>
      <c r="H3" s="119"/>
      <c r="I3" s="227" t="s">
        <v>54</v>
      </c>
      <c r="J3" s="227"/>
      <c r="K3" s="227"/>
      <c r="L3" s="227"/>
      <c r="M3" s="227"/>
      <c r="N3" s="119"/>
      <c r="O3" s="227" t="s">
        <v>54</v>
      </c>
      <c r="P3" s="227"/>
      <c r="Q3" s="227"/>
      <c r="R3" s="227"/>
      <c r="S3" s="227"/>
      <c r="T3" s="119"/>
      <c r="U3" s="227" t="s">
        <v>54</v>
      </c>
      <c r="V3" s="227"/>
      <c r="W3" s="227"/>
      <c r="X3" s="227"/>
      <c r="Y3" s="227"/>
      <c r="Z3" s="232"/>
    </row>
    <row r="4" spans="1:30" s="54" customFormat="1" ht="45" customHeight="1" x14ac:dyDescent="0.3">
      <c r="A4" s="230"/>
      <c r="B4" s="230"/>
      <c r="C4" s="51" t="s">
        <v>55</v>
      </c>
      <c r="D4" s="51" t="s">
        <v>56</v>
      </c>
      <c r="E4" s="51" t="s">
        <v>57</v>
      </c>
      <c r="F4" s="51" t="s">
        <v>107</v>
      </c>
      <c r="G4" s="52" t="s">
        <v>10</v>
      </c>
      <c r="H4" s="51"/>
      <c r="I4" s="51" t="s">
        <v>55</v>
      </c>
      <c r="J4" s="51" t="s">
        <v>56</v>
      </c>
      <c r="K4" s="51" t="s">
        <v>57</v>
      </c>
      <c r="L4" s="51" t="s">
        <v>107</v>
      </c>
      <c r="M4" s="52" t="s">
        <v>10</v>
      </c>
      <c r="N4" s="51"/>
      <c r="O4" s="51" t="s">
        <v>55</v>
      </c>
      <c r="P4" s="51" t="s">
        <v>56</v>
      </c>
      <c r="Q4" s="51" t="s">
        <v>57</v>
      </c>
      <c r="R4" s="51" t="s">
        <v>107</v>
      </c>
      <c r="S4" s="52" t="s">
        <v>10</v>
      </c>
      <c r="T4" s="51"/>
      <c r="U4" s="51" t="s">
        <v>55</v>
      </c>
      <c r="V4" s="51" t="s">
        <v>56</v>
      </c>
      <c r="W4" s="51" t="s">
        <v>57</v>
      </c>
      <c r="X4" s="51" t="s">
        <v>107</v>
      </c>
      <c r="Y4" s="52" t="s">
        <v>10</v>
      </c>
      <c r="Z4" s="233"/>
    </row>
    <row r="5" spans="1:30" s="55" customFormat="1" ht="9" customHeight="1" x14ac:dyDescent="0.2">
      <c r="A5" s="117"/>
      <c r="B5" s="117"/>
      <c r="C5" s="39"/>
      <c r="D5" s="39"/>
      <c r="E5" s="39"/>
      <c r="F5" s="39"/>
      <c r="G5" s="37"/>
      <c r="H5" s="39"/>
      <c r="I5" s="39"/>
      <c r="J5" s="39"/>
      <c r="K5" s="39"/>
      <c r="L5" s="39"/>
      <c r="M5" s="37"/>
      <c r="N5" s="39"/>
      <c r="O5" s="39"/>
      <c r="P5" s="39"/>
      <c r="Q5" s="39"/>
      <c r="R5" s="39"/>
      <c r="S5" s="37"/>
      <c r="T5" s="39"/>
      <c r="U5" s="39"/>
      <c r="V5" s="39"/>
      <c r="W5" s="39"/>
      <c r="X5" s="39"/>
      <c r="Y5" s="37"/>
      <c r="Z5" s="62"/>
    </row>
    <row r="6" spans="1:30" s="141" customFormat="1" ht="12" customHeight="1" x14ac:dyDescent="0.25">
      <c r="A6" s="190"/>
      <c r="B6" s="191" t="s">
        <v>5</v>
      </c>
      <c r="C6" s="164">
        <v>23161</v>
      </c>
      <c r="D6" s="164">
        <v>1160</v>
      </c>
      <c r="E6" s="164">
        <v>665</v>
      </c>
      <c r="F6" s="164">
        <v>263</v>
      </c>
      <c r="G6" s="158">
        <f>SUM(C6:F6)</f>
        <v>25249</v>
      </c>
      <c r="H6" s="164"/>
      <c r="I6" s="164">
        <v>112</v>
      </c>
      <c r="J6" s="164">
        <v>86</v>
      </c>
      <c r="K6" s="164">
        <v>184</v>
      </c>
      <c r="L6" s="164">
        <v>423</v>
      </c>
      <c r="M6" s="158">
        <f>SUM(I6:L6)</f>
        <v>805</v>
      </c>
      <c r="N6" s="164"/>
      <c r="O6" s="164">
        <v>301</v>
      </c>
      <c r="P6" s="164">
        <v>75</v>
      </c>
      <c r="Q6" s="164">
        <v>109</v>
      </c>
      <c r="R6" s="164">
        <v>100</v>
      </c>
      <c r="S6" s="158">
        <f>SUM(O6:R6)</f>
        <v>585</v>
      </c>
      <c r="T6" s="164"/>
      <c r="U6" s="164">
        <v>2286</v>
      </c>
      <c r="V6" s="164">
        <v>253</v>
      </c>
      <c r="W6" s="164">
        <v>264</v>
      </c>
      <c r="X6" s="164">
        <v>207</v>
      </c>
      <c r="Y6" s="158">
        <f>SUM(U6:X6)</f>
        <v>3010</v>
      </c>
      <c r="Z6" s="158">
        <f>+G6+M6+S6+Y6</f>
        <v>29649</v>
      </c>
      <c r="AA6" s="164"/>
      <c r="AB6" s="164"/>
      <c r="AC6" s="164"/>
    </row>
    <row r="7" spans="1:30" s="168" customFormat="1" ht="12" customHeight="1" x14ac:dyDescent="0.25">
      <c r="A7" s="192"/>
      <c r="B7" s="191" t="s">
        <v>6</v>
      </c>
      <c r="C7" s="164">
        <v>1099</v>
      </c>
      <c r="D7" s="164">
        <v>63</v>
      </c>
      <c r="E7" s="164">
        <v>29</v>
      </c>
      <c r="F7" s="164">
        <v>7</v>
      </c>
      <c r="G7" s="158">
        <f t="shared" ref="G7:G36" si="0">SUM(C7:F7)</f>
        <v>1198</v>
      </c>
      <c r="H7" s="164"/>
      <c r="I7" s="164">
        <v>5</v>
      </c>
      <c r="J7" s="164">
        <v>6</v>
      </c>
      <c r="K7" s="164">
        <v>9</v>
      </c>
      <c r="L7" s="164">
        <v>19</v>
      </c>
      <c r="M7" s="158">
        <f t="shared" ref="M7:M36" si="1">SUM(I7:L7)</f>
        <v>39</v>
      </c>
      <c r="N7" s="164"/>
      <c r="O7" s="164">
        <v>13</v>
      </c>
      <c r="P7" s="164">
        <v>4</v>
      </c>
      <c r="Q7" s="164">
        <v>5</v>
      </c>
      <c r="R7" s="164">
        <v>7</v>
      </c>
      <c r="S7" s="158">
        <f t="shared" ref="S7:S36" si="2">SUM(O7:R7)</f>
        <v>29</v>
      </c>
      <c r="T7" s="164"/>
      <c r="U7" s="164">
        <v>103</v>
      </c>
      <c r="V7" s="164">
        <v>2</v>
      </c>
      <c r="W7" s="164">
        <v>5</v>
      </c>
      <c r="X7" s="164">
        <v>6</v>
      </c>
      <c r="Y7" s="158">
        <f t="shared" ref="Y7:Y36" si="3">SUM(U7:X7)</f>
        <v>116</v>
      </c>
      <c r="Z7" s="158">
        <f t="shared" ref="Z7:Z38" si="4">+G7+M7+S7+Y7</f>
        <v>1382</v>
      </c>
      <c r="AA7" s="164"/>
      <c r="AB7" s="164"/>
      <c r="AC7" s="164"/>
    </row>
    <row r="8" spans="1:30" s="169" customFormat="1" ht="12" customHeight="1" x14ac:dyDescent="0.25">
      <c r="A8" s="192"/>
      <c r="B8" s="191" t="s">
        <v>7</v>
      </c>
      <c r="C8" s="164">
        <v>43188</v>
      </c>
      <c r="D8" s="164">
        <v>2223</v>
      </c>
      <c r="E8" s="164">
        <v>1269</v>
      </c>
      <c r="F8" s="164">
        <v>570</v>
      </c>
      <c r="G8" s="158">
        <f t="shared" si="0"/>
        <v>47250</v>
      </c>
      <c r="H8" s="164"/>
      <c r="I8" s="164">
        <v>332</v>
      </c>
      <c r="J8" s="164">
        <v>234</v>
      </c>
      <c r="K8" s="164">
        <v>566</v>
      </c>
      <c r="L8" s="164">
        <v>1103</v>
      </c>
      <c r="M8" s="158">
        <f t="shared" si="1"/>
        <v>2235</v>
      </c>
      <c r="N8" s="164"/>
      <c r="O8" s="164">
        <v>993</v>
      </c>
      <c r="P8" s="164">
        <v>253</v>
      </c>
      <c r="Q8" s="164">
        <v>331</v>
      </c>
      <c r="R8" s="164">
        <v>548</v>
      </c>
      <c r="S8" s="158">
        <f t="shared" si="2"/>
        <v>2125</v>
      </c>
      <c r="T8" s="164"/>
      <c r="U8" s="164">
        <v>3061</v>
      </c>
      <c r="V8" s="164">
        <v>581</v>
      </c>
      <c r="W8" s="164">
        <v>689</v>
      </c>
      <c r="X8" s="164">
        <v>506</v>
      </c>
      <c r="Y8" s="158">
        <f t="shared" si="3"/>
        <v>4837</v>
      </c>
      <c r="Z8" s="158">
        <f t="shared" si="4"/>
        <v>56447</v>
      </c>
      <c r="AA8" s="164"/>
      <c r="AB8" s="164"/>
      <c r="AC8" s="164"/>
    </row>
    <row r="9" spans="1:30" s="168" customFormat="1" ht="12" customHeight="1" x14ac:dyDescent="0.25">
      <c r="A9" s="192"/>
      <c r="B9" s="191" t="s">
        <v>8</v>
      </c>
      <c r="C9" s="164">
        <v>7984</v>
      </c>
      <c r="D9" s="164">
        <v>485</v>
      </c>
      <c r="E9" s="164">
        <v>301</v>
      </c>
      <c r="F9" s="164">
        <v>117</v>
      </c>
      <c r="G9" s="158">
        <f t="shared" si="0"/>
        <v>8887</v>
      </c>
      <c r="H9" s="164"/>
      <c r="I9" s="164">
        <v>72</v>
      </c>
      <c r="J9" s="164">
        <v>51</v>
      </c>
      <c r="K9" s="164">
        <v>94</v>
      </c>
      <c r="L9" s="164">
        <v>179</v>
      </c>
      <c r="M9" s="158">
        <f t="shared" si="1"/>
        <v>396</v>
      </c>
      <c r="N9" s="164"/>
      <c r="O9" s="164">
        <v>119</v>
      </c>
      <c r="P9" s="164">
        <v>46</v>
      </c>
      <c r="Q9" s="164">
        <v>44</v>
      </c>
      <c r="R9" s="164">
        <v>43</v>
      </c>
      <c r="S9" s="158">
        <f t="shared" si="2"/>
        <v>252</v>
      </c>
      <c r="T9" s="164"/>
      <c r="U9" s="164">
        <v>1101</v>
      </c>
      <c r="V9" s="164">
        <v>118</v>
      </c>
      <c r="W9" s="164">
        <v>87</v>
      </c>
      <c r="X9" s="164">
        <v>64</v>
      </c>
      <c r="Y9" s="158">
        <f t="shared" si="3"/>
        <v>1370</v>
      </c>
      <c r="Z9" s="158">
        <f t="shared" si="4"/>
        <v>10905</v>
      </c>
      <c r="AA9" s="164"/>
      <c r="AB9" s="164"/>
      <c r="AC9" s="164"/>
    </row>
    <row r="10" spans="1:30" s="169" customFormat="1" ht="12" customHeight="1" x14ac:dyDescent="0.25">
      <c r="A10" s="192" t="s">
        <v>9</v>
      </c>
      <c r="B10" s="193" t="s">
        <v>10</v>
      </c>
      <c r="C10" s="165">
        <v>75432</v>
      </c>
      <c r="D10" s="165">
        <v>3931</v>
      </c>
      <c r="E10" s="165">
        <v>2264</v>
      </c>
      <c r="F10" s="165">
        <v>957</v>
      </c>
      <c r="G10" s="160">
        <f t="shared" si="0"/>
        <v>82584</v>
      </c>
      <c r="H10" s="165"/>
      <c r="I10" s="165">
        <v>521</v>
      </c>
      <c r="J10" s="165">
        <v>377</v>
      </c>
      <c r="K10" s="165">
        <v>853</v>
      </c>
      <c r="L10" s="165">
        <v>1724</v>
      </c>
      <c r="M10" s="160">
        <f t="shared" si="1"/>
        <v>3475</v>
      </c>
      <c r="N10" s="165"/>
      <c r="O10" s="165">
        <v>1426</v>
      </c>
      <c r="P10" s="165">
        <v>378</v>
      </c>
      <c r="Q10" s="165">
        <v>489</v>
      </c>
      <c r="R10" s="165">
        <v>698</v>
      </c>
      <c r="S10" s="160">
        <f t="shared" si="2"/>
        <v>2991</v>
      </c>
      <c r="T10" s="165"/>
      <c r="U10" s="165">
        <v>6551</v>
      </c>
      <c r="V10" s="165">
        <v>954</v>
      </c>
      <c r="W10" s="165">
        <v>1045</v>
      </c>
      <c r="X10" s="165">
        <v>783</v>
      </c>
      <c r="Y10" s="160">
        <f t="shared" si="3"/>
        <v>9333</v>
      </c>
      <c r="Z10" s="160">
        <f t="shared" si="4"/>
        <v>98383</v>
      </c>
      <c r="AA10" s="165"/>
      <c r="AB10" s="165"/>
      <c r="AC10" s="165"/>
    </row>
    <row r="11" spans="1:30" s="170" customFormat="1" ht="9" customHeight="1" x14ac:dyDescent="0.25">
      <c r="A11" s="192"/>
      <c r="B11" s="193"/>
      <c r="C11" s="161"/>
      <c r="D11" s="161"/>
      <c r="E11" s="161"/>
      <c r="F11" s="161"/>
      <c r="G11" s="158"/>
      <c r="H11" s="161"/>
      <c r="I11" s="161"/>
      <c r="J11" s="161"/>
      <c r="K11" s="161"/>
      <c r="L11" s="161"/>
      <c r="M11" s="158"/>
      <c r="N11" s="161"/>
      <c r="O11" s="161"/>
      <c r="P11" s="161"/>
      <c r="Q11" s="161"/>
      <c r="R11" s="161"/>
      <c r="S11" s="158"/>
      <c r="T11" s="161"/>
      <c r="U11" s="161"/>
      <c r="V11" s="161"/>
      <c r="W11" s="161"/>
      <c r="X11" s="161"/>
      <c r="Y11" s="158"/>
      <c r="Z11" s="158"/>
      <c r="AA11" s="161"/>
      <c r="AB11" s="161"/>
      <c r="AC11" s="161"/>
      <c r="AD11" s="194"/>
    </row>
    <row r="12" spans="1:30" s="168" customFormat="1" ht="12" customHeight="1" x14ac:dyDescent="0.25">
      <c r="A12" s="192"/>
      <c r="B12" s="191" t="s">
        <v>11</v>
      </c>
      <c r="C12" s="158">
        <v>9363</v>
      </c>
      <c r="D12" s="158">
        <v>477</v>
      </c>
      <c r="E12" s="158">
        <v>323</v>
      </c>
      <c r="F12" s="158">
        <v>244</v>
      </c>
      <c r="G12" s="158">
        <f t="shared" si="0"/>
        <v>10407</v>
      </c>
      <c r="H12" s="158"/>
      <c r="I12" s="158">
        <v>39</v>
      </c>
      <c r="J12" s="158">
        <v>54</v>
      </c>
      <c r="K12" s="158">
        <v>77</v>
      </c>
      <c r="L12" s="158">
        <v>137</v>
      </c>
      <c r="M12" s="158">
        <f t="shared" si="1"/>
        <v>307</v>
      </c>
      <c r="N12" s="158"/>
      <c r="O12" s="158">
        <v>97</v>
      </c>
      <c r="P12" s="158">
        <v>15</v>
      </c>
      <c r="Q12" s="158">
        <v>15</v>
      </c>
      <c r="R12" s="158">
        <v>21</v>
      </c>
      <c r="S12" s="158">
        <f t="shared" si="2"/>
        <v>148</v>
      </c>
      <c r="T12" s="158"/>
      <c r="U12" s="158">
        <v>833</v>
      </c>
      <c r="V12" s="158">
        <v>77</v>
      </c>
      <c r="W12" s="158">
        <v>42</v>
      </c>
      <c r="X12" s="158">
        <v>39</v>
      </c>
      <c r="Y12" s="158">
        <f t="shared" si="3"/>
        <v>991</v>
      </c>
      <c r="Z12" s="158">
        <f t="shared" si="4"/>
        <v>11853</v>
      </c>
      <c r="AA12" s="158"/>
      <c r="AB12" s="158"/>
      <c r="AC12" s="158"/>
    </row>
    <row r="13" spans="1:30" s="170" customFormat="1" ht="12" customHeight="1" x14ac:dyDescent="0.25">
      <c r="A13" s="195"/>
      <c r="B13" s="196" t="s">
        <v>12</v>
      </c>
      <c r="C13" s="166">
        <v>4373</v>
      </c>
      <c r="D13" s="166">
        <v>280</v>
      </c>
      <c r="E13" s="166">
        <v>163</v>
      </c>
      <c r="F13" s="166">
        <v>93</v>
      </c>
      <c r="G13" s="161">
        <f t="shared" si="0"/>
        <v>4909</v>
      </c>
      <c r="H13" s="166"/>
      <c r="I13" s="166">
        <v>29</v>
      </c>
      <c r="J13" s="166">
        <v>42</v>
      </c>
      <c r="K13" s="166">
        <v>53</v>
      </c>
      <c r="L13" s="166">
        <v>62</v>
      </c>
      <c r="M13" s="161">
        <f t="shared" si="1"/>
        <v>186</v>
      </c>
      <c r="N13" s="166"/>
      <c r="O13" s="166">
        <v>42</v>
      </c>
      <c r="P13" s="166">
        <v>9</v>
      </c>
      <c r="Q13" s="166">
        <v>9</v>
      </c>
      <c r="R13" s="166">
        <v>10</v>
      </c>
      <c r="S13" s="161">
        <f t="shared" si="2"/>
        <v>70</v>
      </c>
      <c r="T13" s="166"/>
      <c r="U13" s="166">
        <v>324</v>
      </c>
      <c r="V13" s="166">
        <v>54</v>
      </c>
      <c r="W13" s="166">
        <v>26</v>
      </c>
      <c r="X13" s="166">
        <v>19</v>
      </c>
      <c r="Y13" s="161">
        <f t="shared" si="3"/>
        <v>423</v>
      </c>
      <c r="Z13" s="161">
        <f t="shared" si="4"/>
        <v>5588</v>
      </c>
      <c r="AA13" s="166"/>
      <c r="AB13" s="166"/>
      <c r="AC13" s="166"/>
    </row>
    <row r="14" spans="1:30" s="198" customFormat="1" ht="12" customHeight="1" x14ac:dyDescent="0.25">
      <c r="A14" s="195"/>
      <c r="B14" s="197" t="s">
        <v>13</v>
      </c>
      <c r="C14" s="166">
        <v>4990</v>
      </c>
      <c r="D14" s="166">
        <v>197</v>
      </c>
      <c r="E14" s="166">
        <v>160</v>
      </c>
      <c r="F14" s="166">
        <v>151</v>
      </c>
      <c r="G14" s="161">
        <f t="shared" si="0"/>
        <v>5498</v>
      </c>
      <c r="H14" s="166"/>
      <c r="I14" s="166">
        <v>10</v>
      </c>
      <c r="J14" s="166">
        <v>12</v>
      </c>
      <c r="K14" s="166">
        <v>24</v>
      </c>
      <c r="L14" s="166">
        <v>75</v>
      </c>
      <c r="M14" s="161">
        <f t="shared" si="1"/>
        <v>121</v>
      </c>
      <c r="N14" s="166"/>
      <c r="O14" s="166">
        <v>55</v>
      </c>
      <c r="P14" s="166">
        <v>6</v>
      </c>
      <c r="Q14" s="166">
        <v>6</v>
      </c>
      <c r="R14" s="166">
        <v>11</v>
      </c>
      <c r="S14" s="161">
        <f t="shared" si="2"/>
        <v>78</v>
      </c>
      <c r="T14" s="166"/>
      <c r="U14" s="166">
        <v>509</v>
      </c>
      <c r="V14" s="166">
        <v>23</v>
      </c>
      <c r="W14" s="166">
        <v>16</v>
      </c>
      <c r="X14" s="166">
        <v>20</v>
      </c>
      <c r="Y14" s="161">
        <f t="shared" si="3"/>
        <v>568</v>
      </c>
      <c r="Z14" s="161">
        <f t="shared" si="4"/>
        <v>6265</v>
      </c>
      <c r="AA14" s="166"/>
      <c r="AB14" s="166"/>
      <c r="AC14" s="166"/>
    </row>
    <row r="15" spans="1:30" s="168" customFormat="1" ht="12" customHeight="1" x14ac:dyDescent="0.25">
      <c r="A15" s="192"/>
      <c r="B15" s="191" t="s">
        <v>14</v>
      </c>
      <c r="C15" s="164">
        <v>24198</v>
      </c>
      <c r="D15" s="164">
        <v>1089</v>
      </c>
      <c r="E15" s="164">
        <v>613</v>
      </c>
      <c r="F15" s="164">
        <v>304</v>
      </c>
      <c r="G15" s="158">
        <f t="shared" si="0"/>
        <v>26204</v>
      </c>
      <c r="H15" s="164"/>
      <c r="I15" s="164">
        <v>116</v>
      </c>
      <c r="J15" s="164">
        <v>98</v>
      </c>
      <c r="K15" s="164">
        <v>226</v>
      </c>
      <c r="L15" s="164">
        <v>473</v>
      </c>
      <c r="M15" s="158">
        <f t="shared" si="1"/>
        <v>913</v>
      </c>
      <c r="N15" s="164"/>
      <c r="O15" s="164">
        <v>317</v>
      </c>
      <c r="P15" s="164">
        <v>87</v>
      </c>
      <c r="Q15" s="164">
        <v>72</v>
      </c>
      <c r="R15" s="164">
        <v>124</v>
      </c>
      <c r="S15" s="158">
        <f t="shared" si="2"/>
        <v>600</v>
      </c>
      <c r="T15" s="164"/>
      <c r="U15" s="164">
        <v>1749</v>
      </c>
      <c r="V15" s="164">
        <v>213</v>
      </c>
      <c r="W15" s="164">
        <v>549</v>
      </c>
      <c r="X15" s="164">
        <v>369</v>
      </c>
      <c r="Y15" s="158">
        <f t="shared" si="3"/>
        <v>2880</v>
      </c>
      <c r="Z15" s="158">
        <f t="shared" si="4"/>
        <v>30597</v>
      </c>
      <c r="AA15" s="164"/>
      <c r="AB15" s="164"/>
      <c r="AC15" s="164"/>
    </row>
    <row r="16" spans="1:30" s="168" customFormat="1" ht="12" customHeight="1" x14ac:dyDescent="0.25">
      <c r="A16" s="192"/>
      <c r="B16" s="191" t="s">
        <v>15</v>
      </c>
      <c r="C16" s="164">
        <v>9021</v>
      </c>
      <c r="D16" s="164">
        <v>389</v>
      </c>
      <c r="E16" s="164">
        <v>198</v>
      </c>
      <c r="F16" s="164">
        <v>81</v>
      </c>
      <c r="G16" s="158">
        <f t="shared" si="0"/>
        <v>9689</v>
      </c>
      <c r="H16" s="164"/>
      <c r="I16" s="164">
        <v>35</v>
      </c>
      <c r="J16" s="164">
        <v>15</v>
      </c>
      <c r="K16" s="164">
        <v>74</v>
      </c>
      <c r="L16" s="164">
        <v>110</v>
      </c>
      <c r="M16" s="158">
        <f t="shared" si="1"/>
        <v>234</v>
      </c>
      <c r="N16" s="164"/>
      <c r="O16" s="164">
        <v>64</v>
      </c>
      <c r="P16" s="164">
        <v>15</v>
      </c>
      <c r="Q16" s="164">
        <v>21</v>
      </c>
      <c r="R16" s="164">
        <v>19</v>
      </c>
      <c r="S16" s="158">
        <f t="shared" si="2"/>
        <v>119</v>
      </c>
      <c r="T16" s="164"/>
      <c r="U16" s="164">
        <v>491</v>
      </c>
      <c r="V16" s="164">
        <v>50</v>
      </c>
      <c r="W16" s="164">
        <v>91</v>
      </c>
      <c r="X16" s="164">
        <v>48</v>
      </c>
      <c r="Y16" s="158">
        <f t="shared" si="3"/>
        <v>680</v>
      </c>
      <c r="Z16" s="158">
        <f t="shared" si="4"/>
        <v>10722</v>
      </c>
      <c r="AA16" s="164"/>
      <c r="AB16" s="164"/>
      <c r="AC16" s="164"/>
    </row>
    <row r="17" spans="1:30" s="168" customFormat="1" ht="12" customHeight="1" x14ac:dyDescent="0.25">
      <c r="A17" s="192"/>
      <c r="B17" s="191" t="s">
        <v>16</v>
      </c>
      <c r="C17" s="164">
        <v>20801</v>
      </c>
      <c r="D17" s="164">
        <v>1261</v>
      </c>
      <c r="E17" s="164">
        <v>672</v>
      </c>
      <c r="F17" s="164">
        <v>298</v>
      </c>
      <c r="G17" s="158">
        <f t="shared" si="0"/>
        <v>23032</v>
      </c>
      <c r="H17" s="164"/>
      <c r="I17" s="164">
        <v>135</v>
      </c>
      <c r="J17" s="164">
        <v>95</v>
      </c>
      <c r="K17" s="164">
        <v>222</v>
      </c>
      <c r="L17" s="164">
        <v>427</v>
      </c>
      <c r="M17" s="158">
        <f t="shared" si="1"/>
        <v>879</v>
      </c>
      <c r="N17" s="164"/>
      <c r="O17" s="164">
        <v>317</v>
      </c>
      <c r="P17" s="164">
        <v>100</v>
      </c>
      <c r="Q17" s="164">
        <v>108</v>
      </c>
      <c r="R17" s="164">
        <v>122</v>
      </c>
      <c r="S17" s="158">
        <f t="shared" si="2"/>
        <v>647</v>
      </c>
      <c r="T17" s="164"/>
      <c r="U17" s="164">
        <v>2065</v>
      </c>
      <c r="V17" s="164">
        <v>241</v>
      </c>
      <c r="W17" s="164">
        <v>278</v>
      </c>
      <c r="X17" s="164">
        <v>200</v>
      </c>
      <c r="Y17" s="158">
        <f t="shared" si="3"/>
        <v>2784</v>
      </c>
      <c r="Z17" s="158">
        <f t="shared" si="4"/>
        <v>27342</v>
      </c>
      <c r="AA17" s="164"/>
      <c r="AB17" s="164"/>
      <c r="AC17" s="164"/>
    </row>
    <row r="18" spans="1:30" s="169" customFormat="1" ht="12" customHeight="1" x14ac:dyDescent="0.25">
      <c r="A18" s="192" t="s">
        <v>17</v>
      </c>
      <c r="B18" s="193" t="s">
        <v>10</v>
      </c>
      <c r="C18" s="165">
        <v>63383</v>
      </c>
      <c r="D18" s="165">
        <v>3216</v>
      </c>
      <c r="E18" s="165">
        <v>1806</v>
      </c>
      <c r="F18" s="165">
        <v>927</v>
      </c>
      <c r="G18" s="160">
        <f t="shared" si="0"/>
        <v>69332</v>
      </c>
      <c r="H18" s="165"/>
      <c r="I18" s="165">
        <v>325</v>
      </c>
      <c r="J18" s="165">
        <v>262</v>
      </c>
      <c r="K18" s="165">
        <v>599</v>
      </c>
      <c r="L18" s="165">
        <v>1147</v>
      </c>
      <c r="M18" s="160">
        <f t="shared" si="1"/>
        <v>2333</v>
      </c>
      <c r="N18" s="165"/>
      <c r="O18" s="165">
        <v>795</v>
      </c>
      <c r="P18" s="165">
        <v>217</v>
      </c>
      <c r="Q18" s="165">
        <v>216</v>
      </c>
      <c r="R18" s="165">
        <v>286</v>
      </c>
      <c r="S18" s="160">
        <f t="shared" si="2"/>
        <v>1514</v>
      </c>
      <c r="T18" s="165"/>
      <c r="U18" s="165">
        <v>5138</v>
      </c>
      <c r="V18" s="165">
        <v>581</v>
      </c>
      <c r="W18" s="165">
        <v>960</v>
      </c>
      <c r="X18" s="165">
        <v>656</v>
      </c>
      <c r="Y18" s="160">
        <f t="shared" si="3"/>
        <v>7335</v>
      </c>
      <c r="Z18" s="160">
        <f t="shared" si="4"/>
        <v>80514</v>
      </c>
      <c r="AA18" s="165"/>
      <c r="AB18" s="165"/>
      <c r="AC18" s="165"/>
    </row>
    <row r="19" spans="1:30" s="170" customFormat="1" ht="9" customHeight="1" x14ac:dyDescent="0.25">
      <c r="A19" s="192"/>
      <c r="B19" s="193"/>
      <c r="C19" s="161"/>
      <c r="D19" s="161"/>
      <c r="E19" s="161"/>
      <c r="F19" s="161"/>
      <c r="G19" s="158"/>
      <c r="H19" s="161"/>
      <c r="I19" s="161"/>
      <c r="J19" s="161"/>
      <c r="K19" s="161"/>
      <c r="L19" s="161"/>
      <c r="M19" s="158"/>
      <c r="N19" s="161"/>
      <c r="O19" s="161"/>
      <c r="P19" s="161"/>
      <c r="Q19" s="161"/>
      <c r="R19" s="161"/>
      <c r="S19" s="158"/>
      <c r="T19" s="161"/>
      <c r="U19" s="161"/>
      <c r="V19" s="161"/>
      <c r="W19" s="161"/>
      <c r="X19" s="161"/>
      <c r="Y19" s="158"/>
      <c r="Z19" s="158"/>
      <c r="AA19" s="161"/>
      <c r="AB19" s="161"/>
      <c r="AC19" s="161"/>
      <c r="AD19" s="194"/>
    </row>
    <row r="20" spans="1:30" s="169" customFormat="1" ht="12" customHeight="1" x14ac:dyDescent="0.25">
      <c r="A20" s="192"/>
      <c r="B20" s="191" t="s">
        <v>18</v>
      </c>
      <c r="C20" s="164">
        <v>21808</v>
      </c>
      <c r="D20" s="164">
        <v>1164</v>
      </c>
      <c r="E20" s="164">
        <v>782</v>
      </c>
      <c r="F20" s="164">
        <v>263</v>
      </c>
      <c r="G20" s="158">
        <f t="shared" si="0"/>
        <v>24017</v>
      </c>
      <c r="H20" s="164"/>
      <c r="I20" s="164">
        <v>112</v>
      </c>
      <c r="J20" s="164">
        <v>68</v>
      </c>
      <c r="K20" s="164">
        <v>173</v>
      </c>
      <c r="L20" s="164">
        <v>339</v>
      </c>
      <c r="M20" s="158">
        <f t="shared" si="1"/>
        <v>692</v>
      </c>
      <c r="N20" s="164"/>
      <c r="O20" s="164">
        <v>316</v>
      </c>
      <c r="P20" s="164">
        <v>94</v>
      </c>
      <c r="Q20" s="164">
        <v>81</v>
      </c>
      <c r="R20" s="164">
        <v>68</v>
      </c>
      <c r="S20" s="158">
        <f t="shared" si="2"/>
        <v>559</v>
      </c>
      <c r="T20" s="164"/>
      <c r="U20" s="164">
        <v>1791</v>
      </c>
      <c r="V20" s="164">
        <v>175</v>
      </c>
      <c r="W20" s="164">
        <v>163</v>
      </c>
      <c r="X20" s="164">
        <v>137</v>
      </c>
      <c r="Y20" s="158">
        <f t="shared" si="3"/>
        <v>2266</v>
      </c>
      <c r="Z20" s="158">
        <f t="shared" si="4"/>
        <v>27534</v>
      </c>
      <c r="AA20" s="164"/>
      <c r="AB20" s="164"/>
      <c r="AC20" s="164"/>
    </row>
    <row r="21" spans="1:30" s="168" customFormat="1" ht="12" customHeight="1" x14ac:dyDescent="0.25">
      <c r="A21" s="192"/>
      <c r="B21" s="190" t="s">
        <v>19</v>
      </c>
      <c r="C21" s="164">
        <v>5286</v>
      </c>
      <c r="D21" s="164">
        <v>215</v>
      </c>
      <c r="E21" s="164">
        <v>106</v>
      </c>
      <c r="F21" s="164">
        <v>50</v>
      </c>
      <c r="G21" s="158">
        <f t="shared" si="0"/>
        <v>5657</v>
      </c>
      <c r="H21" s="164"/>
      <c r="I21" s="164">
        <v>38</v>
      </c>
      <c r="J21" s="164">
        <v>29</v>
      </c>
      <c r="K21" s="164">
        <v>82</v>
      </c>
      <c r="L21" s="164">
        <v>96</v>
      </c>
      <c r="M21" s="158">
        <f t="shared" si="1"/>
        <v>245</v>
      </c>
      <c r="N21" s="164"/>
      <c r="O21" s="164">
        <v>72</v>
      </c>
      <c r="P21" s="164">
        <v>14</v>
      </c>
      <c r="Q21" s="164">
        <v>33</v>
      </c>
      <c r="R21" s="164">
        <v>5</v>
      </c>
      <c r="S21" s="158">
        <f t="shared" si="2"/>
        <v>124</v>
      </c>
      <c r="T21" s="164"/>
      <c r="U21" s="164">
        <v>730</v>
      </c>
      <c r="V21" s="164">
        <v>50</v>
      </c>
      <c r="W21" s="164">
        <v>49</v>
      </c>
      <c r="X21" s="164">
        <v>20</v>
      </c>
      <c r="Y21" s="158">
        <f t="shared" si="3"/>
        <v>849</v>
      </c>
      <c r="Z21" s="158">
        <f t="shared" si="4"/>
        <v>6875</v>
      </c>
      <c r="AA21" s="164"/>
      <c r="AB21" s="164"/>
      <c r="AC21" s="164"/>
    </row>
    <row r="22" spans="1:30" s="169" customFormat="1" ht="12" customHeight="1" x14ac:dyDescent="0.25">
      <c r="A22" s="192"/>
      <c r="B22" s="190" t="s">
        <v>20</v>
      </c>
      <c r="C22" s="164">
        <v>9109</v>
      </c>
      <c r="D22" s="164">
        <v>405</v>
      </c>
      <c r="E22" s="164">
        <v>203</v>
      </c>
      <c r="F22" s="164">
        <v>86</v>
      </c>
      <c r="G22" s="158">
        <f t="shared" si="0"/>
        <v>9803</v>
      </c>
      <c r="H22" s="164"/>
      <c r="I22" s="164">
        <v>70</v>
      </c>
      <c r="J22" s="164">
        <v>58</v>
      </c>
      <c r="K22" s="164">
        <v>106</v>
      </c>
      <c r="L22" s="164">
        <v>131</v>
      </c>
      <c r="M22" s="158">
        <f t="shared" si="1"/>
        <v>365</v>
      </c>
      <c r="N22" s="164"/>
      <c r="O22" s="164">
        <v>124</v>
      </c>
      <c r="P22" s="164">
        <v>41</v>
      </c>
      <c r="Q22" s="164">
        <v>28</v>
      </c>
      <c r="R22" s="164">
        <v>21</v>
      </c>
      <c r="S22" s="158">
        <f t="shared" si="2"/>
        <v>214</v>
      </c>
      <c r="T22" s="164"/>
      <c r="U22" s="164">
        <v>925</v>
      </c>
      <c r="V22" s="164">
        <v>69</v>
      </c>
      <c r="W22" s="164">
        <v>48</v>
      </c>
      <c r="X22" s="164">
        <v>25</v>
      </c>
      <c r="Y22" s="158">
        <f t="shared" si="3"/>
        <v>1067</v>
      </c>
      <c r="Z22" s="158">
        <f t="shared" si="4"/>
        <v>11449</v>
      </c>
      <c r="AA22" s="164"/>
      <c r="AB22" s="164"/>
      <c r="AC22" s="164"/>
    </row>
    <row r="23" spans="1:30" s="169" customFormat="1" ht="12" customHeight="1" x14ac:dyDescent="0.25">
      <c r="A23" s="192"/>
      <c r="B23" s="190" t="s">
        <v>21</v>
      </c>
      <c r="C23" s="164">
        <v>23700</v>
      </c>
      <c r="D23" s="164">
        <v>1888</v>
      </c>
      <c r="E23" s="164">
        <v>1109</v>
      </c>
      <c r="F23" s="164">
        <v>508</v>
      </c>
      <c r="G23" s="158">
        <f t="shared" si="0"/>
        <v>27205</v>
      </c>
      <c r="H23" s="164"/>
      <c r="I23" s="164">
        <v>329</v>
      </c>
      <c r="J23" s="164">
        <v>263</v>
      </c>
      <c r="K23" s="164">
        <v>425</v>
      </c>
      <c r="L23" s="164">
        <v>511</v>
      </c>
      <c r="M23" s="158">
        <f t="shared" si="1"/>
        <v>1528</v>
      </c>
      <c r="N23" s="164"/>
      <c r="O23" s="164">
        <v>440</v>
      </c>
      <c r="P23" s="164">
        <v>134</v>
      </c>
      <c r="Q23" s="164">
        <v>110</v>
      </c>
      <c r="R23" s="164">
        <v>79</v>
      </c>
      <c r="S23" s="158">
        <f t="shared" si="2"/>
        <v>763</v>
      </c>
      <c r="T23" s="164"/>
      <c r="U23" s="164">
        <v>1601</v>
      </c>
      <c r="V23" s="164">
        <v>445</v>
      </c>
      <c r="W23" s="164">
        <v>364</v>
      </c>
      <c r="X23" s="164">
        <v>330</v>
      </c>
      <c r="Y23" s="158">
        <f t="shared" si="3"/>
        <v>2740</v>
      </c>
      <c r="Z23" s="158">
        <f t="shared" si="4"/>
        <v>32236</v>
      </c>
      <c r="AA23" s="164"/>
      <c r="AB23" s="164"/>
      <c r="AC23" s="164"/>
    </row>
    <row r="24" spans="1:30" s="169" customFormat="1" ht="12" customHeight="1" x14ac:dyDescent="0.25">
      <c r="A24" s="192" t="s">
        <v>22</v>
      </c>
      <c r="B24" s="193" t="s">
        <v>10</v>
      </c>
      <c r="C24" s="165">
        <v>59903</v>
      </c>
      <c r="D24" s="165">
        <v>3672</v>
      </c>
      <c r="E24" s="165">
        <v>2200</v>
      </c>
      <c r="F24" s="165">
        <v>907</v>
      </c>
      <c r="G24" s="160">
        <f t="shared" si="0"/>
        <v>66682</v>
      </c>
      <c r="H24" s="165"/>
      <c r="I24" s="165">
        <v>549</v>
      </c>
      <c r="J24" s="165">
        <v>418</v>
      </c>
      <c r="K24" s="165">
        <v>786</v>
      </c>
      <c r="L24" s="165">
        <v>1077</v>
      </c>
      <c r="M24" s="160">
        <f t="shared" si="1"/>
        <v>2830</v>
      </c>
      <c r="N24" s="165"/>
      <c r="O24" s="165">
        <v>952</v>
      </c>
      <c r="P24" s="165">
        <v>283</v>
      </c>
      <c r="Q24" s="165">
        <v>252</v>
      </c>
      <c r="R24" s="165">
        <v>173</v>
      </c>
      <c r="S24" s="160">
        <f t="shared" si="2"/>
        <v>1660</v>
      </c>
      <c r="T24" s="165"/>
      <c r="U24" s="165">
        <v>5047</v>
      </c>
      <c r="V24" s="165">
        <v>739</v>
      </c>
      <c r="W24" s="165">
        <v>624</v>
      </c>
      <c r="X24" s="165">
        <v>512</v>
      </c>
      <c r="Y24" s="160">
        <f t="shared" si="3"/>
        <v>6922</v>
      </c>
      <c r="Z24" s="160">
        <f t="shared" si="4"/>
        <v>78094</v>
      </c>
      <c r="AA24" s="165"/>
      <c r="AB24" s="165"/>
      <c r="AC24" s="165"/>
    </row>
    <row r="25" spans="1:30" s="170" customFormat="1" ht="9" customHeight="1" x14ac:dyDescent="0.25">
      <c r="A25" s="192"/>
      <c r="B25" s="193"/>
      <c r="C25" s="161"/>
      <c r="D25" s="161"/>
      <c r="E25" s="161"/>
      <c r="F25" s="161"/>
      <c r="G25" s="158"/>
      <c r="H25" s="161"/>
      <c r="I25" s="161"/>
      <c r="J25" s="161"/>
      <c r="K25" s="161"/>
      <c r="L25" s="161"/>
      <c r="M25" s="158"/>
      <c r="N25" s="161"/>
      <c r="O25" s="161"/>
      <c r="P25" s="161"/>
      <c r="Q25" s="161"/>
      <c r="R25" s="161"/>
      <c r="S25" s="158"/>
      <c r="T25" s="161"/>
      <c r="U25" s="161"/>
      <c r="V25" s="161"/>
      <c r="W25" s="161"/>
      <c r="X25" s="161"/>
      <c r="Y25" s="158"/>
      <c r="Z25" s="158"/>
      <c r="AA25" s="161"/>
      <c r="AB25" s="161"/>
      <c r="AC25" s="161"/>
      <c r="AD25" s="194"/>
    </row>
    <row r="26" spans="1:30" s="168" customFormat="1" ht="12" customHeight="1" x14ac:dyDescent="0.25">
      <c r="A26" s="192"/>
      <c r="B26" s="190" t="s">
        <v>23</v>
      </c>
      <c r="C26" s="164">
        <v>6620</v>
      </c>
      <c r="D26" s="164">
        <v>321</v>
      </c>
      <c r="E26" s="164">
        <v>150</v>
      </c>
      <c r="F26" s="164">
        <v>44</v>
      </c>
      <c r="G26" s="158">
        <f t="shared" si="0"/>
        <v>7135</v>
      </c>
      <c r="H26" s="164"/>
      <c r="I26" s="164">
        <v>77</v>
      </c>
      <c r="J26" s="164">
        <v>65</v>
      </c>
      <c r="K26" s="164">
        <v>109</v>
      </c>
      <c r="L26" s="164">
        <v>123</v>
      </c>
      <c r="M26" s="158">
        <f t="shared" si="1"/>
        <v>374</v>
      </c>
      <c r="N26" s="164"/>
      <c r="O26" s="164">
        <v>82</v>
      </c>
      <c r="P26" s="164">
        <v>24</v>
      </c>
      <c r="Q26" s="164">
        <v>12</v>
      </c>
      <c r="R26" s="164">
        <v>13</v>
      </c>
      <c r="S26" s="158">
        <f t="shared" si="2"/>
        <v>131</v>
      </c>
      <c r="T26" s="164"/>
      <c r="U26" s="164">
        <v>309</v>
      </c>
      <c r="V26" s="164">
        <v>41</v>
      </c>
      <c r="W26" s="164">
        <v>37</v>
      </c>
      <c r="X26" s="164">
        <v>16</v>
      </c>
      <c r="Y26" s="158">
        <f t="shared" si="3"/>
        <v>403</v>
      </c>
      <c r="Z26" s="158">
        <f t="shared" si="4"/>
        <v>8043</v>
      </c>
      <c r="AA26" s="164"/>
      <c r="AB26" s="164"/>
      <c r="AC26" s="164"/>
    </row>
    <row r="27" spans="1:30" s="168" customFormat="1" ht="12" customHeight="1" x14ac:dyDescent="0.25">
      <c r="A27" s="192"/>
      <c r="B27" s="190" t="s">
        <v>24</v>
      </c>
      <c r="C27" s="164">
        <v>1659</v>
      </c>
      <c r="D27" s="164">
        <v>63</v>
      </c>
      <c r="E27" s="164">
        <v>53</v>
      </c>
      <c r="F27" s="164">
        <v>8</v>
      </c>
      <c r="G27" s="158">
        <f t="shared" si="0"/>
        <v>1783</v>
      </c>
      <c r="H27" s="164"/>
      <c r="I27" s="164">
        <v>24</v>
      </c>
      <c r="J27" s="164">
        <v>21</v>
      </c>
      <c r="K27" s="164">
        <v>43</v>
      </c>
      <c r="L27" s="164">
        <v>64</v>
      </c>
      <c r="M27" s="158">
        <f t="shared" si="1"/>
        <v>152</v>
      </c>
      <c r="N27" s="164"/>
      <c r="O27" s="164">
        <v>17</v>
      </c>
      <c r="P27" s="164">
        <v>7</v>
      </c>
      <c r="Q27" s="164">
        <v>3</v>
      </c>
      <c r="R27" s="164">
        <v>2</v>
      </c>
      <c r="S27" s="158">
        <f t="shared" si="2"/>
        <v>29</v>
      </c>
      <c r="T27" s="164"/>
      <c r="U27" s="164">
        <v>66</v>
      </c>
      <c r="V27" s="164">
        <v>9</v>
      </c>
      <c r="W27" s="164">
        <v>18</v>
      </c>
      <c r="X27" s="164">
        <v>4</v>
      </c>
      <c r="Y27" s="158">
        <f t="shared" si="3"/>
        <v>97</v>
      </c>
      <c r="Z27" s="158">
        <f t="shared" si="4"/>
        <v>2061</v>
      </c>
      <c r="AA27" s="164"/>
      <c r="AB27" s="164"/>
      <c r="AC27" s="164"/>
    </row>
    <row r="28" spans="1:30" s="168" customFormat="1" ht="12" customHeight="1" x14ac:dyDescent="0.25">
      <c r="A28" s="192"/>
      <c r="B28" s="190" t="s">
        <v>25</v>
      </c>
      <c r="C28" s="164">
        <v>15773</v>
      </c>
      <c r="D28" s="164">
        <v>874</v>
      </c>
      <c r="E28" s="164">
        <v>521</v>
      </c>
      <c r="F28" s="164">
        <v>182</v>
      </c>
      <c r="G28" s="158">
        <f t="shared" si="0"/>
        <v>17350</v>
      </c>
      <c r="H28" s="164"/>
      <c r="I28" s="164">
        <v>316</v>
      </c>
      <c r="J28" s="164">
        <v>312</v>
      </c>
      <c r="K28" s="164">
        <v>574</v>
      </c>
      <c r="L28" s="164">
        <v>446</v>
      </c>
      <c r="M28" s="158">
        <f t="shared" si="1"/>
        <v>1648</v>
      </c>
      <c r="N28" s="164"/>
      <c r="O28" s="164">
        <v>218</v>
      </c>
      <c r="P28" s="164">
        <v>56</v>
      </c>
      <c r="Q28" s="164">
        <v>46</v>
      </c>
      <c r="R28" s="164">
        <v>39</v>
      </c>
      <c r="S28" s="158">
        <f t="shared" si="2"/>
        <v>359</v>
      </c>
      <c r="T28" s="164"/>
      <c r="U28" s="164">
        <v>1145</v>
      </c>
      <c r="V28" s="164">
        <v>258</v>
      </c>
      <c r="W28" s="164">
        <v>120</v>
      </c>
      <c r="X28" s="164">
        <v>99</v>
      </c>
      <c r="Y28" s="158">
        <f t="shared" si="3"/>
        <v>1622</v>
      </c>
      <c r="Z28" s="158">
        <f t="shared" si="4"/>
        <v>20979</v>
      </c>
      <c r="AA28" s="164"/>
      <c r="AB28" s="164"/>
      <c r="AC28" s="164"/>
    </row>
    <row r="29" spans="1:30" s="169" customFormat="1" ht="12" customHeight="1" x14ac:dyDescent="0.25">
      <c r="A29" s="192"/>
      <c r="B29" s="190" t="s">
        <v>26</v>
      </c>
      <c r="C29" s="164">
        <v>12977</v>
      </c>
      <c r="D29" s="164">
        <v>773</v>
      </c>
      <c r="E29" s="164">
        <v>448</v>
      </c>
      <c r="F29" s="164">
        <v>166</v>
      </c>
      <c r="G29" s="158">
        <f t="shared" si="0"/>
        <v>14364</v>
      </c>
      <c r="H29" s="164"/>
      <c r="I29" s="164">
        <v>261</v>
      </c>
      <c r="J29" s="164">
        <v>236</v>
      </c>
      <c r="K29" s="164">
        <v>440</v>
      </c>
      <c r="L29" s="164">
        <v>404</v>
      </c>
      <c r="M29" s="158">
        <f t="shared" si="1"/>
        <v>1341</v>
      </c>
      <c r="N29" s="164"/>
      <c r="O29" s="164">
        <v>131</v>
      </c>
      <c r="P29" s="164">
        <v>38</v>
      </c>
      <c r="Q29" s="164">
        <v>30</v>
      </c>
      <c r="R29" s="164">
        <v>30</v>
      </c>
      <c r="S29" s="158">
        <f t="shared" si="2"/>
        <v>229</v>
      </c>
      <c r="T29" s="164"/>
      <c r="U29" s="164">
        <v>884</v>
      </c>
      <c r="V29" s="164">
        <v>174</v>
      </c>
      <c r="W29" s="164">
        <v>101</v>
      </c>
      <c r="X29" s="164">
        <v>54</v>
      </c>
      <c r="Y29" s="158">
        <f t="shared" si="3"/>
        <v>1213</v>
      </c>
      <c r="Z29" s="158">
        <f t="shared" si="4"/>
        <v>17147</v>
      </c>
      <c r="AA29" s="164"/>
      <c r="AB29" s="164"/>
      <c r="AC29" s="164"/>
    </row>
    <row r="30" spans="1:30" s="169" customFormat="1" ht="12" customHeight="1" x14ac:dyDescent="0.25">
      <c r="A30" s="192"/>
      <c r="B30" s="190" t="s">
        <v>27</v>
      </c>
      <c r="C30" s="164">
        <v>3021</v>
      </c>
      <c r="D30" s="164">
        <v>132</v>
      </c>
      <c r="E30" s="164">
        <v>57</v>
      </c>
      <c r="F30" s="164">
        <v>28</v>
      </c>
      <c r="G30" s="158">
        <f t="shared" si="0"/>
        <v>3238</v>
      </c>
      <c r="H30" s="164"/>
      <c r="I30" s="164">
        <v>48</v>
      </c>
      <c r="J30" s="164">
        <v>43</v>
      </c>
      <c r="K30" s="164">
        <v>71</v>
      </c>
      <c r="L30" s="164">
        <v>84</v>
      </c>
      <c r="M30" s="158">
        <f t="shared" si="1"/>
        <v>246</v>
      </c>
      <c r="N30" s="164"/>
      <c r="O30" s="164">
        <v>34</v>
      </c>
      <c r="P30" s="164">
        <v>8</v>
      </c>
      <c r="Q30" s="164">
        <v>3</v>
      </c>
      <c r="R30" s="164">
        <v>5</v>
      </c>
      <c r="S30" s="158">
        <f t="shared" si="2"/>
        <v>50</v>
      </c>
      <c r="T30" s="164"/>
      <c r="U30" s="164">
        <v>84</v>
      </c>
      <c r="V30" s="164">
        <v>27</v>
      </c>
      <c r="W30" s="164">
        <v>22</v>
      </c>
      <c r="X30" s="164">
        <v>2</v>
      </c>
      <c r="Y30" s="158">
        <f t="shared" si="3"/>
        <v>135</v>
      </c>
      <c r="Z30" s="158">
        <f t="shared" si="4"/>
        <v>3669</v>
      </c>
      <c r="AA30" s="164"/>
      <c r="AB30" s="164"/>
      <c r="AC30" s="164"/>
    </row>
    <row r="31" spans="1:30" s="168" customFormat="1" ht="12" customHeight="1" x14ac:dyDescent="0.25">
      <c r="A31" s="192"/>
      <c r="B31" s="190" t="s">
        <v>28</v>
      </c>
      <c r="C31" s="164">
        <v>7393</v>
      </c>
      <c r="D31" s="164">
        <v>443</v>
      </c>
      <c r="E31" s="164">
        <v>297</v>
      </c>
      <c r="F31" s="164">
        <v>101</v>
      </c>
      <c r="G31" s="158">
        <f t="shared" si="0"/>
        <v>8234</v>
      </c>
      <c r="H31" s="164"/>
      <c r="I31" s="164">
        <v>146</v>
      </c>
      <c r="J31" s="164">
        <v>135</v>
      </c>
      <c r="K31" s="164">
        <v>229</v>
      </c>
      <c r="L31" s="164">
        <v>144</v>
      </c>
      <c r="M31" s="158">
        <f t="shared" si="1"/>
        <v>654</v>
      </c>
      <c r="N31" s="164"/>
      <c r="O31" s="164">
        <v>73</v>
      </c>
      <c r="P31" s="164">
        <v>27</v>
      </c>
      <c r="Q31" s="164">
        <v>9</v>
      </c>
      <c r="R31" s="164">
        <v>15</v>
      </c>
      <c r="S31" s="158">
        <f t="shared" si="2"/>
        <v>124</v>
      </c>
      <c r="T31" s="164"/>
      <c r="U31" s="164">
        <v>253</v>
      </c>
      <c r="V31" s="164">
        <v>49</v>
      </c>
      <c r="W31" s="164">
        <v>39</v>
      </c>
      <c r="X31" s="164">
        <v>17</v>
      </c>
      <c r="Y31" s="158">
        <f t="shared" si="3"/>
        <v>358</v>
      </c>
      <c r="Z31" s="158">
        <f t="shared" si="4"/>
        <v>9370</v>
      </c>
      <c r="AA31" s="164"/>
      <c r="AB31" s="164"/>
      <c r="AC31" s="164"/>
    </row>
    <row r="32" spans="1:30" s="169" customFormat="1" ht="12" customHeight="1" x14ac:dyDescent="0.25">
      <c r="A32" s="192" t="s">
        <v>29</v>
      </c>
      <c r="B32" s="193" t="s">
        <v>10</v>
      </c>
      <c r="C32" s="165">
        <v>47443</v>
      </c>
      <c r="D32" s="165">
        <v>2606</v>
      </c>
      <c r="E32" s="165">
        <v>1526</v>
      </c>
      <c r="F32" s="165">
        <v>529</v>
      </c>
      <c r="G32" s="160">
        <f t="shared" si="0"/>
        <v>52104</v>
      </c>
      <c r="H32" s="165"/>
      <c r="I32" s="165">
        <v>872</v>
      </c>
      <c r="J32" s="165">
        <v>812</v>
      </c>
      <c r="K32" s="165">
        <v>1466</v>
      </c>
      <c r="L32" s="165">
        <v>1265</v>
      </c>
      <c r="M32" s="160">
        <f t="shared" si="1"/>
        <v>4415</v>
      </c>
      <c r="N32" s="165"/>
      <c r="O32" s="165">
        <v>555</v>
      </c>
      <c r="P32" s="165">
        <v>160</v>
      </c>
      <c r="Q32" s="165">
        <v>103</v>
      </c>
      <c r="R32" s="165">
        <v>104</v>
      </c>
      <c r="S32" s="160">
        <f t="shared" si="2"/>
        <v>922</v>
      </c>
      <c r="T32" s="165"/>
      <c r="U32" s="165">
        <v>2741</v>
      </c>
      <c r="V32" s="165">
        <v>558</v>
      </c>
      <c r="W32" s="165">
        <v>337</v>
      </c>
      <c r="X32" s="165">
        <v>192</v>
      </c>
      <c r="Y32" s="160">
        <f t="shared" si="3"/>
        <v>3828</v>
      </c>
      <c r="Z32" s="160">
        <f t="shared" si="4"/>
        <v>61269</v>
      </c>
      <c r="AA32" s="165"/>
      <c r="AB32" s="165"/>
      <c r="AC32" s="165"/>
    </row>
    <row r="33" spans="1:30" s="170" customFormat="1" ht="9" customHeight="1" x14ac:dyDescent="0.25">
      <c r="A33" s="192"/>
      <c r="B33" s="193"/>
      <c r="C33" s="161"/>
      <c r="D33" s="161"/>
      <c r="E33" s="161"/>
      <c r="F33" s="161"/>
      <c r="G33" s="158"/>
      <c r="H33" s="161"/>
      <c r="I33" s="161"/>
      <c r="J33" s="161"/>
      <c r="K33" s="161"/>
      <c r="L33" s="161"/>
      <c r="M33" s="158"/>
      <c r="N33" s="161"/>
      <c r="O33" s="161"/>
      <c r="P33" s="161"/>
      <c r="Q33" s="161"/>
      <c r="R33" s="161"/>
      <c r="S33" s="158"/>
      <c r="T33" s="161"/>
      <c r="U33" s="161"/>
      <c r="V33" s="161"/>
      <c r="W33" s="161"/>
      <c r="X33" s="161"/>
      <c r="Y33" s="158"/>
      <c r="Z33" s="158"/>
      <c r="AA33" s="161"/>
      <c r="AB33" s="161"/>
      <c r="AC33" s="161"/>
      <c r="AD33" s="194"/>
    </row>
    <row r="34" spans="1:30" s="169" customFormat="1" ht="12" customHeight="1" x14ac:dyDescent="0.25">
      <c r="A34" s="192"/>
      <c r="B34" s="190" t="s">
        <v>30</v>
      </c>
      <c r="C34" s="164">
        <v>16460</v>
      </c>
      <c r="D34" s="164">
        <v>1147</v>
      </c>
      <c r="E34" s="164">
        <v>700</v>
      </c>
      <c r="F34" s="164">
        <v>289</v>
      </c>
      <c r="G34" s="158">
        <f t="shared" si="0"/>
        <v>18596</v>
      </c>
      <c r="H34" s="164"/>
      <c r="I34" s="164">
        <v>337</v>
      </c>
      <c r="J34" s="164">
        <v>254</v>
      </c>
      <c r="K34" s="164">
        <v>633</v>
      </c>
      <c r="L34" s="164">
        <v>524</v>
      </c>
      <c r="M34" s="158">
        <f t="shared" si="1"/>
        <v>1748</v>
      </c>
      <c r="N34" s="164"/>
      <c r="O34" s="164">
        <v>139</v>
      </c>
      <c r="P34" s="164">
        <v>37</v>
      </c>
      <c r="Q34" s="164">
        <v>32</v>
      </c>
      <c r="R34" s="164">
        <v>25</v>
      </c>
      <c r="S34" s="158">
        <f t="shared" si="2"/>
        <v>233</v>
      </c>
      <c r="T34" s="164"/>
      <c r="U34" s="164">
        <v>917</v>
      </c>
      <c r="V34" s="164">
        <v>201</v>
      </c>
      <c r="W34" s="164">
        <v>105</v>
      </c>
      <c r="X34" s="164">
        <v>86</v>
      </c>
      <c r="Y34" s="158">
        <f t="shared" si="3"/>
        <v>1309</v>
      </c>
      <c r="Z34" s="158">
        <f t="shared" si="4"/>
        <v>21886</v>
      </c>
      <c r="AA34" s="164"/>
      <c r="AB34" s="164"/>
      <c r="AC34" s="164"/>
    </row>
    <row r="35" spans="1:30" s="168" customFormat="1" ht="12" customHeight="1" x14ac:dyDescent="0.25">
      <c r="A35" s="192"/>
      <c r="B35" s="190" t="s">
        <v>31</v>
      </c>
      <c r="C35" s="164">
        <v>8073</v>
      </c>
      <c r="D35" s="164">
        <v>427</v>
      </c>
      <c r="E35" s="164">
        <v>264</v>
      </c>
      <c r="F35" s="164">
        <v>87</v>
      </c>
      <c r="G35" s="158">
        <f t="shared" si="0"/>
        <v>8851</v>
      </c>
      <c r="H35" s="164"/>
      <c r="I35" s="164">
        <v>140</v>
      </c>
      <c r="J35" s="164">
        <v>155</v>
      </c>
      <c r="K35" s="164">
        <v>333</v>
      </c>
      <c r="L35" s="164">
        <v>335</v>
      </c>
      <c r="M35" s="158">
        <f t="shared" si="1"/>
        <v>963</v>
      </c>
      <c r="N35" s="164"/>
      <c r="O35" s="164">
        <v>61</v>
      </c>
      <c r="P35" s="164">
        <v>22</v>
      </c>
      <c r="Q35" s="164">
        <v>23</v>
      </c>
      <c r="R35" s="164">
        <v>15</v>
      </c>
      <c r="S35" s="158">
        <f t="shared" si="2"/>
        <v>121</v>
      </c>
      <c r="T35" s="164"/>
      <c r="U35" s="164">
        <v>268</v>
      </c>
      <c r="V35" s="164">
        <v>45</v>
      </c>
      <c r="W35" s="164">
        <v>57</v>
      </c>
      <c r="X35" s="164">
        <v>41</v>
      </c>
      <c r="Y35" s="158">
        <f t="shared" si="3"/>
        <v>411</v>
      </c>
      <c r="Z35" s="158">
        <f t="shared" si="4"/>
        <v>10346</v>
      </c>
      <c r="AA35" s="164"/>
      <c r="AB35" s="164"/>
      <c r="AC35" s="164"/>
    </row>
    <row r="36" spans="1:30" s="169" customFormat="1" ht="12" customHeight="1" x14ac:dyDescent="0.25">
      <c r="A36" s="192" t="s">
        <v>32</v>
      </c>
      <c r="B36" s="193" t="s">
        <v>10</v>
      </c>
      <c r="C36" s="165">
        <v>24533</v>
      </c>
      <c r="D36" s="165">
        <v>1574</v>
      </c>
      <c r="E36" s="165">
        <v>964</v>
      </c>
      <c r="F36" s="165">
        <v>376</v>
      </c>
      <c r="G36" s="160">
        <f t="shared" si="0"/>
        <v>27447</v>
      </c>
      <c r="H36" s="165"/>
      <c r="I36" s="165">
        <v>477</v>
      </c>
      <c r="J36" s="165">
        <v>409</v>
      </c>
      <c r="K36" s="165">
        <v>966</v>
      </c>
      <c r="L36" s="165">
        <v>859</v>
      </c>
      <c r="M36" s="160">
        <f t="shared" si="1"/>
        <v>2711</v>
      </c>
      <c r="N36" s="165"/>
      <c r="O36" s="165">
        <v>200</v>
      </c>
      <c r="P36" s="165">
        <v>59</v>
      </c>
      <c r="Q36" s="165">
        <v>55</v>
      </c>
      <c r="R36" s="165">
        <v>40</v>
      </c>
      <c r="S36" s="160">
        <f t="shared" si="2"/>
        <v>354</v>
      </c>
      <c r="T36" s="165"/>
      <c r="U36" s="165">
        <v>1185</v>
      </c>
      <c r="V36" s="165">
        <v>246</v>
      </c>
      <c r="W36" s="165">
        <v>162</v>
      </c>
      <c r="X36" s="165">
        <v>127</v>
      </c>
      <c r="Y36" s="160">
        <f t="shared" si="3"/>
        <v>1720</v>
      </c>
      <c r="Z36" s="160">
        <f t="shared" si="4"/>
        <v>32232</v>
      </c>
      <c r="AA36" s="165"/>
      <c r="AB36" s="165"/>
      <c r="AC36" s="165"/>
    </row>
    <row r="37" spans="1:30" s="170" customFormat="1" ht="9" customHeight="1" x14ac:dyDescent="0.25">
      <c r="A37" s="192"/>
      <c r="B37" s="193"/>
      <c r="C37" s="161"/>
      <c r="D37" s="161"/>
      <c r="E37" s="161"/>
      <c r="F37" s="161"/>
      <c r="G37" s="158"/>
      <c r="H37" s="161"/>
      <c r="I37" s="161"/>
      <c r="J37" s="161"/>
      <c r="K37" s="161"/>
      <c r="L37" s="161"/>
      <c r="M37" s="158"/>
      <c r="N37" s="161"/>
      <c r="O37" s="161"/>
      <c r="P37" s="161"/>
      <c r="Q37" s="161"/>
      <c r="R37" s="161"/>
      <c r="S37" s="158"/>
      <c r="T37" s="161"/>
      <c r="U37" s="161"/>
      <c r="V37" s="161"/>
      <c r="W37" s="161"/>
      <c r="X37" s="161"/>
      <c r="Y37" s="158"/>
      <c r="Z37" s="158"/>
      <c r="AA37" s="161"/>
      <c r="AB37" s="161"/>
      <c r="AC37" s="161"/>
      <c r="AD37" s="194"/>
    </row>
    <row r="38" spans="1:30" s="169" customFormat="1" ht="12" customHeight="1" x14ac:dyDescent="0.25">
      <c r="A38" s="192" t="s">
        <v>33</v>
      </c>
      <c r="B38" s="193" t="s">
        <v>10</v>
      </c>
      <c r="C38" s="165">
        <v>270694</v>
      </c>
      <c r="D38" s="165">
        <v>14999</v>
      </c>
      <c r="E38" s="165">
        <v>8760</v>
      </c>
      <c r="F38" s="165">
        <v>3696</v>
      </c>
      <c r="G38" s="160">
        <f>SUM(C38:F38)</f>
        <v>298149</v>
      </c>
      <c r="H38" s="165"/>
      <c r="I38" s="165">
        <v>2744</v>
      </c>
      <c r="J38" s="165">
        <v>2278</v>
      </c>
      <c r="K38" s="165">
        <v>4670</v>
      </c>
      <c r="L38" s="165">
        <v>6072</v>
      </c>
      <c r="M38" s="160">
        <f>SUM(I38:L38)</f>
        <v>15764</v>
      </c>
      <c r="N38" s="165"/>
      <c r="O38" s="165">
        <v>3928</v>
      </c>
      <c r="P38" s="165">
        <v>1097</v>
      </c>
      <c r="Q38" s="165">
        <v>1115</v>
      </c>
      <c r="R38" s="165">
        <v>1301</v>
      </c>
      <c r="S38" s="160">
        <f>SUM(O38:R38)</f>
        <v>7441</v>
      </c>
      <c r="T38" s="165"/>
      <c r="U38" s="165">
        <v>20662</v>
      </c>
      <c r="V38" s="165">
        <v>3078</v>
      </c>
      <c r="W38" s="165">
        <v>3128</v>
      </c>
      <c r="X38" s="165">
        <v>2270</v>
      </c>
      <c r="Y38" s="160">
        <f>SUM(U38:X38)</f>
        <v>29138</v>
      </c>
      <c r="Z38" s="160">
        <f t="shared" si="4"/>
        <v>350492</v>
      </c>
      <c r="AA38" s="165"/>
      <c r="AB38" s="165"/>
      <c r="AC38" s="165"/>
      <c r="AD38" s="199"/>
    </row>
    <row r="39" spans="1:30" s="169" customFormat="1" ht="9" customHeight="1" x14ac:dyDescent="0.25">
      <c r="A39" s="200"/>
      <c r="B39" s="201"/>
      <c r="C39" s="202"/>
      <c r="D39" s="202"/>
      <c r="E39" s="202"/>
      <c r="F39" s="202"/>
      <c r="G39" s="61"/>
      <c r="H39" s="202"/>
      <c r="I39" s="202"/>
      <c r="J39" s="202"/>
      <c r="K39" s="202"/>
      <c r="L39" s="202"/>
      <c r="M39" s="61"/>
      <c r="N39" s="202"/>
      <c r="O39" s="202"/>
      <c r="P39" s="202"/>
      <c r="Q39" s="202"/>
      <c r="R39" s="202"/>
      <c r="S39" s="61"/>
      <c r="T39" s="202"/>
      <c r="U39" s="202"/>
      <c r="V39" s="202"/>
      <c r="W39" s="202"/>
      <c r="X39" s="202"/>
      <c r="Y39" s="61"/>
      <c r="Z39" s="202"/>
    </row>
    <row r="41" spans="1:30" x14ac:dyDescent="0.3">
      <c r="C41" s="247"/>
      <c r="D41" s="247"/>
      <c r="E41" s="247"/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247"/>
      <c r="R41" s="247"/>
      <c r="S41" s="247"/>
      <c r="T41" s="247"/>
      <c r="U41" s="247"/>
      <c r="V41" s="247"/>
      <c r="W41" s="247"/>
      <c r="X41" s="247"/>
      <c r="Y41" s="247"/>
      <c r="Z41" s="247"/>
    </row>
  </sheetData>
  <mergeCells count="12">
    <mergeCell ref="O3:S3"/>
    <mergeCell ref="U3:Y3"/>
    <mergeCell ref="A1:Z1"/>
    <mergeCell ref="A2:A4"/>
    <mergeCell ref="B2:B4"/>
    <mergeCell ref="C2:G2"/>
    <mergeCell ref="I2:M2"/>
    <mergeCell ref="O2:S2"/>
    <mergeCell ref="U2:Y2"/>
    <mergeCell ref="Z2:Z4"/>
    <mergeCell ref="C3:G3"/>
    <mergeCell ref="I3:M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55"/>
  <sheetViews>
    <sheetView zoomScale="70" zoomScaleNormal="70" workbookViewId="0">
      <selection sqref="A1:BJ1"/>
    </sheetView>
  </sheetViews>
  <sheetFormatPr defaultColWidth="8.88671875" defaultRowHeight="12" x14ac:dyDescent="0.3"/>
  <cols>
    <col min="1" max="1" width="13.33203125" style="50" bestFit="1" customWidth="1"/>
    <col min="2" max="2" width="27.5546875" style="50" bestFit="1" customWidth="1"/>
    <col min="3" max="5" width="9.6640625" style="50" customWidth="1"/>
    <col min="6" max="6" width="9.6640625" style="59" customWidth="1"/>
    <col min="7" max="7" width="1.6640625" style="50" customWidth="1"/>
    <col min="8" max="10" width="9.6640625" style="50" customWidth="1"/>
    <col min="11" max="11" width="9.6640625" style="59" customWidth="1"/>
    <col min="12" max="12" width="1.6640625" style="50" customWidth="1"/>
    <col min="13" max="15" width="9.6640625" style="50" customWidth="1"/>
    <col min="16" max="16" width="9.6640625" style="59" customWidth="1"/>
    <col min="17" max="17" width="1.6640625" style="50" customWidth="1"/>
    <col min="18" max="20" width="9.6640625" style="50" customWidth="1"/>
    <col min="21" max="21" width="9.6640625" style="59" customWidth="1"/>
    <col min="22" max="22" width="1.6640625" style="50" customWidth="1"/>
    <col min="23" max="25" width="9.6640625" style="50" customWidth="1"/>
    <col min="26" max="26" width="9.6640625" style="59" customWidth="1"/>
    <col min="27" max="27" width="1.6640625" style="50" customWidth="1"/>
    <col min="28" max="30" width="9.6640625" style="50" customWidth="1"/>
    <col min="31" max="31" width="9.6640625" style="59" customWidth="1"/>
    <col min="32" max="32" width="1.6640625" style="50" customWidth="1"/>
    <col min="33" max="35" width="9.6640625" style="50" customWidth="1"/>
    <col min="36" max="36" width="9.6640625" style="59" customWidth="1"/>
    <col min="37" max="37" width="1.6640625" style="50" customWidth="1"/>
    <col min="38" max="40" width="9.6640625" style="50" customWidth="1"/>
    <col min="41" max="41" width="9.6640625" style="59" customWidth="1"/>
    <col min="42" max="42" width="1.6640625" style="50" customWidth="1"/>
    <col min="43" max="45" width="9.6640625" style="50" customWidth="1"/>
    <col min="46" max="46" width="9.6640625" style="59" customWidth="1"/>
    <col min="47" max="47" width="1.6640625" style="50" customWidth="1"/>
    <col min="48" max="50" width="9.6640625" style="50" customWidth="1"/>
    <col min="51" max="51" width="9.6640625" style="59" customWidth="1"/>
    <col min="52" max="52" width="1.6640625" style="50" customWidth="1"/>
    <col min="53" max="55" width="9.6640625" style="50" customWidth="1"/>
    <col min="56" max="56" width="9.6640625" style="59" customWidth="1"/>
    <col min="57" max="57" width="1.6640625" style="50" customWidth="1"/>
    <col min="58" max="60" width="9.6640625" style="50" customWidth="1"/>
    <col min="61" max="61" width="9.6640625" style="59" customWidth="1"/>
    <col min="62" max="62" width="11.6640625" style="73" customWidth="1"/>
    <col min="63" max="16384" width="8.88671875" style="50"/>
  </cols>
  <sheetData>
    <row r="1" spans="1:147" s="53" customFormat="1" ht="14.4" x14ac:dyDescent="0.3">
      <c r="A1" s="222" t="s">
        <v>155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2"/>
      <c r="AW1" s="222"/>
      <c r="AX1" s="222"/>
      <c r="AY1" s="222"/>
      <c r="AZ1" s="222"/>
      <c r="BA1" s="222"/>
      <c r="BB1" s="222"/>
      <c r="BC1" s="222"/>
      <c r="BD1" s="222"/>
      <c r="BE1" s="222"/>
      <c r="BF1" s="222"/>
      <c r="BG1" s="222"/>
      <c r="BH1" s="222"/>
      <c r="BI1" s="222"/>
      <c r="BJ1" s="222"/>
    </row>
    <row r="2" spans="1:147" s="42" customFormat="1" ht="24.9" customHeight="1" x14ac:dyDescent="0.25">
      <c r="A2" s="228" t="s">
        <v>1</v>
      </c>
      <c r="B2" s="228" t="s">
        <v>2</v>
      </c>
      <c r="C2" s="223" t="s">
        <v>40</v>
      </c>
      <c r="D2" s="223"/>
      <c r="E2" s="223"/>
      <c r="F2" s="223"/>
      <c r="G2" s="115"/>
      <c r="H2" s="223" t="s">
        <v>41</v>
      </c>
      <c r="I2" s="223"/>
      <c r="J2" s="223"/>
      <c r="K2" s="223"/>
      <c r="L2" s="115"/>
      <c r="M2" s="223" t="s">
        <v>42</v>
      </c>
      <c r="N2" s="223"/>
      <c r="O2" s="223"/>
      <c r="P2" s="223"/>
      <c r="Q2" s="115"/>
      <c r="R2" s="223" t="s">
        <v>43</v>
      </c>
      <c r="S2" s="223"/>
      <c r="T2" s="223"/>
      <c r="U2" s="223"/>
      <c r="V2" s="115"/>
      <c r="W2" s="223" t="s">
        <v>44</v>
      </c>
      <c r="X2" s="223"/>
      <c r="Y2" s="223"/>
      <c r="Z2" s="223"/>
      <c r="AA2" s="115"/>
      <c r="AB2" s="223" t="s">
        <v>45</v>
      </c>
      <c r="AC2" s="223"/>
      <c r="AD2" s="223"/>
      <c r="AE2" s="223"/>
      <c r="AF2" s="115"/>
      <c r="AG2" s="223" t="s">
        <v>46</v>
      </c>
      <c r="AH2" s="223"/>
      <c r="AI2" s="223"/>
      <c r="AJ2" s="223"/>
      <c r="AK2" s="115"/>
      <c r="AL2" s="223" t="s">
        <v>47</v>
      </c>
      <c r="AM2" s="223"/>
      <c r="AN2" s="223"/>
      <c r="AO2" s="223"/>
      <c r="AP2" s="115"/>
      <c r="AQ2" s="223" t="s">
        <v>48</v>
      </c>
      <c r="AR2" s="223"/>
      <c r="AS2" s="223"/>
      <c r="AT2" s="223"/>
      <c r="AU2" s="115"/>
      <c r="AV2" s="223" t="s">
        <v>49</v>
      </c>
      <c r="AW2" s="223"/>
      <c r="AX2" s="223"/>
      <c r="AY2" s="223"/>
      <c r="AZ2" s="115"/>
      <c r="BA2" s="223" t="s">
        <v>50</v>
      </c>
      <c r="BB2" s="223"/>
      <c r="BC2" s="223"/>
      <c r="BD2" s="223"/>
      <c r="BE2" s="115"/>
      <c r="BF2" s="223" t="s">
        <v>51</v>
      </c>
      <c r="BG2" s="223"/>
      <c r="BH2" s="223"/>
      <c r="BI2" s="223"/>
      <c r="BJ2" s="223" t="s">
        <v>10</v>
      </c>
    </row>
    <row r="3" spans="1:147" ht="20.100000000000001" customHeight="1" x14ac:dyDescent="0.3">
      <c r="A3" s="229"/>
      <c r="B3" s="229"/>
      <c r="C3" s="221" t="s">
        <v>54</v>
      </c>
      <c r="D3" s="221"/>
      <c r="E3" s="221"/>
      <c r="F3" s="221"/>
      <c r="G3" s="116"/>
      <c r="H3" s="221" t="s">
        <v>54</v>
      </c>
      <c r="I3" s="221"/>
      <c r="J3" s="221"/>
      <c r="K3" s="221"/>
      <c r="L3" s="116"/>
      <c r="M3" s="221" t="s">
        <v>54</v>
      </c>
      <c r="N3" s="221"/>
      <c r="O3" s="221"/>
      <c r="P3" s="221"/>
      <c r="Q3" s="116"/>
      <c r="R3" s="221" t="s">
        <v>54</v>
      </c>
      <c r="S3" s="221"/>
      <c r="T3" s="221"/>
      <c r="U3" s="221"/>
      <c r="V3" s="116"/>
      <c r="W3" s="221" t="s">
        <v>54</v>
      </c>
      <c r="X3" s="221"/>
      <c r="Y3" s="221"/>
      <c r="Z3" s="221"/>
      <c r="AA3" s="116"/>
      <c r="AB3" s="221" t="s">
        <v>54</v>
      </c>
      <c r="AC3" s="221"/>
      <c r="AD3" s="221"/>
      <c r="AE3" s="221"/>
      <c r="AF3" s="116"/>
      <c r="AG3" s="221" t="s">
        <v>54</v>
      </c>
      <c r="AH3" s="221"/>
      <c r="AI3" s="221"/>
      <c r="AJ3" s="221"/>
      <c r="AK3" s="116"/>
      <c r="AL3" s="221" t="s">
        <v>54</v>
      </c>
      <c r="AM3" s="221"/>
      <c r="AN3" s="221"/>
      <c r="AO3" s="221"/>
      <c r="AP3" s="116"/>
      <c r="AQ3" s="221" t="s">
        <v>54</v>
      </c>
      <c r="AR3" s="221"/>
      <c r="AS3" s="221"/>
      <c r="AT3" s="221"/>
      <c r="AU3" s="116"/>
      <c r="AV3" s="221" t="s">
        <v>54</v>
      </c>
      <c r="AW3" s="221"/>
      <c r="AX3" s="221"/>
      <c r="AY3" s="221"/>
      <c r="AZ3" s="116"/>
      <c r="BA3" s="221" t="s">
        <v>54</v>
      </c>
      <c r="BB3" s="221"/>
      <c r="BC3" s="221"/>
      <c r="BD3" s="221"/>
      <c r="BE3" s="116"/>
      <c r="BF3" s="221" t="s">
        <v>54</v>
      </c>
      <c r="BG3" s="221"/>
      <c r="BH3" s="221"/>
      <c r="BI3" s="221"/>
      <c r="BJ3" s="224"/>
    </row>
    <row r="4" spans="1:147" s="67" customFormat="1" ht="45" customHeight="1" x14ac:dyDescent="0.3">
      <c r="A4" s="230"/>
      <c r="B4" s="230"/>
      <c r="C4" s="51" t="s">
        <v>56</v>
      </c>
      <c r="D4" s="51" t="s">
        <v>57</v>
      </c>
      <c r="E4" s="51" t="s">
        <v>107</v>
      </c>
      <c r="F4" s="52" t="s">
        <v>10</v>
      </c>
      <c r="G4" s="51"/>
      <c r="H4" s="51" t="s">
        <v>56</v>
      </c>
      <c r="I4" s="51" t="s">
        <v>57</v>
      </c>
      <c r="J4" s="51" t="s">
        <v>107</v>
      </c>
      <c r="K4" s="52" t="s">
        <v>10</v>
      </c>
      <c r="L4" s="51"/>
      <c r="M4" s="51" t="s">
        <v>56</v>
      </c>
      <c r="N4" s="51" t="s">
        <v>57</v>
      </c>
      <c r="O4" s="51" t="s">
        <v>107</v>
      </c>
      <c r="P4" s="52" t="s">
        <v>10</v>
      </c>
      <c r="Q4" s="51"/>
      <c r="R4" s="51" t="s">
        <v>56</v>
      </c>
      <c r="S4" s="51" t="s">
        <v>57</v>
      </c>
      <c r="T4" s="51" t="s">
        <v>107</v>
      </c>
      <c r="U4" s="52" t="s">
        <v>10</v>
      </c>
      <c r="V4" s="51"/>
      <c r="W4" s="51" t="s">
        <v>56</v>
      </c>
      <c r="X4" s="51" t="s">
        <v>57</v>
      </c>
      <c r="Y4" s="51" t="s">
        <v>107</v>
      </c>
      <c r="Z4" s="52" t="s">
        <v>10</v>
      </c>
      <c r="AA4" s="51"/>
      <c r="AB4" s="51" t="s">
        <v>56</v>
      </c>
      <c r="AC4" s="51" t="s">
        <v>57</v>
      </c>
      <c r="AD4" s="51" t="s">
        <v>107</v>
      </c>
      <c r="AE4" s="52" t="s">
        <v>10</v>
      </c>
      <c r="AF4" s="51"/>
      <c r="AG4" s="51" t="s">
        <v>56</v>
      </c>
      <c r="AH4" s="51" t="s">
        <v>57</v>
      </c>
      <c r="AI4" s="51" t="s">
        <v>107</v>
      </c>
      <c r="AJ4" s="52" t="s">
        <v>10</v>
      </c>
      <c r="AK4" s="51"/>
      <c r="AL4" s="51" t="s">
        <v>56</v>
      </c>
      <c r="AM4" s="51" t="s">
        <v>57</v>
      </c>
      <c r="AN4" s="51" t="s">
        <v>107</v>
      </c>
      <c r="AO4" s="52" t="s">
        <v>10</v>
      </c>
      <c r="AP4" s="51"/>
      <c r="AQ4" s="51" t="s">
        <v>56</v>
      </c>
      <c r="AR4" s="51" t="s">
        <v>57</v>
      </c>
      <c r="AS4" s="51" t="s">
        <v>107</v>
      </c>
      <c r="AT4" s="52" t="s">
        <v>10</v>
      </c>
      <c r="AU4" s="51"/>
      <c r="AV4" s="51" t="s">
        <v>56</v>
      </c>
      <c r="AW4" s="51" t="s">
        <v>57</v>
      </c>
      <c r="AX4" s="51" t="s">
        <v>107</v>
      </c>
      <c r="AY4" s="52" t="s">
        <v>10</v>
      </c>
      <c r="AZ4" s="51"/>
      <c r="BA4" s="51" t="s">
        <v>56</v>
      </c>
      <c r="BB4" s="51" t="s">
        <v>57</v>
      </c>
      <c r="BC4" s="51" t="s">
        <v>107</v>
      </c>
      <c r="BD4" s="52" t="s">
        <v>10</v>
      </c>
      <c r="BE4" s="51"/>
      <c r="BF4" s="51" t="s">
        <v>56</v>
      </c>
      <c r="BG4" s="51" t="s">
        <v>57</v>
      </c>
      <c r="BH4" s="51" t="s">
        <v>107</v>
      </c>
      <c r="BI4" s="52" t="s">
        <v>10</v>
      </c>
      <c r="BJ4" s="225"/>
    </row>
    <row r="5" spans="1:147" s="67" customFormat="1" ht="9" customHeight="1" x14ac:dyDescent="0.3">
      <c r="A5" s="117"/>
      <c r="B5" s="117"/>
      <c r="C5" s="48"/>
      <c r="D5" s="48"/>
      <c r="E5" s="48"/>
      <c r="F5" s="49"/>
      <c r="G5" s="48"/>
      <c r="H5" s="48"/>
      <c r="I5" s="48"/>
      <c r="J5" s="48"/>
      <c r="K5" s="49"/>
      <c r="L5" s="48"/>
      <c r="M5" s="48"/>
      <c r="N5" s="48"/>
      <c r="O5" s="48"/>
      <c r="P5" s="49"/>
      <c r="Q5" s="48"/>
      <c r="R5" s="48"/>
      <c r="S5" s="48"/>
      <c r="T5" s="48"/>
      <c r="U5" s="49"/>
      <c r="V5" s="48"/>
      <c r="W5" s="48"/>
      <c r="X5" s="48"/>
      <c r="Y5" s="48"/>
      <c r="Z5" s="49"/>
      <c r="AA5" s="48"/>
      <c r="AB5" s="48"/>
      <c r="AC5" s="48"/>
      <c r="AD5" s="48"/>
      <c r="AE5" s="49"/>
      <c r="AF5" s="48"/>
      <c r="AG5" s="48"/>
      <c r="AH5" s="48"/>
      <c r="AI5" s="48"/>
      <c r="AJ5" s="49"/>
      <c r="AK5" s="48"/>
      <c r="AL5" s="48"/>
      <c r="AM5" s="48"/>
      <c r="AN5" s="48"/>
      <c r="AO5" s="49"/>
      <c r="AP5" s="48"/>
      <c r="AQ5" s="48"/>
      <c r="AR5" s="48"/>
      <c r="AS5" s="48"/>
      <c r="AT5" s="49"/>
      <c r="AU5" s="48"/>
      <c r="AV5" s="48"/>
      <c r="AW5" s="48"/>
      <c r="AX5" s="48"/>
      <c r="AY5" s="49"/>
      <c r="AZ5" s="48"/>
      <c r="BA5" s="48"/>
      <c r="BB5" s="48"/>
      <c r="BC5" s="48"/>
      <c r="BD5" s="49"/>
      <c r="BE5" s="48"/>
      <c r="BF5" s="48"/>
      <c r="BG5" s="48"/>
      <c r="BH5" s="48"/>
      <c r="BI5" s="49"/>
      <c r="BJ5" s="57"/>
    </row>
    <row r="6" spans="1:147" s="40" customFormat="1" ht="12" customHeight="1" x14ac:dyDescent="0.25">
      <c r="A6" s="8"/>
      <c r="B6" s="9" t="s">
        <v>5</v>
      </c>
      <c r="C6" s="158">
        <v>977.00000000000148</v>
      </c>
      <c r="D6" s="158">
        <v>1655.9999999999991</v>
      </c>
      <c r="E6" s="158">
        <v>2305</v>
      </c>
      <c r="F6" s="158">
        <f>SUM(C6:E6)</f>
        <v>4938</v>
      </c>
      <c r="G6" s="158"/>
      <c r="H6" s="158">
        <v>181.00000000000003</v>
      </c>
      <c r="I6" s="158">
        <v>1581.9999999999989</v>
      </c>
      <c r="J6" s="158">
        <v>6587.0000000000009</v>
      </c>
      <c r="K6" s="158">
        <f>SUM(H6:J6)</f>
        <v>8350</v>
      </c>
      <c r="L6" s="158"/>
      <c r="M6" s="158">
        <v>127.00000000000003</v>
      </c>
      <c r="N6" s="158">
        <v>572</v>
      </c>
      <c r="O6" s="158">
        <v>17963.000000000004</v>
      </c>
      <c r="P6" s="158">
        <f>SUM(M6:O6)</f>
        <v>18662.000000000004</v>
      </c>
      <c r="Q6" s="158"/>
      <c r="R6" s="158">
        <v>217.99999999999997</v>
      </c>
      <c r="S6" s="158">
        <v>1002.9999999999999</v>
      </c>
      <c r="T6" s="158">
        <v>27459.000000000025</v>
      </c>
      <c r="U6" s="158">
        <f>SUM(R6:T6)</f>
        <v>28680.000000000025</v>
      </c>
      <c r="V6" s="158"/>
      <c r="W6" s="158">
        <v>39.999999999999993</v>
      </c>
      <c r="X6" s="158">
        <v>89</v>
      </c>
      <c r="Y6" s="158">
        <v>26</v>
      </c>
      <c r="Z6" s="158">
        <f>SUM(W6:Y6)</f>
        <v>155</v>
      </c>
      <c r="AA6" s="158"/>
      <c r="AB6" s="158">
        <v>73.000000000000014</v>
      </c>
      <c r="AC6" s="158">
        <v>383.99999999999989</v>
      </c>
      <c r="AD6" s="158">
        <v>7491.9999999999991</v>
      </c>
      <c r="AE6" s="158">
        <f>SUM(AB6:AD6)</f>
        <v>7948.9999999999991</v>
      </c>
      <c r="AF6" s="158"/>
      <c r="AG6" s="158">
        <v>25.000000000000004</v>
      </c>
      <c r="AH6" s="158">
        <v>22</v>
      </c>
      <c r="AI6" s="158">
        <v>36</v>
      </c>
      <c r="AJ6" s="158">
        <f>SUM(AG6:AI6)</f>
        <v>83</v>
      </c>
      <c r="AK6" s="158"/>
      <c r="AL6" s="158">
        <v>27.000000000000007</v>
      </c>
      <c r="AM6" s="158">
        <v>56.999999999999986</v>
      </c>
      <c r="AN6" s="158">
        <v>210</v>
      </c>
      <c r="AO6" s="158">
        <f>SUM(AL6:AN6)</f>
        <v>294</v>
      </c>
      <c r="AP6" s="158"/>
      <c r="AQ6" s="158">
        <v>25</v>
      </c>
      <c r="AR6" s="158">
        <v>56.999999999999993</v>
      </c>
      <c r="AS6" s="158">
        <v>177</v>
      </c>
      <c r="AT6" s="158">
        <f>SUM(AQ6:AS6)</f>
        <v>259</v>
      </c>
      <c r="AU6" s="158"/>
      <c r="AV6" s="158">
        <v>140.99999999999997</v>
      </c>
      <c r="AW6" s="158">
        <v>166.00000000000006</v>
      </c>
      <c r="AX6" s="158">
        <v>626</v>
      </c>
      <c r="AY6" s="158">
        <f>SUM(AV6:AX6)</f>
        <v>933</v>
      </c>
      <c r="AZ6" s="158"/>
      <c r="BA6" s="158">
        <v>248.99999999999994</v>
      </c>
      <c r="BB6" s="158">
        <v>532.99999999999966</v>
      </c>
      <c r="BC6" s="167">
        <v>1614.0000000000007</v>
      </c>
      <c r="BD6" s="158">
        <f>SUM(BA6:BC6)</f>
        <v>2396</v>
      </c>
      <c r="BE6" s="167"/>
      <c r="BF6" s="167">
        <v>20.000000000000004</v>
      </c>
      <c r="BG6" s="167">
        <v>33</v>
      </c>
      <c r="BH6" s="167">
        <v>84</v>
      </c>
      <c r="BI6" s="158">
        <f>SUM(BF6:BH6)</f>
        <v>137</v>
      </c>
      <c r="BJ6" s="158">
        <f>F6+K6+BI6+BD6+AY6++AT6+AO6+AJ6+AE6+Z6+U6+P6</f>
        <v>72836.000000000029</v>
      </c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</row>
    <row r="7" spans="1:147" s="40" customFormat="1" ht="12" customHeight="1" x14ac:dyDescent="0.25">
      <c r="A7" s="8"/>
      <c r="B7" s="12" t="s">
        <v>6</v>
      </c>
      <c r="C7" s="158">
        <v>38</v>
      </c>
      <c r="D7" s="158">
        <v>103.99999999999999</v>
      </c>
      <c r="E7" s="158">
        <v>60</v>
      </c>
      <c r="F7" s="158">
        <f t="shared" ref="F7:F38" si="0">SUM(C7:E7)</f>
        <v>202</v>
      </c>
      <c r="G7" s="158"/>
      <c r="H7" s="158">
        <v>11</v>
      </c>
      <c r="I7" s="158">
        <v>16</v>
      </c>
      <c r="J7" s="158">
        <v>371</v>
      </c>
      <c r="K7" s="158">
        <f t="shared" ref="K7:K38" si="1">SUM(H7:J7)</f>
        <v>398</v>
      </c>
      <c r="L7" s="158"/>
      <c r="M7" s="158">
        <v>5</v>
      </c>
      <c r="N7" s="158">
        <v>16</v>
      </c>
      <c r="O7" s="158">
        <v>120</v>
      </c>
      <c r="P7" s="158">
        <f t="shared" ref="P7:P38" si="2">SUM(M7:O7)</f>
        <v>141</v>
      </c>
      <c r="Q7" s="158"/>
      <c r="R7" s="158">
        <v>5</v>
      </c>
      <c r="S7" s="158">
        <v>34</v>
      </c>
      <c r="T7" s="158">
        <v>697</v>
      </c>
      <c r="U7" s="158">
        <f t="shared" ref="U7:U38" si="3">SUM(R7:T7)</f>
        <v>736</v>
      </c>
      <c r="V7" s="158"/>
      <c r="W7" s="158">
        <v>4</v>
      </c>
      <c r="X7" s="158">
        <v>3</v>
      </c>
      <c r="Y7" s="158">
        <v>10</v>
      </c>
      <c r="Z7" s="158">
        <f t="shared" ref="Z7:Z38" si="4">SUM(W7:Y7)</f>
        <v>17</v>
      </c>
      <c r="AA7" s="158"/>
      <c r="AB7" s="158">
        <v>6</v>
      </c>
      <c r="AC7" s="158">
        <v>17</v>
      </c>
      <c r="AD7" s="158">
        <v>130</v>
      </c>
      <c r="AE7" s="158">
        <f t="shared" ref="AE7:AE38" si="5">SUM(AB7:AD7)</f>
        <v>153</v>
      </c>
      <c r="AF7" s="158"/>
      <c r="AG7" s="158">
        <v>8</v>
      </c>
      <c r="AH7" s="158">
        <v>0</v>
      </c>
      <c r="AI7" s="158">
        <v>0</v>
      </c>
      <c r="AJ7" s="158">
        <f t="shared" ref="AJ7:AJ38" si="6">SUM(AG7:AI7)</f>
        <v>8</v>
      </c>
      <c r="AK7" s="158"/>
      <c r="AL7" s="158">
        <v>3</v>
      </c>
      <c r="AM7" s="158">
        <v>4</v>
      </c>
      <c r="AN7" s="158">
        <v>0</v>
      </c>
      <c r="AO7" s="158">
        <f t="shared" ref="AO7:AO38" si="7">SUM(AL7:AN7)</f>
        <v>7</v>
      </c>
      <c r="AP7" s="158"/>
      <c r="AQ7" s="158">
        <v>0</v>
      </c>
      <c r="AR7" s="158">
        <v>0</v>
      </c>
      <c r="AS7" s="158">
        <v>0</v>
      </c>
      <c r="AT7" s="158">
        <f t="shared" ref="AT7:AT38" si="8">SUM(AQ7:AS7)</f>
        <v>0</v>
      </c>
      <c r="AU7" s="158"/>
      <c r="AV7" s="158">
        <v>0</v>
      </c>
      <c r="AW7" s="158">
        <v>8</v>
      </c>
      <c r="AX7" s="158">
        <v>13</v>
      </c>
      <c r="AY7" s="158">
        <f t="shared" ref="AY7:AY38" si="9">SUM(AV7:AX7)</f>
        <v>21</v>
      </c>
      <c r="AZ7" s="158"/>
      <c r="BA7" s="158">
        <v>24.000000000000007</v>
      </c>
      <c r="BB7" s="158">
        <v>43</v>
      </c>
      <c r="BC7" s="168">
        <v>34</v>
      </c>
      <c r="BD7" s="158">
        <f t="shared" ref="BD7:BD38" si="10">SUM(BA7:BC7)</f>
        <v>101</v>
      </c>
      <c r="BE7" s="168"/>
      <c r="BF7" s="168">
        <v>3</v>
      </c>
      <c r="BG7" s="168">
        <v>0</v>
      </c>
      <c r="BH7" s="168">
        <v>13</v>
      </c>
      <c r="BI7" s="158">
        <f t="shared" ref="BI7:BI38" si="11">SUM(BF7:BH7)</f>
        <v>16</v>
      </c>
      <c r="BJ7" s="158">
        <f t="shared" ref="BJ7:BJ38" si="12">F7+K7+BI7+BD7+AY7++AT7+AO7+AJ7+AE7+Z7+U7+P7</f>
        <v>1800</v>
      </c>
    </row>
    <row r="8" spans="1:147" s="40" customFormat="1" ht="12" customHeight="1" x14ac:dyDescent="0.25">
      <c r="A8" s="8"/>
      <c r="B8" s="12" t="s">
        <v>7</v>
      </c>
      <c r="C8" s="158">
        <v>1834.0000000000007</v>
      </c>
      <c r="D8" s="158">
        <v>3346.0000000000005</v>
      </c>
      <c r="E8" s="158">
        <v>5448.0000000000027</v>
      </c>
      <c r="F8" s="158">
        <f t="shared" si="0"/>
        <v>10628.000000000004</v>
      </c>
      <c r="G8" s="158"/>
      <c r="H8" s="158">
        <v>372.99999999999994</v>
      </c>
      <c r="I8" s="158">
        <v>4357.9999999999945</v>
      </c>
      <c r="J8" s="158">
        <v>29262.999999999996</v>
      </c>
      <c r="K8" s="158">
        <f t="shared" si="1"/>
        <v>33993.999999999993</v>
      </c>
      <c r="L8" s="158"/>
      <c r="M8" s="158">
        <v>208.00000000000006</v>
      </c>
      <c r="N8" s="158">
        <v>969</v>
      </c>
      <c r="O8" s="158">
        <v>49433.000000000036</v>
      </c>
      <c r="P8" s="158">
        <f t="shared" si="2"/>
        <v>50610.000000000036</v>
      </c>
      <c r="Q8" s="158"/>
      <c r="R8" s="158">
        <v>614.00000000000023</v>
      </c>
      <c r="S8" s="158">
        <v>2557</v>
      </c>
      <c r="T8" s="158">
        <v>62522.000000000029</v>
      </c>
      <c r="U8" s="158">
        <f t="shared" si="3"/>
        <v>65693.000000000029</v>
      </c>
      <c r="V8" s="158"/>
      <c r="W8" s="158">
        <v>50.999999999999986</v>
      </c>
      <c r="X8" s="158">
        <v>110</v>
      </c>
      <c r="Y8" s="158">
        <v>80</v>
      </c>
      <c r="Z8" s="158">
        <f t="shared" si="4"/>
        <v>241</v>
      </c>
      <c r="AA8" s="158"/>
      <c r="AB8" s="158">
        <v>142</v>
      </c>
      <c r="AC8" s="158">
        <v>1218</v>
      </c>
      <c r="AD8" s="158">
        <v>17618.000000000004</v>
      </c>
      <c r="AE8" s="158">
        <f t="shared" si="5"/>
        <v>18978.000000000004</v>
      </c>
      <c r="AF8" s="158"/>
      <c r="AG8" s="158">
        <v>50.000000000000014</v>
      </c>
      <c r="AH8" s="158">
        <v>84.000000000000014</v>
      </c>
      <c r="AI8" s="158">
        <v>167</v>
      </c>
      <c r="AJ8" s="158">
        <f t="shared" si="6"/>
        <v>301</v>
      </c>
      <c r="AK8" s="158"/>
      <c r="AL8" s="158">
        <v>32.000000000000007</v>
      </c>
      <c r="AM8" s="158">
        <v>80</v>
      </c>
      <c r="AN8" s="158">
        <v>339</v>
      </c>
      <c r="AO8" s="158">
        <f t="shared" si="7"/>
        <v>451</v>
      </c>
      <c r="AP8" s="158"/>
      <c r="AQ8" s="158">
        <v>83.999999999999986</v>
      </c>
      <c r="AR8" s="158">
        <v>233.00000000000011</v>
      </c>
      <c r="AS8" s="158">
        <v>717</v>
      </c>
      <c r="AT8" s="158">
        <f t="shared" si="8"/>
        <v>1034</v>
      </c>
      <c r="AU8" s="158"/>
      <c r="AV8" s="158">
        <v>460</v>
      </c>
      <c r="AW8" s="158">
        <v>448.99999999999983</v>
      </c>
      <c r="AX8" s="158">
        <v>457.99999999999994</v>
      </c>
      <c r="AY8" s="158">
        <f t="shared" si="9"/>
        <v>1366.9999999999998</v>
      </c>
      <c r="AZ8" s="158"/>
      <c r="BA8" s="158">
        <v>569.00000000000034</v>
      </c>
      <c r="BB8" s="158">
        <v>1367.0000000000005</v>
      </c>
      <c r="BC8" s="168">
        <v>3723.9999999999986</v>
      </c>
      <c r="BD8" s="158">
        <f t="shared" si="10"/>
        <v>5660</v>
      </c>
      <c r="BE8" s="168"/>
      <c r="BF8" s="168">
        <v>52</v>
      </c>
      <c r="BG8" s="168">
        <v>121</v>
      </c>
      <c r="BH8" s="168">
        <v>526.00000000000011</v>
      </c>
      <c r="BI8" s="158">
        <f t="shared" si="11"/>
        <v>699.00000000000011</v>
      </c>
      <c r="BJ8" s="158">
        <f t="shared" si="12"/>
        <v>189656.00000000006</v>
      </c>
    </row>
    <row r="9" spans="1:147" s="40" customFormat="1" ht="12" customHeight="1" x14ac:dyDescent="0.25">
      <c r="A9" s="8"/>
      <c r="B9" s="12" t="s">
        <v>8</v>
      </c>
      <c r="C9" s="158">
        <v>397.00000000000023</v>
      </c>
      <c r="D9" s="158">
        <v>611.00000000000023</v>
      </c>
      <c r="E9" s="158">
        <v>765.99999999999977</v>
      </c>
      <c r="F9" s="158">
        <f t="shared" si="0"/>
        <v>1774.0000000000002</v>
      </c>
      <c r="G9" s="158"/>
      <c r="H9" s="158">
        <v>78.000000000000014</v>
      </c>
      <c r="I9" s="158">
        <v>527.99999999999977</v>
      </c>
      <c r="J9" s="158">
        <v>2472.0000000000005</v>
      </c>
      <c r="K9" s="158">
        <f t="shared" si="1"/>
        <v>3078</v>
      </c>
      <c r="L9" s="158"/>
      <c r="M9" s="158">
        <v>65</v>
      </c>
      <c r="N9" s="158">
        <v>312.99999999999994</v>
      </c>
      <c r="O9" s="158">
        <v>6133.9999999999982</v>
      </c>
      <c r="P9" s="158">
        <f t="shared" si="2"/>
        <v>6511.9999999999982</v>
      </c>
      <c r="Q9" s="158"/>
      <c r="R9" s="158">
        <v>105.00000000000003</v>
      </c>
      <c r="S9" s="158">
        <v>375</v>
      </c>
      <c r="T9" s="158">
        <v>5470.9999999999991</v>
      </c>
      <c r="U9" s="158">
        <f t="shared" si="3"/>
        <v>5950.9999999999991</v>
      </c>
      <c r="V9" s="158"/>
      <c r="W9" s="158">
        <v>9</v>
      </c>
      <c r="X9" s="158">
        <v>18</v>
      </c>
      <c r="Y9" s="158">
        <v>0</v>
      </c>
      <c r="Z9" s="158">
        <f t="shared" si="4"/>
        <v>27</v>
      </c>
      <c r="AA9" s="158"/>
      <c r="AB9" s="158">
        <v>44.000000000000007</v>
      </c>
      <c r="AC9" s="158">
        <v>342</v>
      </c>
      <c r="AD9" s="158">
        <v>3303.9999999999995</v>
      </c>
      <c r="AE9" s="158">
        <f t="shared" si="5"/>
        <v>3689.9999999999995</v>
      </c>
      <c r="AF9" s="158"/>
      <c r="AG9" s="158">
        <v>22</v>
      </c>
      <c r="AH9" s="158">
        <v>50.000000000000007</v>
      </c>
      <c r="AI9" s="158">
        <v>27</v>
      </c>
      <c r="AJ9" s="158">
        <f t="shared" si="6"/>
        <v>99</v>
      </c>
      <c r="AK9" s="158"/>
      <c r="AL9" s="158">
        <v>6</v>
      </c>
      <c r="AM9" s="158">
        <v>26</v>
      </c>
      <c r="AN9" s="158">
        <v>10</v>
      </c>
      <c r="AO9" s="158">
        <f t="shared" si="7"/>
        <v>42</v>
      </c>
      <c r="AP9" s="158"/>
      <c r="AQ9" s="158">
        <v>11</v>
      </c>
      <c r="AR9" s="158">
        <v>3</v>
      </c>
      <c r="AS9" s="158">
        <v>36</v>
      </c>
      <c r="AT9" s="158">
        <f t="shared" si="8"/>
        <v>50</v>
      </c>
      <c r="AU9" s="158"/>
      <c r="AV9" s="158">
        <v>81.000000000000014</v>
      </c>
      <c r="AW9" s="158">
        <v>87.999999999999986</v>
      </c>
      <c r="AX9" s="158">
        <v>144</v>
      </c>
      <c r="AY9" s="158">
        <f t="shared" si="9"/>
        <v>313</v>
      </c>
      <c r="AZ9" s="158"/>
      <c r="BA9" s="158">
        <v>136.00000000000006</v>
      </c>
      <c r="BB9" s="158">
        <v>323.00000000000006</v>
      </c>
      <c r="BC9" s="168">
        <v>333.99999999999994</v>
      </c>
      <c r="BD9" s="158">
        <f t="shared" si="10"/>
        <v>793</v>
      </c>
      <c r="BE9" s="168"/>
      <c r="BF9" s="168">
        <v>2</v>
      </c>
      <c r="BG9" s="168">
        <v>26</v>
      </c>
      <c r="BH9" s="168">
        <v>92</v>
      </c>
      <c r="BI9" s="158">
        <f t="shared" si="11"/>
        <v>120</v>
      </c>
      <c r="BJ9" s="158">
        <f t="shared" si="12"/>
        <v>22449</v>
      </c>
    </row>
    <row r="10" spans="1:147" s="47" customFormat="1" ht="12" customHeight="1" x14ac:dyDescent="0.25">
      <c r="A10" s="14" t="s">
        <v>9</v>
      </c>
      <c r="B10" s="15" t="s">
        <v>10</v>
      </c>
      <c r="C10" s="160">
        <v>3246.0000000000027</v>
      </c>
      <c r="D10" s="160">
        <v>5717</v>
      </c>
      <c r="E10" s="160">
        <v>8579.0000000000018</v>
      </c>
      <c r="F10" s="160">
        <f t="shared" si="0"/>
        <v>17542.000000000007</v>
      </c>
      <c r="G10" s="160"/>
      <c r="H10" s="160">
        <v>643</v>
      </c>
      <c r="I10" s="160">
        <v>6483.9999999999936</v>
      </c>
      <c r="J10" s="160">
        <v>38693</v>
      </c>
      <c r="K10" s="160">
        <f t="shared" si="1"/>
        <v>45819.999999999993</v>
      </c>
      <c r="L10" s="160"/>
      <c r="M10" s="160">
        <v>405.00000000000011</v>
      </c>
      <c r="N10" s="160">
        <v>1870</v>
      </c>
      <c r="O10" s="160">
        <v>73650.000000000044</v>
      </c>
      <c r="P10" s="160">
        <f t="shared" si="2"/>
        <v>75925.000000000044</v>
      </c>
      <c r="Q10" s="160"/>
      <c r="R10" s="160">
        <v>942.00000000000023</v>
      </c>
      <c r="S10" s="160">
        <v>3969</v>
      </c>
      <c r="T10" s="160">
        <v>96149.000000000058</v>
      </c>
      <c r="U10" s="160">
        <f t="shared" si="3"/>
        <v>101060.00000000006</v>
      </c>
      <c r="V10" s="160"/>
      <c r="W10" s="160">
        <v>103.99999999999997</v>
      </c>
      <c r="X10" s="160">
        <v>220</v>
      </c>
      <c r="Y10" s="160">
        <v>116</v>
      </c>
      <c r="Z10" s="160">
        <f t="shared" si="4"/>
        <v>440</v>
      </c>
      <c r="AA10" s="160"/>
      <c r="AB10" s="160">
        <v>265</v>
      </c>
      <c r="AC10" s="160">
        <v>1961</v>
      </c>
      <c r="AD10" s="160">
        <v>28544.000000000004</v>
      </c>
      <c r="AE10" s="160">
        <f t="shared" si="5"/>
        <v>30770.000000000004</v>
      </c>
      <c r="AF10" s="160"/>
      <c r="AG10" s="160">
        <v>105.00000000000001</v>
      </c>
      <c r="AH10" s="160">
        <v>156.00000000000003</v>
      </c>
      <c r="AI10" s="160">
        <v>230</v>
      </c>
      <c r="AJ10" s="160">
        <f t="shared" si="6"/>
        <v>491.00000000000006</v>
      </c>
      <c r="AK10" s="160"/>
      <c r="AL10" s="160">
        <v>68.000000000000014</v>
      </c>
      <c r="AM10" s="160">
        <v>167</v>
      </c>
      <c r="AN10" s="160">
        <v>559</v>
      </c>
      <c r="AO10" s="160">
        <f t="shared" si="7"/>
        <v>794</v>
      </c>
      <c r="AP10" s="160"/>
      <c r="AQ10" s="160">
        <v>119.99999999999999</v>
      </c>
      <c r="AR10" s="160">
        <v>293.00000000000011</v>
      </c>
      <c r="AS10" s="160">
        <v>930</v>
      </c>
      <c r="AT10" s="160">
        <f t="shared" si="8"/>
        <v>1343</v>
      </c>
      <c r="AU10" s="160"/>
      <c r="AV10" s="160">
        <v>682</v>
      </c>
      <c r="AW10" s="160">
        <v>710.99999999999989</v>
      </c>
      <c r="AX10" s="160">
        <v>1241</v>
      </c>
      <c r="AY10" s="160">
        <f t="shared" si="9"/>
        <v>2634</v>
      </c>
      <c r="AZ10" s="160"/>
      <c r="BA10" s="160">
        <v>978.00000000000023</v>
      </c>
      <c r="BB10" s="160">
        <v>2266</v>
      </c>
      <c r="BC10" s="169">
        <v>5705.9999999999991</v>
      </c>
      <c r="BD10" s="160">
        <f t="shared" si="10"/>
        <v>8950</v>
      </c>
      <c r="BE10" s="169"/>
      <c r="BF10" s="169">
        <v>77</v>
      </c>
      <c r="BG10" s="169">
        <v>180</v>
      </c>
      <c r="BH10" s="169">
        <v>715.00000000000011</v>
      </c>
      <c r="BI10" s="160">
        <f t="shared" si="11"/>
        <v>972.00000000000011</v>
      </c>
      <c r="BJ10" s="160">
        <f t="shared" si="12"/>
        <v>286741.00000000012</v>
      </c>
    </row>
    <row r="11" spans="1:147" s="47" customFormat="1" ht="9" customHeight="1" x14ac:dyDescent="0.25">
      <c r="A11" s="98"/>
      <c r="B11" s="97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  <c r="AJ11" s="158"/>
      <c r="AK11" s="158"/>
      <c r="AL11" s="158"/>
      <c r="AM11" s="158"/>
      <c r="AN11" s="158"/>
      <c r="AO11" s="158"/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68"/>
      <c r="BD11" s="158"/>
      <c r="BE11" s="168"/>
      <c r="BF11" s="168"/>
      <c r="BG11" s="168"/>
      <c r="BH11" s="168"/>
      <c r="BI11" s="158"/>
      <c r="BJ11" s="158"/>
    </row>
    <row r="12" spans="1:147" s="40" customFormat="1" ht="12" customHeight="1" x14ac:dyDescent="0.25">
      <c r="A12" s="8"/>
      <c r="B12" s="12" t="s">
        <v>11</v>
      </c>
      <c r="C12" s="158">
        <v>406.00000000000011</v>
      </c>
      <c r="D12" s="158">
        <v>790</v>
      </c>
      <c r="E12" s="158">
        <v>959</v>
      </c>
      <c r="F12" s="158">
        <f t="shared" si="0"/>
        <v>2155</v>
      </c>
      <c r="G12" s="158"/>
      <c r="H12" s="158">
        <v>32.000000000000007</v>
      </c>
      <c r="I12" s="158">
        <v>454</v>
      </c>
      <c r="J12" s="158">
        <v>4515.9999999999982</v>
      </c>
      <c r="K12" s="158">
        <f t="shared" si="1"/>
        <v>5001.9999999999982</v>
      </c>
      <c r="L12" s="158"/>
      <c r="M12" s="158">
        <v>18</v>
      </c>
      <c r="N12" s="158">
        <v>97</v>
      </c>
      <c r="O12" s="158">
        <v>1923</v>
      </c>
      <c r="P12" s="158">
        <f t="shared" si="2"/>
        <v>2038</v>
      </c>
      <c r="Q12" s="158"/>
      <c r="R12" s="158">
        <v>80</v>
      </c>
      <c r="S12" s="158">
        <v>347</v>
      </c>
      <c r="T12" s="158">
        <v>7393.9999999999982</v>
      </c>
      <c r="U12" s="158">
        <f t="shared" si="3"/>
        <v>7820.9999999999982</v>
      </c>
      <c r="V12" s="158"/>
      <c r="W12" s="158">
        <v>50.000000000000021</v>
      </c>
      <c r="X12" s="158">
        <v>9</v>
      </c>
      <c r="Y12" s="158">
        <v>0</v>
      </c>
      <c r="Z12" s="158">
        <f t="shared" si="4"/>
        <v>59.000000000000021</v>
      </c>
      <c r="AA12" s="158"/>
      <c r="AB12" s="158">
        <v>43</v>
      </c>
      <c r="AC12" s="158">
        <v>226.00000000000003</v>
      </c>
      <c r="AD12" s="158">
        <v>3392.0000000000005</v>
      </c>
      <c r="AE12" s="158">
        <f t="shared" si="5"/>
        <v>3661.0000000000005</v>
      </c>
      <c r="AF12" s="158"/>
      <c r="AG12" s="158">
        <v>34</v>
      </c>
      <c r="AH12" s="158">
        <v>62</v>
      </c>
      <c r="AI12" s="158">
        <v>82</v>
      </c>
      <c r="AJ12" s="158">
        <f t="shared" si="6"/>
        <v>178</v>
      </c>
      <c r="AK12" s="158"/>
      <c r="AL12" s="158">
        <v>7</v>
      </c>
      <c r="AM12" s="158">
        <v>17</v>
      </c>
      <c r="AN12" s="158">
        <v>47</v>
      </c>
      <c r="AO12" s="158">
        <f t="shared" si="7"/>
        <v>71</v>
      </c>
      <c r="AP12" s="158"/>
      <c r="AQ12" s="158">
        <v>18</v>
      </c>
      <c r="AR12" s="158">
        <v>28</v>
      </c>
      <c r="AS12" s="158">
        <v>85</v>
      </c>
      <c r="AT12" s="158">
        <f t="shared" si="8"/>
        <v>131</v>
      </c>
      <c r="AU12" s="158"/>
      <c r="AV12" s="158">
        <v>53.000000000000014</v>
      </c>
      <c r="AW12" s="158">
        <v>68</v>
      </c>
      <c r="AX12" s="158">
        <v>227</v>
      </c>
      <c r="AY12" s="158">
        <f t="shared" si="9"/>
        <v>348</v>
      </c>
      <c r="AZ12" s="158"/>
      <c r="BA12" s="158">
        <v>86.000000000000028</v>
      </c>
      <c r="BB12" s="158">
        <v>175</v>
      </c>
      <c r="BC12" s="168">
        <v>688</v>
      </c>
      <c r="BD12" s="158">
        <f t="shared" si="10"/>
        <v>949</v>
      </c>
      <c r="BE12" s="168"/>
      <c r="BF12" s="168">
        <v>14</v>
      </c>
      <c r="BG12" s="168">
        <v>53</v>
      </c>
      <c r="BH12" s="168">
        <v>72</v>
      </c>
      <c r="BI12" s="158">
        <f t="shared" si="11"/>
        <v>139</v>
      </c>
      <c r="BJ12" s="158">
        <f t="shared" si="12"/>
        <v>22551.999999999996</v>
      </c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</row>
    <row r="13" spans="1:147" s="44" customFormat="1" ht="12" customHeight="1" x14ac:dyDescent="0.25">
      <c r="A13" s="38"/>
      <c r="B13" s="20" t="s">
        <v>12</v>
      </c>
      <c r="C13" s="161">
        <v>250.00000000000011</v>
      </c>
      <c r="D13" s="161">
        <v>511</v>
      </c>
      <c r="E13" s="161">
        <v>648</v>
      </c>
      <c r="F13" s="161">
        <f t="shared" si="0"/>
        <v>1409</v>
      </c>
      <c r="G13" s="161"/>
      <c r="H13" s="161">
        <v>19.000000000000007</v>
      </c>
      <c r="I13" s="161">
        <v>103.99999999999997</v>
      </c>
      <c r="J13" s="161">
        <v>1283.9999999999995</v>
      </c>
      <c r="K13" s="161">
        <f t="shared" si="1"/>
        <v>1406.9999999999995</v>
      </c>
      <c r="L13" s="161"/>
      <c r="M13" s="161">
        <v>8</v>
      </c>
      <c r="N13" s="161">
        <v>28</v>
      </c>
      <c r="O13" s="161">
        <v>1157</v>
      </c>
      <c r="P13" s="161">
        <f t="shared" si="2"/>
        <v>1193</v>
      </c>
      <c r="Q13" s="161"/>
      <c r="R13" s="161">
        <v>47.000000000000014</v>
      </c>
      <c r="S13" s="161">
        <v>172</v>
      </c>
      <c r="T13" s="161">
        <v>2595.9999999999995</v>
      </c>
      <c r="U13" s="161">
        <f t="shared" si="3"/>
        <v>2814.9999999999995</v>
      </c>
      <c r="V13" s="161"/>
      <c r="W13" s="161">
        <v>49.000000000000021</v>
      </c>
      <c r="X13" s="161">
        <v>6</v>
      </c>
      <c r="Y13" s="161">
        <v>0</v>
      </c>
      <c r="Z13" s="161">
        <f t="shared" si="4"/>
        <v>55.000000000000021</v>
      </c>
      <c r="AA13" s="161"/>
      <c r="AB13" s="161">
        <v>37</v>
      </c>
      <c r="AC13" s="161">
        <v>172.00000000000003</v>
      </c>
      <c r="AD13" s="161">
        <v>1258.0000000000005</v>
      </c>
      <c r="AE13" s="161">
        <f t="shared" si="5"/>
        <v>1467.0000000000005</v>
      </c>
      <c r="AF13" s="161"/>
      <c r="AG13" s="161">
        <v>14</v>
      </c>
      <c r="AH13" s="161">
        <v>38</v>
      </c>
      <c r="AI13" s="161">
        <v>36</v>
      </c>
      <c r="AJ13" s="161">
        <f t="shared" si="6"/>
        <v>88</v>
      </c>
      <c r="AK13" s="161"/>
      <c r="AL13" s="161">
        <v>5</v>
      </c>
      <c r="AM13" s="161">
        <v>11</v>
      </c>
      <c r="AN13" s="161">
        <v>36</v>
      </c>
      <c r="AO13" s="161">
        <f t="shared" si="7"/>
        <v>52</v>
      </c>
      <c r="AP13" s="161"/>
      <c r="AQ13" s="161">
        <v>4</v>
      </c>
      <c r="AR13" s="161">
        <v>16</v>
      </c>
      <c r="AS13" s="161">
        <v>0</v>
      </c>
      <c r="AT13" s="161">
        <f t="shared" si="8"/>
        <v>20</v>
      </c>
      <c r="AU13" s="161"/>
      <c r="AV13" s="161">
        <v>40.000000000000014</v>
      </c>
      <c r="AW13" s="161">
        <v>37</v>
      </c>
      <c r="AX13" s="161">
        <v>160</v>
      </c>
      <c r="AY13" s="161">
        <f t="shared" si="9"/>
        <v>237</v>
      </c>
      <c r="AZ13" s="161"/>
      <c r="BA13" s="161">
        <v>38.000000000000007</v>
      </c>
      <c r="BB13" s="161">
        <v>88</v>
      </c>
      <c r="BC13" s="170">
        <v>412</v>
      </c>
      <c r="BD13" s="161">
        <f t="shared" si="10"/>
        <v>538</v>
      </c>
      <c r="BE13" s="170"/>
      <c r="BF13" s="170">
        <v>13</v>
      </c>
      <c r="BG13" s="170">
        <v>30</v>
      </c>
      <c r="BH13" s="170">
        <v>72</v>
      </c>
      <c r="BI13" s="161">
        <f t="shared" si="11"/>
        <v>115</v>
      </c>
      <c r="BJ13" s="161">
        <f t="shared" si="12"/>
        <v>9396</v>
      </c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  <c r="DC13" s="46"/>
      <c r="DD13" s="46"/>
      <c r="DE13" s="46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6"/>
      <c r="DQ13" s="46"/>
      <c r="DR13" s="46"/>
      <c r="DS13" s="46"/>
      <c r="DT13" s="46"/>
      <c r="DU13" s="46"/>
      <c r="DV13" s="46"/>
      <c r="DW13" s="46"/>
      <c r="DX13" s="46"/>
      <c r="DY13" s="46"/>
      <c r="DZ13" s="46"/>
      <c r="EA13" s="46"/>
      <c r="EB13" s="46"/>
      <c r="EC13" s="46"/>
      <c r="ED13" s="46"/>
      <c r="EE13" s="46"/>
      <c r="EF13" s="46"/>
      <c r="EG13" s="46"/>
      <c r="EH13" s="46"/>
      <c r="EI13" s="46"/>
      <c r="EJ13" s="46"/>
      <c r="EK13" s="46"/>
      <c r="EL13" s="46"/>
      <c r="EM13" s="46"/>
      <c r="EN13" s="46"/>
      <c r="EO13" s="46"/>
      <c r="EP13" s="46"/>
      <c r="EQ13" s="46"/>
    </row>
    <row r="14" spans="1:147" s="46" customFormat="1" ht="12" customHeight="1" x14ac:dyDescent="0.25">
      <c r="A14" s="38"/>
      <c r="B14" s="22" t="s">
        <v>13</v>
      </c>
      <c r="C14" s="161">
        <v>155.99999999999997</v>
      </c>
      <c r="D14" s="161">
        <v>279</v>
      </c>
      <c r="E14" s="161">
        <v>310.99999999999994</v>
      </c>
      <c r="F14" s="161">
        <f t="shared" si="0"/>
        <v>746</v>
      </c>
      <c r="G14" s="161"/>
      <c r="H14" s="161">
        <v>13</v>
      </c>
      <c r="I14" s="161">
        <v>350</v>
      </c>
      <c r="J14" s="161">
        <v>3231.9999999999991</v>
      </c>
      <c r="K14" s="161">
        <f t="shared" si="1"/>
        <v>3594.9999999999991</v>
      </c>
      <c r="L14" s="161"/>
      <c r="M14" s="161">
        <v>10</v>
      </c>
      <c r="N14" s="161">
        <v>69</v>
      </c>
      <c r="O14" s="161">
        <v>765.99999999999989</v>
      </c>
      <c r="P14" s="161">
        <f t="shared" si="2"/>
        <v>844.99999999999989</v>
      </c>
      <c r="Q14" s="161"/>
      <c r="R14" s="161">
        <v>32.999999999999993</v>
      </c>
      <c r="S14" s="161">
        <v>175</v>
      </c>
      <c r="T14" s="161">
        <v>4797.9999999999991</v>
      </c>
      <c r="U14" s="161">
        <f t="shared" si="3"/>
        <v>5005.9999999999991</v>
      </c>
      <c r="V14" s="161"/>
      <c r="W14" s="161">
        <v>1</v>
      </c>
      <c r="X14" s="161">
        <v>3</v>
      </c>
      <c r="Y14" s="161">
        <v>0</v>
      </c>
      <c r="Z14" s="161">
        <f t="shared" si="4"/>
        <v>4</v>
      </c>
      <c r="AA14" s="161"/>
      <c r="AB14" s="161">
        <v>6</v>
      </c>
      <c r="AC14" s="161">
        <v>54</v>
      </c>
      <c r="AD14" s="161">
        <v>2134</v>
      </c>
      <c r="AE14" s="161">
        <f t="shared" si="5"/>
        <v>2194</v>
      </c>
      <c r="AF14" s="161"/>
      <c r="AG14" s="161">
        <v>20</v>
      </c>
      <c r="AH14" s="161">
        <v>24</v>
      </c>
      <c r="AI14" s="161">
        <v>46</v>
      </c>
      <c r="AJ14" s="161">
        <f t="shared" si="6"/>
        <v>90</v>
      </c>
      <c r="AK14" s="161"/>
      <c r="AL14" s="161">
        <v>2</v>
      </c>
      <c r="AM14" s="161">
        <v>6</v>
      </c>
      <c r="AN14" s="161">
        <v>11</v>
      </c>
      <c r="AO14" s="161">
        <f t="shared" si="7"/>
        <v>19</v>
      </c>
      <c r="AP14" s="161"/>
      <c r="AQ14" s="161">
        <v>14</v>
      </c>
      <c r="AR14" s="161">
        <v>12</v>
      </c>
      <c r="AS14" s="161">
        <v>85</v>
      </c>
      <c r="AT14" s="161">
        <f t="shared" si="8"/>
        <v>111</v>
      </c>
      <c r="AU14" s="161"/>
      <c r="AV14" s="161">
        <v>13</v>
      </c>
      <c r="AW14" s="161">
        <v>30.999999999999996</v>
      </c>
      <c r="AX14" s="171">
        <v>67</v>
      </c>
      <c r="AY14" s="161">
        <f t="shared" si="9"/>
        <v>111</v>
      </c>
      <c r="AZ14" s="161"/>
      <c r="BA14" s="161">
        <v>48.000000000000014</v>
      </c>
      <c r="BB14" s="161">
        <v>87</v>
      </c>
      <c r="BC14" s="170">
        <v>276</v>
      </c>
      <c r="BD14" s="161">
        <f t="shared" si="10"/>
        <v>411</v>
      </c>
      <c r="BE14" s="170"/>
      <c r="BF14" s="170">
        <v>1</v>
      </c>
      <c r="BG14" s="170">
        <v>23</v>
      </c>
      <c r="BH14" s="170">
        <v>0</v>
      </c>
      <c r="BI14" s="161">
        <f t="shared" si="11"/>
        <v>24</v>
      </c>
      <c r="BJ14" s="161">
        <f t="shared" si="12"/>
        <v>13155.999999999998</v>
      </c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</row>
    <row r="15" spans="1:147" s="47" customFormat="1" ht="12" customHeight="1" x14ac:dyDescent="0.25">
      <c r="A15" s="8"/>
      <c r="B15" s="12" t="s">
        <v>14</v>
      </c>
      <c r="C15" s="158">
        <v>884.99999999999943</v>
      </c>
      <c r="D15" s="158">
        <v>1461.0000000000005</v>
      </c>
      <c r="E15" s="158">
        <v>2668</v>
      </c>
      <c r="F15" s="158">
        <f t="shared" si="0"/>
        <v>5014</v>
      </c>
      <c r="G15" s="158"/>
      <c r="H15" s="158">
        <v>122.99999999999996</v>
      </c>
      <c r="I15" s="158">
        <v>3493.0000000000014</v>
      </c>
      <c r="J15" s="158">
        <v>13399.999999999996</v>
      </c>
      <c r="K15" s="158">
        <f t="shared" si="1"/>
        <v>17015.999999999996</v>
      </c>
      <c r="L15" s="158"/>
      <c r="M15" s="158">
        <v>87.999999999999986</v>
      </c>
      <c r="N15" s="158">
        <v>283</v>
      </c>
      <c r="O15" s="158">
        <v>13111</v>
      </c>
      <c r="P15" s="158">
        <f t="shared" si="2"/>
        <v>13482</v>
      </c>
      <c r="Q15" s="158"/>
      <c r="R15" s="158">
        <v>229.00000000000006</v>
      </c>
      <c r="S15" s="158">
        <v>1160.9999999999998</v>
      </c>
      <c r="T15" s="158">
        <v>26138.999999999996</v>
      </c>
      <c r="U15" s="158">
        <f t="shared" si="3"/>
        <v>27528.999999999996</v>
      </c>
      <c r="V15" s="158"/>
      <c r="W15" s="158">
        <v>35</v>
      </c>
      <c r="X15" s="158">
        <v>49</v>
      </c>
      <c r="Y15" s="158">
        <v>19</v>
      </c>
      <c r="Z15" s="158">
        <f t="shared" si="4"/>
        <v>103</v>
      </c>
      <c r="AA15" s="158"/>
      <c r="AB15" s="158">
        <v>56.999999999999993</v>
      </c>
      <c r="AC15" s="158">
        <v>408</v>
      </c>
      <c r="AD15" s="158">
        <v>10410</v>
      </c>
      <c r="AE15" s="158">
        <f t="shared" si="5"/>
        <v>10875</v>
      </c>
      <c r="AF15" s="158"/>
      <c r="AG15" s="158">
        <v>36.000000000000007</v>
      </c>
      <c r="AH15" s="158">
        <v>26.000000000000004</v>
      </c>
      <c r="AI15" s="158">
        <v>42</v>
      </c>
      <c r="AJ15" s="158">
        <f t="shared" si="6"/>
        <v>104.00000000000001</v>
      </c>
      <c r="AK15" s="158"/>
      <c r="AL15" s="158">
        <v>18.000000000000004</v>
      </c>
      <c r="AM15" s="158">
        <v>30</v>
      </c>
      <c r="AN15" s="158">
        <v>116</v>
      </c>
      <c r="AO15" s="158">
        <f t="shared" si="7"/>
        <v>164</v>
      </c>
      <c r="AP15" s="158"/>
      <c r="AQ15" s="158">
        <v>34</v>
      </c>
      <c r="AR15" s="158">
        <v>66</v>
      </c>
      <c r="AS15" s="158">
        <v>141</v>
      </c>
      <c r="AT15" s="158">
        <f t="shared" si="8"/>
        <v>241</v>
      </c>
      <c r="AU15" s="158"/>
      <c r="AV15" s="158">
        <v>109.99999999999999</v>
      </c>
      <c r="AW15" s="158">
        <v>342.99999999999994</v>
      </c>
      <c r="AX15" s="158">
        <v>530</v>
      </c>
      <c r="AY15" s="158">
        <f t="shared" si="9"/>
        <v>983</v>
      </c>
      <c r="AZ15" s="158"/>
      <c r="BA15" s="158">
        <v>354.00000000000006</v>
      </c>
      <c r="BB15" s="158">
        <v>654.00000000000034</v>
      </c>
      <c r="BC15" s="168">
        <v>2343</v>
      </c>
      <c r="BD15" s="158">
        <f t="shared" si="10"/>
        <v>3351.0000000000005</v>
      </c>
      <c r="BE15" s="168"/>
      <c r="BF15" s="168">
        <v>21.000000000000004</v>
      </c>
      <c r="BG15" s="168">
        <v>46.000000000000007</v>
      </c>
      <c r="BH15" s="168">
        <v>184</v>
      </c>
      <c r="BI15" s="158">
        <f t="shared" si="11"/>
        <v>251</v>
      </c>
      <c r="BJ15" s="158">
        <f t="shared" si="12"/>
        <v>79113</v>
      </c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</row>
    <row r="16" spans="1:147" s="47" customFormat="1" ht="12" customHeight="1" x14ac:dyDescent="0.25">
      <c r="A16" s="8"/>
      <c r="B16" s="12" t="s">
        <v>15</v>
      </c>
      <c r="C16" s="158">
        <v>314.99999999999994</v>
      </c>
      <c r="D16" s="158">
        <v>512.99999999999966</v>
      </c>
      <c r="E16" s="158">
        <v>505</v>
      </c>
      <c r="F16" s="158">
        <f t="shared" si="0"/>
        <v>1332.9999999999995</v>
      </c>
      <c r="G16" s="158"/>
      <c r="H16" s="158">
        <v>37.999999999999993</v>
      </c>
      <c r="I16" s="158">
        <v>654.00000000000023</v>
      </c>
      <c r="J16" s="158">
        <v>2564.0000000000014</v>
      </c>
      <c r="K16" s="158">
        <f t="shared" si="1"/>
        <v>3256.0000000000018</v>
      </c>
      <c r="L16" s="158"/>
      <c r="M16" s="158">
        <v>20</v>
      </c>
      <c r="N16" s="158">
        <v>50</v>
      </c>
      <c r="O16" s="158">
        <v>1378</v>
      </c>
      <c r="P16" s="158">
        <f t="shared" si="2"/>
        <v>1448</v>
      </c>
      <c r="Q16" s="158"/>
      <c r="R16" s="158">
        <v>72.000000000000014</v>
      </c>
      <c r="S16" s="158">
        <v>337.99999999999994</v>
      </c>
      <c r="T16" s="158">
        <v>9403</v>
      </c>
      <c r="U16" s="158">
        <f t="shared" si="3"/>
        <v>9813</v>
      </c>
      <c r="V16" s="158"/>
      <c r="W16" s="158">
        <v>3</v>
      </c>
      <c r="X16" s="158">
        <v>11</v>
      </c>
      <c r="Y16" s="158">
        <v>0</v>
      </c>
      <c r="Z16" s="158">
        <f t="shared" si="4"/>
        <v>14</v>
      </c>
      <c r="AA16" s="158"/>
      <c r="AB16" s="158">
        <v>13</v>
      </c>
      <c r="AC16" s="158">
        <v>190</v>
      </c>
      <c r="AD16" s="158">
        <v>2433</v>
      </c>
      <c r="AE16" s="158">
        <f t="shared" si="5"/>
        <v>2636</v>
      </c>
      <c r="AF16" s="158"/>
      <c r="AG16" s="158">
        <v>17.000000000000004</v>
      </c>
      <c r="AH16" s="158">
        <v>24</v>
      </c>
      <c r="AI16" s="158">
        <v>0</v>
      </c>
      <c r="AJ16" s="158">
        <f t="shared" si="6"/>
        <v>41</v>
      </c>
      <c r="AK16" s="158"/>
      <c r="AL16" s="158">
        <v>6.9999999999999991</v>
      </c>
      <c r="AM16" s="158">
        <v>17</v>
      </c>
      <c r="AN16" s="158">
        <v>12</v>
      </c>
      <c r="AO16" s="158">
        <f t="shared" si="7"/>
        <v>36</v>
      </c>
      <c r="AP16" s="158"/>
      <c r="AQ16" s="158">
        <v>5</v>
      </c>
      <c r="AR16" s="158">
        <v>24</v>
      </c>
      <c r="AS16" s="158">
        <v>0</v>
      </c>
      <c r="AT16" s="158">
        <f t="shared" si="8"/>
        <v>29</v>
      </c>
      <c r="AU16" s="158"/>
      <c r="AV16" s="158">
        <v>35.000000000000014</v>
      </c>
      <c r="AW16" s="158">
        <v>35</v>
      </c>
      <c r="AX16" s="158">
        <v>75</v>
      </c>
      <c r="AY16" s="158">
        <f t="shared" si="9"/>
        <v>145</v>
      </c>
      <c r="AZ16" s="158"/>
      <c r="BA16" s="158">
        <v>105.00000000000001</v>
      </c>
      <c r="BB16" s="158">
        <v>198</v>
      </c>
      <c r="BC16" s="168">
        <v>370</v>
      </c>
      <c r="BD16" s="158">
        <f t="shared" si="10"/>
        <v>673</v>
      </c>
      <c r="BE16" s="168"/>
      <c r="BF16" s="168">
        <v>1</v>
      </c>
      <c r="BG16" s="168">
        <v>22</v>
      </c>
      <c r="BH16" s="168">
        <v>0</v>
      </c>
      <c r="BI16" s="158">
        <f t="shared" si="11"/>
        <v>23</v>
      </c>
      <c r="BJ16" s="158">
        <f t="shared" si="12"/>
        <v>19447</v>
      </c>
    </row>
    <row r="17" spans="1:147" s="40" customFormat="1" ht="12" customHeight="1" x14ac:dyDescent="0.25">
      <c r="A17" s="8"/>
      <c r="B17" s="12" t="s">
        <v>16</v>
      </c>
      <c r="C17" s="158">
        <v>1019.9999999999999</v>
      </c>
      <c r="D17" s="158">
        <v>1915.0000000000011</v>
      </c>
      <c r="E17" s="158">
        <v>2870.9999999999995</v>
      </c>
      <c r="F17" s="158">
        <f t="shared" si="0"/>
        <v>5806</v>
      </c>
      <c r="G17" s="158"/>
      <c r="H17" s="158">
        <v>131</v>
      </c>
      <c r="I17" s="158">
        <v>1534.0000000000007</v>
      </c>
      <c r="J17" s="158">
        <v>7487.0000000000018</v>
      </c>
      <c r="K17" s="158">
        <f t="shared" si="1"/>
        <v>9152.0000000000018</v>
      </c>
      <c r="L17" s="158"/>
      <c r="M17" s="158">
        <v>120.00000000000003</v>
      </c>
      <c r="N17" s="158">
        <v>457</v>
      </c>
      <c r="O17" s="158">
        <v>15930</v>
      </c>
      <c r="P17" s="158">
        <f t="shared" si="2"/>
        <v>16507</v>
      </c>
      <c r="Q17" s="158"/>
      <c r="R17" s="158">
        <v>268.00000000000006</v>
      </c>
      <c r="S17" s="158">
        <v>992.99999999999955</v>
      </c>
      <c r="T17" s="158">
        <v>29029.999999999989</v>
      </c>
      <c r="U17" s="158">
        <f t="shared" si="3"/>
        <v>30290.999999999989</v>
      </c>
      <c r="V17" s="158"/>
      <c r="W17" s="158">
        <v>39.000000000000014</v>
      </c>
      <c r="X17" s="158">
        <v>67</v>
      </c>
      <c r="Y17" s="158">
        <v>97</v>
      </c>
      <c r="Z17" s="158">
        <f t="shared" si="4"/>
        <v>203</v>
      </c>
      <c r="AA17" s="158"/>
      <c r="AB17" s="158">
        <v>56.999999999999993</v>
      </c>
      <c r="AC17" s="158">
        <v>534.99999999999977</v>
      </c>
      <c r="AD17" s="158">
        <v>8856.9999999999964</v>
      </c>
      <c r="AE17" s="158">
        <f t="shared" si="5"/>
        <v>9448.9999999999964</v>
      </c>
      <c r="AF17" s="158"/>
      <c r="AG17" s="158">
        <v>45.000000000000014</v>
      </c>
      <c r="AH17" s="158">
        <v>35</v>
      </c>
      <c r="AI17" s="158">
        <v>86</v>
      </c>
      <c r="AJ17" s="158">
        <f t="shared" si="6"/>
        <v>166</v>
      </c>
      <c r="AK17" s="158"/>
      <c r="AL17" s="158">
        <v>18</v>
      </c>
      <c r="AM17" s="158">
        <v>92.000000000000014</v>
      </c>
      <c r="AN17" s="158">
        <v>126</v>
      </c>
      <c r="AO17" s="158">
        <f t="shared" si="7"/>
        <v>236</v>
      </c>
      <c r="AP17" s="158"/>
      <c r="AQ17" s="158">
        <v>35.000000000000007</v>
      </c>
      <c r="AR17" s="158">
        <v>87</v>
      </c>
      <c r="AS17" s="158">
        <v>134</v>
      </c>
      <c r="AT17" s="158">
        <f t="shared" si="8"/>
        <v>256</v>
      </c>
      <c r="AU17" s="158"/>
      <c r="AV17" s="158">
        <v>169.00000000000011</v>
      </c>
      <c r="AW17" s="158">
        <v>263.00000000000011</v>
      </c>
      <c r="AX17" s="158">
        <v>315</v>
      </c>
      <c r="AY17" s="158">
        <f t="shared" si="9"/>
        <v>747.00000000000023</v>
      </c>
      <c r="AZ17" s="158"/>
      <c r="BA17" s="158">
        <v>343.00000000000006</v>
      </c>
      <c r="BB17" s="158">
        <v>600.00000000000034</v>
      </c>
      <c r="BC17" s="168">
        <v>3321.0000000000005</v>
      </c>
      <c r="BD17" s="158">
        <f t="shared" si="10"/>
        <v>4264.0000000000009</v>
      </c>
      <c r="BE17" s="168"/>
      <c r="BF17" s="168">
        <v>35.000000000000007</v>
      </c>
      <c r="BG17" s="168">
        <v>41</v>
      </c>
      <c r="BH17" s="168">
        <v>1069</v>
      </c>
      <c r="BI17" s="158">
        <f t="shared" si="11"/>
        <v>1145</v>
      </c>
      <c r="BJ17" s="158">
        <f t="shared" si="12"/>
        <v>78221.999999999985</v>
      </c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</row>
    <row r="18" spans="1:147" s="47" customFormat="1" ht="12" customHeight="1" x14ac:dyDescent="0.25">
      <c r="A18" s="11" t="s">
        <v>17</v>
      </c>
      <c r="B18" s="15" t="s">
        <v>10</v>
      </c>
      <c r="C18" s="160">
        <v>2625.9999999999995</v>
      </c>
      <c r="D18" s="160">
        <v>4679.0000000000009</v>
      </c>
      <c r="E18" s="160">
        <v>7003</v>
      </c>
      <c r="F18" s="160">
        <f t="shared" si="0"/>
        <v>14308</v>
      </c>
      <c r="G18" s="160"/>
      <c r="H18" s="160">
        <v>324</v>
      </c>
      <c r="I18" s="160">
        <v>6135.0000000000027</v>
      </c>
      <c r="J18" s="160">
        <v>27966.999999999993</v>
      </c>
      <c r="K18" s="160">
        <f t="shared" si="1"/>
        <v>34425.999999999993</v>
      </c>
      <c r="L18" s="160"/>
      <c r="M18" s="160">
        <v>246</v>
      </c>
      <c r="N18" s="160">
        <v>887</v>
      </c>
      <c r="O18" s="160">
        <v>32342</v>
      </c>
      <c r="P18" s="160">
        <f t="shared" si="2"/>
        <v>33475</v>
      </c>
      <c r="Q18" s="160"/>
      <c r="R18" s="160">
        <v>649.00000000000011</v>
      </c>
      <c r="S18" s="160">
        <v>2838.9999999999991</v>
      </c>
      <c r="T18" s="160">
        <v>71965.999999999985</v>
      </c>
      <c r="U18" s="160">
        <f t="shared" si="3"/>
        <v>75453.999999999985</v>
      </c>
      <c r="V18" s="160"/>
      <c r="W18" s="160">
        <v>127.00000000000004</v>
      </c>
      <c r="X18" s="160">
        <v>136</v>
      </c>
      <c r="Y18" s="160">
        <v>116</v>
      </c>
      <c r="Z18" s="160">
        <f t="shared" si="4"/>
        <v>379.00000000000006</v>
      </c>
      <c r="AA18" s="160"/>
      <c r="AB18" s="160">
        <v>170</v>
      </c>
      <c r="AC18" s="160">
        <v>1358.9999999999998</v>
      </c>
      <c r="AD18" s="160">
        <v>25091.999999999996</v>
      </c>
      <c r="AE18" s="160">
        <f t="shared" si="5"/>
        <v>26620.999999999996</v>
      </c>
      <c r="AF18" s="160"/>
      <c r="AG18" s="160">
        <v>132</v>
      </c>
      <c r="AH18" s="160">
        <v>147</v>
      </c>
      <c r="AI18" s="160">
        <v>210</v>
      </c>
      <c r="AJ18" s="160">
        <f t="shared" si="6"/>
        <v>489</v>
      </c>
      <c r="AK18" s="160"/>
      <c r="AL18" s="160">
        <v>50</v>
      </c>
      <c r="AM18" s="160">
        <v>156</v>
      </c>
      <c r="AN18" s="160">
        <v>301</v>
      </c>
      <c r="AO18" s="160">
        <f t="shared" si="7"/>
        <v>507</v>
      </c>
      <c r="AP18" s="160"/>
      <c r="AQ18" s="160">
        <v>92</v>
      </c>
      <c r="AR18" s="160">
        <v>205</v>
      </c>
      <c r="AS18" s="160">
        <v>360</v>
      </c>
      <c r="AT18" s="160">
        <f t="shared" si="8"/>
        <v>657</v>
      </c>
      <c r="AU18" s="160"/>
      <c r="AV18" s="160">
        <v>367.00000000000011</v>
      </c>
      <c r="AW18" s="160">
        <v>709</v>
      </c>
      <c r="AX18" s="160">
        <v>1147</v>
      </c>
      <c r="AY18" s="160">
        <f t="shared" si="9"/>
        <v>2223</v>
      </c>
      <c r="AZ18" s="160"/>
      <c r="BA18" s="160">
        <v>888.00000000000023</v>
      </c>
      <c r="BB18" s="160">
        <v>1627.0000000000009</v>
      </c>
      <c r="BC18" s="169">
        <v>6722</v>
      </c>
      <c r="BD18" s="160">
        <f t="shared" si="10"/>
        <v>9237</v>
      </c>
      <c r="BE18" s="169"/>
      <c r="BF18" s="169">
        <v>71</v>
      </c>
      <c r="BG18" s="169">
        <v>162</v>
      </c>
      <c r="BH18" s="169">
        <v>1325</v>
      </c>
      <c r="BI18" s="160">
        <f t="shared" si="11"/>
        <v>1558</v>
      </c>
      <c r="BJ18" s="160">
        <f t="shared" si="12"/>
        <v>199333.99999999997</v>
      </c>
    </row>
    <row r="19" spans="1:147" s="40" customFormat="1" ht="9" customHeight="1" x14ac:dyDescent="0.25">
      <c r="A19" s="98"/>
      <c r="B19" s="97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8"/>
      <c r="BA19" s="158"/>
      <c r="BB19" s="158"/>
      <c r="BC19" s="168"/>
      <c r="BD19" s="158"/>
      <c r="BE19" s="168"/>
      <c r="BF19" s="168"/>
      <c r="BG19" s="168"/>
      <c r="BH19" s="168"/>
      <c r="BI19" s="158"/>
      <c r="BJ19" s="158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</row>
    <row r="20" spans="1:147" s="40" customFormat="1" ht="12" customHeight="1" x14ac:dyDescent="0.25">
      <c r="A20" s="8"/>
      <c r="B20" s="12" t="s">
        <v>18</v>
      </c>
      <c r="C20" s="158">
        <v>1021.9999999999997</v>
      </c>
      <c r="D20" s="158">
        <v>2082.9999999999991</v>
      </c>
      <c r="E20" s="158">
        <v>2909.0000000000009</v>
      </c>
      <c r="F20" s="158">
        <f t="shared" si="0"/>
        <v>6014</v>
      </c>
      <c r="G20" s="158"/>
      <c r="H20" s="158">
        <v>109</v>
      </c>
      <c r="I20" s="158">
        <v>769</v>
      </c>
      <c r="J20" s="158">
        <v>4460.9999999999982</v>
      </c>
      <c r="K20" s="158">
        <f t="shared" si="1"/>
        <v>5338.9999999999982</v>
      </c>
      <c r="L20" s="158"/>
      <c r="M20" s="158">
        <v>148.99999999999991</v>
      </c>
      <c r="N20" s="158">
        <v>918</v>
      </c>
      <c r="O20" s="158">
        <v>8433.0000000000036</v>
      </c>
      <c r="P20" s="158">
        <f t="shared" si="2"/>
        <v>9500.0000000000036</v>
      </c>
      <c r="Q20" s="158"/>
      <c r="R20" s="158">
        <v>178.99999999999994</v>
      </c>
      <c r="S20" s="158">
        <v>846.00000000000011</v>
      </c>
      <c r="T20" s="158">
        <v>18821.000000000011</v>
      </c>
      <c r="U20" s="158">
        <f t="shared" si="3"/>
        <v>19846.000000000011</v>
      </c>
      <c r="V20" s="158"/>
      <c r="W20" s="158">
        <v>25.000000000000004</v>
      </c>
      <c r="X20" s="158">
        <v>27</v>
      </c>
      <c r="Y20" s="158">
        <v>15</v>
      </c>
      <c r="Z20" s="158">
        <f t="shared" si="4"/>
        <v>67</v>
      </c>
      <c r="AA20" s="158"/>
      <c r="AB20" s="158">
        <v>56.000000000000007</v>
      </c>
      <c r="AC20" s="158">
        <v>479.00000000000011</v>
      </c>
      <c r="AD20" s="158">
        <v>6978.0000000000018</v>
      </c>
      <c r="AE20" s="158">
        <f t="shared" si="5"/>
        <v>7513.0000000000018</v>
      </c>
      <c r="AF20" s="158"/>
      <c r="AG20" s="158">
        <v>47.000000000000014</v>
      </c>
      <c r="AH20" s="158">
        <v>47</v>
      </c>
      <c r="AI20" s="158">
        <v>0</v>
      </c>
      <c r="AJ20" s="158">
        <f t="shared" si="6"/>
        <v>94.000000000000014</v>
      </c>
      <c r="AK20" s="158"/>
      <c r="AL20" s="158">
        <v>6</v>
      </c>
      <c r="AM20" s="158">
        <v>32</v>
      </c>
      <c r="AN20" s="158">
        <v>317</v>
      </c>
      <c r="AO20" s="158">
        <f t="shared" si="7"/>
        <v>355</v>
      </c>
      <c r="AP20" s="158"/>
      <c r="AQ20" s="158">
        <v>13</v>
      </c>
      <c r="AR20" s="158">
        <v>34</v>
      </c>
      <c r="AS20" s="158">
        <v>151</v>
      </c>
      <c r="AT20" s="158">
        <f t="shared" si="8"/>
        <v>198</v>
      </c>
      <c r="AU20" s="158"/>
      <c r="AV20" s="158">
        <v>75.000000000000028</v>
      </c>
      <c r="AW20" s="158">
        <v>169.00000000000003</v>
      </c>
      <c r="AX20" s="158">
        <v>284</v>
      </c>
      <c r="AY20" s="158">
        <f t="shared" si="9"/>
        <v>528</v>
      </c>
      <c r="AZ20" s="158"/>
      <c r="BA20" s="158">
        <v>276.00000000000006</v>
      </c>
      <c r="BB20" s="158">
        <v>562.99999999999989</v>
      </c>
      <c r="BC20" s="168">
        <v>1036</v>
      </c>
      <c r="BD20" s="158">
        <f t="shared" si="10"/>
        <v>1875</v>
      </c>
      <c r="BE20" s="168"/>
      <c r="BF20" s="168">
        <v>26.000000000000007</v>
      </c>
      <c r="BG20" s="168">
        <v>37</v>
      </c>
      <c r="BH20" s="168">
        <v>109</v>
      </c>
      <c r="BI20" s="158">
        <f t="shared" si="11"/>
        <v>172</v>
      </c>
      <c r="BJ20" s="158">
        <f t="shared" si="12"/>
        <v>51501.000000000015</v>
      </c>
    </row>
    <row r="21" spans="1:147" s="40" customFormat="1" ht="12" customHeight="1" x14ac:dyDescent="0.25">
      <c r="A21" s="8"/>
      <c r="B21" s="8" t="s">
        <v>19</v>
      </c>
      <c r="C21" s="158">
        <v>147.00000000000014</v>
      </c>
      <c r="D21" s="158">
        <v>304.99999999999994</v>
      </c>
      <c r="E21" s="158">
        <v>413</v>
      </c>
      <c r="F21" s="158">
        <f t="shared" si="0"/>
        <v>865.00000000000011</v>
      </c>
      <c r="G21" s="158"/>
      <c r="H21" s="158">
        <v>18.000000000000004</v>
      </c>
      <c r="I21" s="158">
        <v>203</v>
      </c>
      <c r="J21" s="158">
        <v>535</v>
      </c>
      <c r="K21" s="158">
        <f t="shared" si="1"/>
        <v>756</v>
      </c>
      <c r="L21" s="158"/>
      <c r="M21" s="158">
        <v>14.000000000000004</v>
      </c>
      <c r="N21" s="158">
        <v>46</v>
      </c>
      <c r="O21" s="158">
        <v>659</v>
      </c>
      <c r="P21" s="158">
        <f t="shared" si="2"/>
        <v>719</v>
      </c>
      <c r="Q21" s="158"/>
      <c r="R21" s="158">
        <v>60.000000000000007</v>
      </c>
      <c r="S21" s="158">
        <v>290.99999999999994</v>
      </c>
      <c r="T21" s="158">
        <v>5449</v>
      </c>
      <c r="U21" s="158">
        <f t="shared" si="3"/>
        <v>5800</v>
      </c>
      <c r="V21" s="158"/>
      <c r="W21" s="158">
        <v>5</v>
      </c>
      <c r="X21" s="158">
        <v>13</v>
      </c>
      <c r="Y21" s="158">
        <v>0</v>
      </c>
      <c r="Z21" s="158">
        <f t="shared" si="4"/>
        <v>18</v>
      </c>
      <c r="AA21" s="158"/>
      <c r="AB21" s="158">
        <v>29.999999999999993</v>
      </c>
      <c r="AC21" s="158">
        <v>234.00000000000006</v>
      </c>
      <c r="AD21" s="158">
        <v>2431.0000000000009</v>
      </c>
      <c r="AE21" s="158">
        <f t="shared" si="5"/>
        <v>2695.0000000000009</v>
      </c>
      <c r="AF21" s="158"/>
      <c r="AG21" s="158">
        <v>12</v>
      </c>
      <c r="AH21" s="158">
        <v>18</v>
      </c>
      <c r="AI21" s="158">
        <v>18</v>
      </c>
      <c r="AJ21" s="158">
        <f t="shared" si="6"/>
        <v>48</v>
      </c>
      <c r="AK21" s="158"/>
      <c r="AL21" s="158">
        <v>6.9999999999999991</v>
      </c>
      <c r="AM21" s="158">
        <v>25</v>
      </c>
      <c r="AN21" s="158">
        <v>15</v>
      </c>
      <c r="AO21" s="158">
        <f t="shared" si="7"/>
        <v>47</v>
      </c>
      <c r="AP21" s="158"/>
      <c r="AQ21" s="158">
        <v>7</v>
      </c>
      <c r="AR21" s="158">
        <v>12</v>
      </c>
      <c r="AS21" s="158">
        <v>0</v>
      </c>
      <c r="AT21" s="158">
        <f t="shared" si="8"/>
        <v>19</v>
      </c>
      <c r="AU21" s="158"/>
      <c r="AV21" s="158">
        <v>35</v>
      </c>
      <c r="AW21" s="158">
        <v>79</v>
      </c>
      <c r="AX21" s="158">
        <v>47</v>
      </c>
      <c r="AY21" s="158">
        <f t="shared" si="9"/>
        <v>161</v>
      </c>
      <c r="AZ21" s="158"/>
      <c r="BA21" s="158">
        <v>62.000000000000007</v>
      </c>
      <c r="BB21" s="158">
        <v>84</v>
      </c>
      <c r="BC21" s="168">
        <v>275.99999999999994</v>
      </c>
      <c r="BD21" s="158">
        <f t="shared" si="10"/>
        <v>421.99999999999994</v>
      </c>
      <c r="BE21" s="168"/>
      <c r="BF21" s="168">
        <v>9</v>
      </c>
      <c r="BG21" s="168">
        <v>24</v>
      </c>
      <c r="BH21" s="168">
        <v>21</v>
      </c>
      <c r="BI21" s="158">
        <f t="shared" si="11"/>
        <v>54</v>
      </c>
      <c r="BJ21" s="158">
        <f t="shared" si="12"/>
        <v>11604</v>
      </c>
    </row>
    <row r="22" spans="1:147" s="47" customFormat="1" ht="12" customHeight="1" x14ac:dyDescent="0.25">
      <c r="A22" s="8"/>
      <c r="B22" s="8" t="s">
        <v>20</v>
      </c>
      <c r="C22" s="158">
        <v>305.00000000000006</v>
      </c>
      <c r="D22" s="158">
        <v>330</v>
      </c>
      <c r="E22" s="158">
        <v>478</v>
      </c>
      <c r="F22" s="158">
        <f t="shared" si="0"/>
        <v>1113</v>
      </c>
      <c r="G22" s="158"/>
      <c r="H22" s="158">
        <v>34</v>
      </c>
      <c r="I22" s="158">
        <v>230.00000000000003</v>
      </c>
      <c r="J22" s="158">
        <v>482.99999999999994</v>
      </c>
      <c r="K22" s="158">
        <f t="shared" si="1"/>
        <v>747</v>
      </c>
      <c r="L22" s="158"/>
      <c r="M22" s="158">
        <v>38.000000000000007</v>
      </c>
      <c r="N22" s="158">
        <v>324.00000000000006</v>
      </c>
      <c r="O22" s="158">
        <v>2503.9999999999995</v>
      </c>
      <c r="P22" s="158">
        <f t="shared" si="2"/>
        <v>2865.9999999999995</v>
      </c>
      <c r="Q22" s="158"/>
      <c r="R22" s="158">
        <v>102.99999999999999</v>
      </c>
      <c r="S22" s="158">
        <v>387.00000000000006</v>
      </c>
      <c r="T22" s="158">
        <v>9197.9999999999982</v>
      </c>
      <c r="U22" s="158">
        <f t="shared" si="3"/>
        <v>9687.9999999999982</v>
      </c>
      <c r="V22" s="158"/>
      <c r="W22" s="158">
        <v>8</v>
      </c>
      <c r="X22" s="158">
        <v>27</v>
      </c>
      <c r="Y22" s="158">
        <v>0</v>
      </c>
      <c r="Z22" s="158">
        <f t="shared" si="4"/>
        <v>35</v>
      </c>
      <c r="AA22" s="158"/>
      <c r="AB22" s="158">
        <v>50.000000000000021</v>
      </c>
      <c r="AC22" s="158">
        <v>225.00000000000003</v>
      </c>
      <c r="AD22" s="158">
        <v>2439.9999999999991</v>
      </c>
      <c r="AE22" s="158">
        <f t="shared" si="5"/>
        <v>2714.9999999999991</v>
      </c>
      <c r="AF22" s="158"/>
      <c r="AG22" s="158">
        <v>15</v>
      </c>
      <c r="AH22" s="158">
        <v>7</v>
      </c>
      <c r="AI22" s="158">
        <v>0</v>
      </c>
      <c r="AJ22" s="158">
        <f t="shared" si="6"/>
        <v>22</v>
      </c>
      <c r="AK22" s="158"/>
      <c r="AL22" s="158">
        <v>8</v>
      </c>
      <c r="AM22" s="158">
        <v>29</v>
      </c>
      <c r="AN22" s="158">
        <v>18</v>
      </c>
      <c r="AO22" s="158">
        <f t="shared" si="7"/>
        <v>55</v>
      </c>
      <c r="AP22" s="158"/>
      <c r="AQ22" s="158">
        <v>5</v>
      </c>
      <c r="AR22" s="158">
        <v>20</v>
      </c>
      <c r="AS22" s="158">
        <v>556</v>
      </c>
      <c r="AT22" s="158">
        <f t="shared" si="8"/>
        <v>581</v>
      </c>
      <c r="AU22" s="158"/>
      <c r="AV22" s="158">
        <v>53.999999999999986</v>
      </c>
      <c r="AW22" s="158">
        <v>104</v>
      </c>
      <c r="AX22" s="158">
        <v>107</v>
      </c>
      <c r="AY22" s="158">
        <f t="shared" si="9"/>
        <v>265</v>
      </c>
      <c r="AZ22" s="158"/>
      <c r="BA22" s="158">
        <v>113.00000000000004</v>
      </c>
      <c r="BB22" s="158">
        <v>200.00000000000011</v>
      </c>
      <c r="BC22" s="168">
        <v>559.00000000000011</v>
      </c>
      <c r="BD22" s="158">
        <f t="shared" si="10"/>
        <v>872.00000000000023</v>
      </c>
      <c r="BE22" s="168"/>
      <c r="BF22" s="168">
        <v>7</v>
      </c>
      <c r="BG22" s="168">
        <v>30</v>
      </c>
      <c r="BH22" s="168">
        <v>0</v>
      </c>
      <c r="BI22" s="158">
        <f t="shared" si="11"/>
        <v>37</v>
      </c>
      <c r="BJ22" s="158">
        <f t="shared" si="12"/>
        <v>18995.999999999996</v>
      </c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</row>
    <row r="23" spans="1:147" s="47" customFormat="1" ht="12" customHeight="1" x14ac:dyDescent="0.25">
      <c r="A23" s="8"/>
      <c r="B23" s="8" t="s">
        <v>21</v>
      </c>
      <c r="C23" s="158">
        <v>1426.9999999999995</v>
      </c>
      <c r="D23" s="158">
        <v>2514.9999999999991</v>
      </c>
      <c r="E23" s="158">
        <v>4397</v>
      </c>
      <c r="F23" s="158">
        <f t="shared" si="0"/>
        <v>8338.9999999999982</v>
      </c>
      <c r="G23" s="158"/>
      <c r="H23" s="158">
        <v>283.99999999999994</v>
      </c>
      <c r="I23" s="158">
        <v>1146.9999999999998</v>
      </c>
      <c r="J23" s="158">
        <v>16628.000000000004</v>
      </c>
      <c r="K23" s="158">
        <f t="shared" si="1"/>
        <v>18059.000000000004</v>
      </c>
      <c r="L23" s="158"/>
      <c r="M23" s="158">
        <v>93.000000000000057</v>
      </c>
      <c r="N23" s="158">
        <v>358.00000000000006</v>
      </c>
      <c r="O23" s="158">
        <v>28501.999999999993</v>
      </c>
      <c r="P23" s="158">
        <f t="shared" si="2"/>
        <v>28952.999999999993</v>
      </c>
      <c r="Q23" s="158"/>
      <c r="R23" s="158">
        <v>395.00000000000011</v>
      </c>
      <c r="S23" s="158">
        <v>1779.0000000000007</v>
      </c>
      <c r="T23" s="158">
        <v>28374</v>
      </c>
      <c r="U23" s="158">
        <f t="shared" si="3"/>
        <v>30548</v>
      </c>
      <c r="V23" s="158"/>
      <c r="W23" s="158">
        <v>43.000000000000007</v>
      </c>
      <c r="X23" s="158">
        <v>101.00000000000001</v>
      </c>
      <c r="Y23" s="158">
        <v>499</v>
      </c>
      <c r="Z23" s="158">
        <f t="shared" si="4"/>
        <v>643</v>
      </c>
      <c r="AA23" s="158"/>
      <c r="AB23" s="158">
        <v>234.00000000000011</v>
      </c>
      <c r="AC23" s="158">
        <v>1106.0000000000002</v>
      </c>
      <c r="AD23" s="158">
        <v>9057</v>
      </c>
      <c r="AE23" s="158">
        <f t="shared" si="5"/>
        <v>10397</v>
      </c>
      <c r="AF23" s="158"/>
      <c r="AG23" s="158">
        <v>72</v>
      </c>
      <c r="AH23" s="158">
        <v>300</v>
      </c>
      <c r="AI23" s="158">
        <v>1518.9999999999995</v>
      </c>
      <c r="AJ23" s="158">
        <f t="shared" si="6"/>
        <v>1890.9999999999995</v>
      </c>
      <c r="AK23" s="158"/>
      <c r="AL23" s="158">
        <v>25.000000000000014</v>
      </c>
      <c r="AM23" s="158">
        <v>35</v>
      </c>
      <c r="AN23" s="158">
        <v>154</v>
      </c>
      <c r="AO23" s="158">
        <f t="shared" si="7"/>
        <v>214</v>
      </c>
      <c r="AP23" s="158"/>
      <c r="AQ23" s="158">
        <v>77</v>
      </c>
      <c r="AR23" s="158">
        <v>234.00000000000003</v>
      </c>
      <c r="AS23" s="158">
        <v>917.99999999999989</v>
      </c>
      <c r="AT23" s="158">
        <f t="shared" si="8"/>
        <v>1229</v>
      </c>
      <c r="AU23" s="158"/>
      <c r="AV23" s="158">
        <v>280.00000000000006</v>
      </c>
      <c r="AW23" s="158">
        <v>665.99999999999977</v>
      </c>
      <c r="AX23" s="158">
        <v>561.00000000000011</v>
      </c>
      <c r="AY23" s="158">
        <f t="shared" si="9"/>
        <v>1507</v>
      </c>
      <c r="AZ23" s="158"/>
      <c r="BA23" s="158">
        <v>655.99999999999955</v>
      </c>
      <c r="BB23" s="158">
        <v>1537.9999999999998</v>
      </c>
      <c r="BC23" s="168">
        <v>5675.9999999999991</v>
      </c>
      <c r="BD23" s="158">
        <f t="shared" si="10"/>
        <v>7869.9999999999982</v>
      </c>
      <c r="BE23" s="168"/>
      <c r="BF23" s="168">
        <v>55.999999999999979</v>
      </c>
      <c r="BG23" s="168">
        <v>211</v>
      </c>
      <c r="BH23" s="168">
        <v>620.99999999999989</v>
      </c>
      <c r="BI23" s="158">
        <f t="shared" si="11"/>
        <v>887.99999999999989</v>
      </c>
      <c r="BJ23" s="158">
        <f t="shared" si="12"/>
        <v>110538</v>
      </c>
    </row>
    <row r="24" spans="1:147" s="47" customFormat="1" ht="12" customHeight="1" x14ac:dyDescent="0.25">
      <c r="A24" s="11" t="s">
        <v>22</v>
      </c>
      <c r="B24" s="15" t="s">
        <v>10</v>
      </c>
      <c r="C24" s="160">
        <v>2900.9999999999991</v>
      </c>
      <c r="D24" s="160">
        <v>5232.9999999999982</v>
      </c>
      <c r="E24" s="160">
        <v>8197</v>
      </c>
      <c r="F24" s="160">
        <f t="shared" si="0"/>
        <v>16330.999999999996</v>
      </c>
      <c r="G24" s="160"/>
      <c r="H24" s="160">
        <v>444.99999999999994</v>
      </c>
      <c r="I24" s="160">
        <v>2349</v>
      </c>
      <c r="J24" s="160">
        <v>22107</v>
      </c>
      <c r="K24" s="160">
        <f t="shared" si="1"/>
        <v>24901</v>
      </c>
      <c r="L24" s="160"/>
      <c r="M24" s="160">
        <v>294</v>
      </c>
      <c r="N24" s="160">
        <v>1646</v>
      </c>
      <c r="O24" s="160">
        <v>40098</v>
      </c>
      <c r="P24" s="160">
        <f t="shared" si="2"/>
        <v>42038</v>
      </c>
      <c r="Q24" s="160"/>
      <c r="R24" s="160">
        <v>737</v>
      </c>
      <c r="S24" s="160">
        <v>3303.0000000000009</v>
      </c>
      <c r="T24" s="160">
        <v>61842.000000000007</v>
      </c>
      <c r="U24" s="160">
        <f t="shared" si="3"/>
        <v>65882.000000000015</v>
      </c>
      <c r="V24" s="160"/>
      <c r="W24" s="160">
        <v>81</v>
      </c>
      <c r="X24" s="160">
        <v>168</v>
      </c>
      <c r="Y24" s="160">
        <v>514</v>
      </c>
      <c r="Z24" s="160">
        <f t="shared" si="4"/>
        <v>763</v>
      </c>
      <c r="AA24" s="160"/>
      <c r="AB24" s="160">
        <v>370.00000000000011</v>
      </c>
      <c r="AC24" s="160">
        <v>2044.0000000000005</v>
      </c>
      <c r="AD24" s="160">
        <v>20906.000000000004</v>
      </c>
      <c r="AE24" s="160">
        <f t="shared" si="5"/>
        <v>23320.000000000004</v>
      </c>
      <c r="AF24" s="160"/>
      <c r="AG24" s="160">
        <v>146</v>
      </c>
      <c r="AH24" s="160">
        <v>372</v>
      </c>
      <c r="AI24" s="160">
        <v>1536.9999999999995</v>
      </c>
      <c r="AJ24" s="160">
        <f t="shared" si="6"/>
        <v>2054.9999999999995</v>
      </c>
      <c r="AK24" s="160"/>
      <c r="AL24" s="160">
        <v>46.000000000000014</v>
      </c>
      <c r="AM24" s="160">
        <v>121</v>
      </c>
      <c r="AN24" s="160">
        <v>504</v>
      </c>
      <c r="AO24" s="160">
        <f t="shared" si="7"/>
        <v>671</v>
      </c>
      <c r="AP24" s="160"/>
      <c r="AQ24" s="160">
        <v>102</v>
      </c>
      <c r="AR24" s="160">
        <v>300</v>
      </c>
      <c r="AS24" s="160">
        <v>1625</v>
      </c>
      <c r="AT24" s="160">
        <f t="shared" si="8"/>
        <v>2027</v>
      </c>
      <c r="AU24" s="160"/>
      <c r="AV24" s="160">
        <v>444.00000000000006</v>
      </c>
      <c r="AW24" s="160">
        <v>1017.9999999999998</v>
      </c>
      <c r="AX24" s="160">
        <v>999.00000000000011</v>
      </c>
      <c r="AY24" s="160">
        <f t="shared" si="9"/>
        <v>2461</v>
      </c>
      <c r="AZ24" s="160"/>
      <c r="BA24" s="160">
        <v>1106.9999999999995</v>
      </c>
      <c r="BB24" s="160">
        <v>2385</v>
      </c>
      <c r="BC24" s="169">
        <v>7546.9999999999991</v>
      </c>
      <c r="BD24" s="160">
        <f t="shared" si="10"/>
        <v>11038.999999999998</v>
      </c>
      <c r="BE24" s="169"/>
      <c r="BF24" s="169">
        <v>97.999999999999986</v>
      </c>
      <c r="BG24" s="169">
        <v>302</v>
      </c>
      <c r="BH24" s="169">
        <v>750.99999999999989</v>
      </c>
      <c r="BI24" s="160">
        <f t="shared" si="11"/>
        <v>1151</v>
      </c>
      <c r="BJ24" s="160">
        <f t="shared" si="12"/>
        <v>192639</v>
      </c>
    </row>
    <row r="25" spans="1:147" s="40" customFormat="1" ht="9" customHeight="1" x14ac:dyDescent="0.25">
      <c r="A25" s="98"/>
      <c r="B25" s="97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  <c r="AL25" s="158"/>
      <c r="AM25" s="158"/>
      <c r="AN25" s="158"/>
      <c r="AO25" s="158"/>
      <c r="AP25" s="158"/>
      <c r="AQ25" s="158"/>
      <c r="AR25" s="158"/>
      <c r="AS25" s="158"/>
      <c r="AT25" s="158"/>
      <c r="AU25" s="158"/>
      <c r="AV25" s="158"/>
      <c r="AW25" s="158"/>
      <c r="AX25" s="158"/>
      <c r="AY25" s="158"/>
      <c r="AZ25" s="158"/>
      <c r="BA25" s="158"/>
      <c r="BB25" s="158"/>
      <c r="BC25" s="168"/>
      <c r="BD25" s="158"/>
      <c r="BE25" s="168"/>
      <c r="BF25" s="168"/>
      <c r="BG25" s="168"/>
      <c r="BH25" s="168"/>
      <c r="BI25" s="158"/>
      <c r="BJ25" s="160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</row>
    <row r="26" spans="1:147" s="40" customFormat="1" ht="12" customHeight="1" x14ac:dyDescent="0.25">
      <c r="A26" s="8"/>
      <c r="B26" s="8" t="s">
        <v>23</v>
      </c>
      <c r="C26" s="158">
        <v>187.00000000000009</v>
      </c>
      <c r="D26" s="158">
        <v>220.00000000000014</v>
      </c>
      <c r="E26" s="158">
        <v>271</v>
      </c>
      <c r="F26" s="158">
        <f t="shared" si="0"/>
        <v>678.00000000000023</v>
      </c>
      <c r="G26" s="158"/>
      <c r="H26" s="158">
        <v>35.999999999999986</v>
      </c>
      <c r="I26" s="158">
        <v>162.00000000000003</v>
      </c>
      <c r="J26" s="158">
        <v>448.00000000000006</v>
      </c>
      <c r="K26" s="158">
        <f t="shared" si="1"/>
        <v>646</v>
      </c>
      <c r="L26" s="158"/>
      <c r="M26" s="158">
        <v>31</v>
      </c>
      <c r="N26" s="158">
        <v>92.000000000000014</v>
      </c>
      <c r="O26" s="158">
        <v>3000.0000000000009</v>
      </c>
      <c r="P26" s="158">
        <f t="shared" si="2"/>
        <v>3123.0000000000009</v>
      </c>
      <c r="Q26" s="158"/>
      <c r="R26" s="158">
        <v>105</v>
      </c>
      <c r="S26" s="158">
        <v>431</v>
      </c>
      <c r="T26" s="158">
        <v>3946.0000000000018</v>
      </c>
      <c r="U26" s="158">
        <f t="shared" si="3"/>
        <v>4482.0000000000018</v>
      </c>
      <c r="V26" s="158"/>
      <c r="W26" s="158">
        <v>6</v>
      </c>
      <c r="X26" s="158">
        <v>22</v>
      </c>
      <c r="Y26" s="158">
        <v>0</v>
      </c>
      <c r="Z26" s="158">
        <f t="shared" si="4"/>
        <v>28</v>
      </c>
      <c r="AA26" s="158"/>
      <c r="AB26" s="158">
        <v>49.000000000000014</v>
      </c>
      <c r="AC26" s="158">
        <v>254.99999999999997</v>
      </c>
      <c r="AD26" s="158">
        <v>1328.0000000000002</v>
      </c>
      <c r="AE26" s="158">
        <f t="shared" si="5"/>
        <v>1632.0000000000002</v>
      </c>
      <c r="AF26" s="158"/>
      <c r="AG26" s="158">
        <v>3</v>
      </c>
      <c r="AH26" s="158">
        <v>15</v>
      </c>
      <c r="AI26" s="158">
        <v>0</v>
      </c>
      <c r="AJ26" s="158">
        <f t="shared" si="6"/>
        <v>18</v>
      </c>
      <c r="AK26" s="158"/>
      <c r="AL26" s="158">
        <v>0</v>
      </c>
      <c r="AM26" s="158">
        <v>16</v>
      </c>
      <c r="AN26" s="158">
        <v>0</v>
      </c>
      <c r="AO26" s="158">
        <f t="shared" si="7"/>
        <v>16</v>
      </c>
      <c r="AP26" s="158"/>
      <c r="AQ26" s="158">
        <v>6</v>
      </c>
      <c r="AR26" s="158">
        <v>0</v>
      </c>
      <c r="AS26" s="158">
        <v>0</v>
      </c>
      <c r="AT26" s="158">
        <f t="shared" si="8"/>
        <v>6</v>
      </c>
      <c r="AU26" s="158"/>
      <c r="AV26" s="158">
        <v>20.000000000000004</v>
      </c>
      <c r="AW26" s="158">
        <v>40</v>
      </c>
      <c r="AX26" s="158">
        <v>41</v>
      </c>
      <c r="AY26" s="158">
        <f t="shared" si="9"/>
        <v>101</v>
      </c>
      <c r="AZ26" s="158"/>
      <c r="BA26" s="158">
        <v>144.00000000000003</v>
      </c>
      <c r="BB26" s="158">
        <v>221.00000000000006</v>
      </c>
      <c r="BC26" s="168">
        <v>265</v>
      </c>
      <c r="BD26" s="158">
        <f t="shared" si="10"/>
        <v>630.00000000000011</v>
      </c>
      <c r="BE26" s="168"/>
      <c r="BF26" s="168">
        <v>3</v>
      </c>
      <c r="BG26" s="168">
        <v>15</v>
      </c>
      <c r="BH26" s="168">
        <v>153</v>
      </c>
      <c r="BI26" s="158">
        <f t="shared" si="11"/>
        <v>171</v>
      </c>
      <c r="BJ26" s="158">
        <f t="shared" si="12"/>
        <v>11531.000000000004</v>
      </c>
    </row>
    <row r="27" spans="1:147" s="47" customFormat="1" ht="12" customHeight="1" x14ac:dyDescent="0.25">
      <c r="A27" s="8"/>
      <c r="B27" s="8" t="s">
        <v>24</v>
      </c>
      <c r="C27" s="158">
        <v>33.000000000000007</v>
      </c>
      <c r="D27" s="158">
        <v>48</v>
      </c>
      <c r="E27" s="158">
        <v>0</v>
      </c>
      <c r="F27" s="158">
        <f t="shared" si="0"/>
        <v>81</v>
      </c>
      <c r="G27" s="158"/>
      <c r="H27" s="158">
        <v>16</v>
      </c>
      <c r="I27" s="158">
        <v>125.00000000000001</v>
      </c>
      <c r="J27" s="158">
        <v>153</v>
      </c>
      <c r="K27" s="158">
        <f t="shared" si="1"/>
        <v>294</v>
      </c>
      <c r="L27" s="158"/>
      <c r="M27" s="158">
        <v>1</v>
      </c>
      <c r="N27" s="158">
        <v>13</v>
      </c>
      <c r="O27" s="158">
        <v>904.00000000000011</v>
      </c>
      <c r="P27" s="158">
        <f t="shared" si="2"/>
        <v>918.00000000000011</v>
      </c>
      <c r="Q27" s="158"/>
      <c r="R27" s="158">
        <v>19.999999999999996</v>
      </c>
      <c r="S27" s="158">
        <v>183</v>
      </c>
      <c r="T27" s="158">
        <v>1074.0000000000002</v>
      </c>
      <c r="U27" s="158">
        <f t="shared" si="3"/>
        <v>1277.0000000000002</v>
      </c>
      <c r="V27" s="158"/>
      <c r="W27" s="158">
        <v>0</v>
      </c>
      <c r="X27" s="158">
        <v>0</v>
      </c>
      <c r="Y27" s="158">
        <v>0</v>
      </c>
      <c r="Z27" s="158">
        <f t="shared" si="4"/>
        <v>0</v>
      </c>
      <c r="AA27" s="158"/>
      <c r="AB27" s="158">
        <v>19</v>
      </c>
      <c r="AC27" s="158">
        <v>87</v>
      </c>
      <c r="AD27" s="158">
        <v>396.99999999999994</v>
      </c>
      <c r="AE27" s="158">
        <f t="shared" si="5"/>
        <v>502.99999999999994</v>
      </c>
      <c r="AF27" s="158"/>
      <c r="AG27" s="158">
        <v>4</v>
      </c>
      <c r="AH27" s="158">
        <v>39</v>
      </c>
      <c r="AI27" s="158">
        <v>22</v>
      </c>
      <c r="AJ27" s="158">
        <f t="shared" si="6"/>
        <v>65</v>
      </c>
      <c r="AK27" s="158"/>
      <c r="AL27" s="158">
        <v>0</v>
      </c>
      <c r="AM27" s="158">
        <v>0</v>
      </c>
      <c r="AN27" s="158">
        <v>0</v>
      </c>
      <c r="AO27" s="158">
        <f t="shared" si="7"/>
        <v>0</v>
      </c>
      <c r="AP27" s="158"/>
      <c r="AQ27" s="158">
        <v>0</v>
      </c>
      <c r="AR27" s="158">
        <v>0</v>
      </c>
      <c r="AS27" s="158">
        <v>19</v>
      </c>
      <c r="AT27" s="158">
        <f t="shared" si="8"/>
        <v>19</v>
      </c>
      <c r="AU27" s="158"/>
      <c r="AV27" s="158">
        <v>9</v>
      </c>
      <c r="AW27" s="158">
        <v>18</v>
      </c>
      <c r="AX27" s="158">
        <v>0</v>
      </c>
      <c r="AY27" s="158">
        <f t="shared" si="9"/>
        <v>27</v>
      </c>
      <c r="AZ27" s="158"/>
      <c r="BA27" s="158">
        <v>28.000000000000007</v>
      </c>
      <c r="BB27" s="158">
        <v>72</v>
      </c>
      <c r="BC27" s="168">
        <v>42</v>
      </c>
      <c r="BD27" s="158">
        <f t="shared" si="10"/>
        <v>142</v>
      </c>
      <c r="BE27" s="168"/>
      <c r="BF27" s="168">
        <v>0</v>
      </c>
      <c r="BG27" s="168">
        <v>0</v>
      </c>
      <c r="BH27" s="168">
        <v>24</v>
      </c>
      <c r="BI27" s="158">
        <f t="shared" si="11"/>
        <v>24</v>
      </c>
      <c r="BJ27" s="158">
        <f t="shared" si="12"/>
        <v>3350</v>
      </c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  <c r="DP27" s="40"/>
      <c r="DQ27" s="40"/>
      <c r="DR27" s="40"/>
      <c r="DS27" s="40"/>
      <c r="DT27" s="40"/>
      <c r="DU27" s="40"/>
      <c r="DV27" s="40"/>
      <c r="DW27" s="40"/>
      <c r="DX27" s="40"/>
      <c r="DY27" s="40"/>
      <c r="DZ27" s="40"/>
      <c r="EA27" s="40"/>
      <c r="EB27" s="40"/>
      <c r="EC27" s="40"/>
      <c r="ED27" s="40"/>
      <c r="EE27" s="40"/>
      <c r="EF27" s="40"/>
      <c r="EG27" s="40"/>
      <c r="EH27" s="40"/>
      <c r="EI27" s="40"/>
      <c r="EJ27" s="40"/>
      <c r="EK27" s="40"/>
      <c r="EL27" s="40"/>
      <c r="EM27" s="40"/>
      <c r="EN27" s="40"/>
      <c r="EO27" s="40"/>
      <c r="EP27" s="40"/>
      <c r="EQ27" s="40"/>
    </row>
    <row r="28" spans="1:147" s="40" customFormat="1" ht="12" customHeight="1" x14ac:dyDescent="0.25">
      <c r="A28" s="8"/>
      <c r="B28" s="8" t="s">
        <v>25</v>
      </c>
      <c r="C28" s="158">
        <v>573.00000000000023</v>
      </c>
      <c r="D28" s="158">
        <v>913.9999999999992</v>
      </c>
      <c r="E28" s="158">
        <v>1383.0000000000002</v>
      </c>
      <c r="F28" s="158">
        <f t="shared" si="0"/>
        <v>2870</v>
      </c>
      <c r="G28" s="158"/>
      <c r="H28" s="158">
        <v>148</v>
      </c>
      <c r="I28" s="158">
        <v>1459.9999999999993</v>
      </c>
      <c r="J28" s="158">
        <v>4410</v>
      </c>
      <c r="K28" s="158">
        <f t="shared" si="1"/>
        <v>6017.9999999999991</v>
      </c>
      <c r="L28" s="158"/>
      <c r="M28" s="158">
        <v>70.000000000000014</v>
      </c>
      <c r="N28" s="158">
        <v>283</v>
      </c>
      <c r="O28" s="158">
        <v>3445.0000000000018</v>
      </c>
      <c r="P28" s="158">
        <f t="shared" si="2"/>
        <v>3798.0000000000018</v>
      </c>
      <c r="Q28" s="158"/>
      <c r="R28" s="158">
        <v>315.00000000000006</v>
      </c>
      <c r="S28" s="158">
        <v>1905.0000000000009</v>
      </c>
      <c r="T28" s="158">
        <v>10911</v>
      </c>
      <c r="U28" s="158">
        <f t="shared" si="3"/>
        <v>13131</v>
      </c>
      <c r="V28" s="158"/>
      <c r="W28" s="158">
        <v>10</v>
      </c>
      <c r="X28" s="158">
        <v>40</v>
      </c>
      <c r="Y28" s="158">
        <v>0</v>
      </c>
      <c r="Z28" s="158">
        <f t="shared" si="4"/>
        <v>50</v>
      </c>
      <c r="AA28" s="158"/>
      <c r="AB28" s="158">
        <v>192.00000000000003</v>
      </c>
      <c r="AC28" s="158">
        <v>970.99999999999989</v>
      </c>
      <c r="AD28" s="158">
        <v>2924</v>
      </c>
      <c r="AE28" s="158">
        <f t="shared" si="5"/>
        <v>4087</v>
      </c>
      <c r="AF28" s="158"/>
      <c r="AG28" s="158">
        <v>16.000000000000004</v>
      </c>
      <c r="AH28" s="158">
        <v>38</v>
      </c>
      <c r="AI28" s="158">
        <v>25</v>
      </c>
      <c r="AJ28" s="158">
        <f t="shared" si="6"/>
        <v>79</v>
      </c>
      <c r="AK28" s="158"/>
      <c r="AL28" s="158">
        <v>5</v>
      </c>
      <c r="AM28" s="158">
        <v>15</v>
      </c>
      <c r="AN28" s="158">
        <v>14</v>
      </c>
      <c r="AO28" s="158">
        <f t="shared" si="7"/>
        <v>34</v>
      </c>
      <c r="AP28" s="158"/>
      <c r="AQ28" s="158">
        <v>24.000000000000007</v>
      </c>
      <c r="AR28" s="158">
        <v>13</v>
      </c>
      <c r="AS28" s="158">
        <v>0</v>
      </c>
      <c r="AT28" s="158">
        <f t="shared" si="8"/>
        <v>37.000000000000007</v>
      </c>
      <c r="AU28" s="158"/>
      <c r="AV28" s="158">
        <v>215</v>
      </c>
      <c r="AW28" s="158">
        <v>203.00000000000003</v>
      </c>
      <c r="AX28" s="158">
        <v>200</v>
      </c>
      <c r="AY28" s="158">
        <f t="shared" si="9"/>
        <v>618</v>
      </c>
      <c r="AZ28" s="158"/>
      <c r="BA28" s="158">
        <v>370.00000000000006</v>
      </c>
      <c r="BB28" s="158">
        <v>645.99999999999989</v>
      </c>
      <c r="BC28" s="168">
        <v>679</v>
      </c>
      <c r="BD28" s="158">
        <f t="shared" si="10"/>
        <v>1695</v>
      </c>
      <c r="BE28" s="168"/>
      <c r="BF28" s="168">
        <v>20</v>
      </c>
      <c r="BG28" s="168">
        <v>29.999999999999996</v>
      </c>
      <c r="BH28" s="168">
        <v>74</v>
      </c>
      <c r="BI28" s="158">
        <f t="shared" si="11"/>
        <v>124</v>
      </c>
      <c r="BJ28" s="158">
        <f t="shared" si="12"/>
        <v>32541</v>
      </c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  <c r="DR28" s="47"/>
      <c r="DS28" s="47"/>
      <c r="DT28" s="47"/>
      <c r="DU28" s="47"/>
      <c r="DV28" s="47"/>
      <c r="DW28" s="47"/>
      <c r="DX28" s="47"/>
      <c r="DY28" s="47"/>
      <c r="DZ28" s="47"/>
      <c r="EA28" s="47"/>
      <c r="EB28" s="47"/>
      <c r="EC28" s="47"/>
      <c r="ED28" s="47"/>
      <c r="EE28" s="47"/>
      <c r="EF28" s="47"/>
      <c r="EG28" s="47"/>
      <c r="EH28" s="47"/>
      <c r="EI28" s="47"/>
      <c r="EJ28" s="47"/>
      <c r="EK28" s="47"/>
      <c r="EL28" s="47"/>
      <c r="EM28" s="47"/>
      <c r="EN28" s="47"/>
      <c r="EO28" s="47"/>
      <c r="EP28" s="47"/>
      <c r="EQ28" s="47"/>
    </row>
    <row r="29" spans="1:147" s="40" customFormat="1" ht="12" customHeight="1" x14ac:dyDescent="0.25">
      <c r="A29" s="8"/>
      <c r="B29" s="8" t="s">
        <v>26</v>
      </c>
      <c r="C29" s="158">
        <v>492.99999999999994</v>
      </c>
      <c r="D29" s="158">
        <v>818.99999999999977</v>
      </c>
      <c r="E29" s="158">
        <v>945.00000000000023</v>
      </c>
      <c r="F29" s="158">
        <f t="shared" si="0"/>
        <v>2257</v>
      </c>
      <c r="G29" s="158"/>
      <c r="H29" s="158">
        <v>159.99999999999994</v>
      </c>
      <c r="I29" s="158">
        <v>1101.9999999999993</v>
      </c>
      <c r="J29" s="158">
        <v>2391.9999999999995</v>
      </c>
      <c r="K29" s="158">
        <f t="shared" si="1"/>
        <v>3653.9999999999991</v>
      </c>
      <c r="L29" s="158"/>
      <c r="M29" s="158">
        <v>58</v>
      </c>
      <c r="N29" s="158">
        <v>272.00000000000006</v>
      </c>
      <c r="O29" s="158">
        <v>9672.0000000000018</v>
      </c>
      <c r="P29" s="158">
        <f t="shared" si="2"/>
        <v>10002.000000000002</v>
      </c>
      <c r="Q29" s="158"/>
      <c r="R29" s="158">
        <v>192</v>
      </c>
      <c r="S29" s="158">
        <v>1355.9999999999995</v>
      </c>
      <c r="T29" s="158">
        <v>13268.000000000004</v>
      </c>
      <c r="U29" s="158">
        <f t="shared" si="3"/>
        <v>14816.000000000004</v>
      </c>
      <c r="V29" s="158"/>
      <c r="W29" s="158">
        <v>24.999999999999996</v>
      </c>
      <c r="X29" s="158">
        <v>110</v>
      </c>
      <c r="Y29" s="158">
        <v>111</v>
      </c>
      <c r="Z29" s="158">
        <f t="shared" si="4"/>
        <v>246</v>
      </c>
      <c r="AA29" s="158"/>
      <c r="AB29" s="158">
        <v>179</v>
      </c>
      <c r="AC29" s="158">
        <v>702.00000000000011</v>
      </c>
      <c r="AD29" s="158">
        <v>2529.0000000000005</v>
      </c>
      <c r="AE29" s="158">
        <f t="shared" si="5"/>
        <v>3410.0000000000005</v>
      </c>
      <c r="AF29" s="158"/>
      <c r="AG29" s="158">
        <v>17</v>
      </c>
      <c r="AH29" s="158">
        <v>43.999999999999993</v>
      </c>
      <c r="AI29" s="158">
        <v>78</v>
      </c>
      <c r="AJ29" s="158">
        <f t="shared" si="6"/>
        <v>139</v>
      </c>
      <c r="AK29" s="158"/>
      <c r="AL29" s="158">
        <v>7</v>
      </c>
      <c r="AM29" s="158">
        <v>22</v>
      </c>
      <c r="AN29" s="158">
        <v>0</v>
      </c>
      <c r="AO29" s="158">
        <f t="shared" si="7"/>
        <v>29</v>
      </c>
      <c r="AP29" s="158"/>
      <c r="AQ29" s="158">
        <v>3</v>
      </c>
      <c r="AR29" s="158">
        <v>14</v>
      </c>
      <c r="AS29" s="158">
        <v>51</v>
      </c>
      <c r="AT29" s="158">
        <f t="shared" si="8"/>
        <v>68</v>
      </c>
      <c r="AU29" s="158"/>
      <c r="AV29" s="158">
        <v>117.00000000000001</v>
      </c>
      <c r="AW29" s="158">
        <v>164.00000000000003</v>
      </c>
      <c r="AX29" s="158">
        <v>234</v>
      </c>
      <c r="AY29" s="158">
        <f t="shared" si="9"/>
        <v>515</v>
      </c>
      <c r="AZ29" s="158"/>
      <c r="BA29" s="158">
        <v>357</v>
      </c>
      <c r="BB29" s="158">
        <v>574.99999999999989</v>
      </c>
      <c r="BC29" s="168">
        <v>953.99999999999989</v>
      </c>
      <c r="BD29" s="158">
        <f t="shared" si="10"/>
        <v>1885.9999999999998</v>
      </c>
      <c r="BE29" s="168"/>
      <c r="BF29" s="168">
        <v>17</v>
      </c>
      <c r="BG29" s="168">
        <v>16</v>
      </c>
      <c r="BH29" s="168">
        <v>216</v>
      </c>
      <c r="BI29" s="158">
        <f t="shared" si="11"/>
        <v>249</v>
      </c>
      <c r="BJ29" s="158">
        <f t="shared" si="12"/>
        <v>37271.000000000007</v>
      </c>
    </row>
    <row r="30" spans="1:147" s="47" customFormat="1" ht="12" customHeight="1" x14ac:dyDescent="0.25">
      <c r="A30" s="8"/>
      <c r="B30" s="8" t="s">
        <v>27</v>
      </c>
      <c r="C30" s="158">
        <v>71.000000000000014</v>
      </c>
      <c r="D30" s="158">
        <v>108</v>
      </c>
      <c r="E30" s="158">
        <v>166</v>
      </c>
      <c r="F30" s="158">
        <f t="shared" si="0"/>
        <v>345</v>
      </c>
      <c r="G30" s="158"/>
      <c r="H30" s="158">
        <v>19</v>
      </c>
      <c r="I30" s="158">
        <v>98</v>
      </c>
      <c r="J30" s="158">
        <v>187</v>
      </c>
      <c r="K30" s="158">
        <f t="shared" si="1"/>
        <v>304</v>
      </c>
      <c r="L30" s="158"/>
      <c r="M30" s="158">
        <v>9</v>
      </c>
      <c r="N30" s="158">
        <v>24</v>
      </c>
      <c r="O30" s="158">
        <v>2267.9999999999995</v>
      </c>
      <c r="P30" s="158">
        <f t="shared" si="2"/>
        <v>2300.9999999999995</v>
      </c>
      <c r="Q30" s="158"/>
      <c r="R30" s="158">
        <v>58.000000000000007</v>
      </c>
      <c r="S30" s="158">
        <v>203</v>
      </c>
      <c r="T30" s="158">
        <v>1986.9999999999995</v>
      </c>
      <c r="U30" s="158">
        <f t="shared" si="3"/>
        <v>2247.9999999999995</v>
      </c>
      <c r="V30" s="158"/>
      <c r="W30" s="158">
        <v>2</v>
      </c>
      <c r="X30" s="158">
        <v>8</v>
      </c>
      <c r="Y30" s="158">
        <v>0</v>
      </c>
      <c r="Z30" s="158">
        <f t="shared" si="4"/>
        <v>10</v>
      </c>
      <c r="AA30" s="158"/>
      <c r="AB30" s="158">
        <v>40.000000000000007</v>
      </c>
      <c r="AC30" s="158">
        <v>160.99999999999994</v>
      </c>
      <c r="AD30" s="158">
        <v>256</v>
      </c>
      <c r="AE30" s="158">
        <f t="shared" si="5"/>
        <v>456.99999999999994</v>
      </c>
      <c r="AF30" s="158"/>
      <c r="AG30" s="158">
        <v>14</v>
      </c>
      <c r="AH30" s="158">
        <v>15</v>
      </c>
      <c r="AI30" s="158">
        <v>11</v>
      </c>
      <c r="AJ30" s="158">
        <f t="shared" si="6"/>
        <v>40</v>
      </c>
      <c r="AK30" s="158"/>
      <c r="AL30" s="158">
        <v>1</v>
      </c>
      <c r="AM30" s="158">
        <v>0</v>
      </c>
      <c r="AN30" s="158">
        <v>0</v>
      </c>
      <c r="AO30" s="158">
        <f t="shared" si="7"/>
        <v>1</v>
      </c>
      <c r="AP30" s="158"/>
      <c r="AQ30" s="158">
        <v>2</v>
      </c>
      <c r="AR30" s="158">
        <v>6</v>
      </c>
      <c r="AS30" s="158">
        <v>0</v>
      </c>
      <c r="AT30" s="158">
        <f t="shared" si="8"/>
        <v>8</v>
      </c>
      <c r="AU30" s="158"/>
      <c r="AV30" s="158">
        <v>12</v>
      </c>
      <c r="AW30" s="158">
        <v>16</v>
      </c>
      <c r="AX30" s="158">
        <v>0</v>
      </c>
      <c r="AY30" s="158">
        <f t="shared" si="9"/>
        <v>28</v>
      </c>
      <c r="AZ30" s="158"/>
      <c r="BA30" s="158">
        <v>70.000000000000014</v>
      </c>
      <c r="BB30" s="158">
        <v>113.99999999999997</v>
      </c>
      <c r="BC30" s="168">
        <v>179</v>
      </c>
      <c r="BD30" s="158">
        <f t="shared" si="10"/>
        <v>363</v>
      </c>
      <c r="BE30" s="168"/>
      <c r="BF30" s="168">
        <v>2</v>
      </c>
      <c r="BG30" s="168">
        <v>0</v>
      </c>
      <c r="BH30" s="168">
        <v>53</v>
      </c>
      <c r="BI30" s="158">
        <f t="shared" si="11"/>
        <v>55</v>
      </c>
      <c r="BJ30" s="158">
        <f t="shared" si="12"/>
        <v>6159.9999999999991</v>
      </c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/>
      <c r="DQ30" s="40"/>
      <c r="DR30" s="40"/>
      <c r="DS30" s="40"/>
      <c r="DT30" s="40"/>
      <c r="DU30" s="40"/>
      <c r="DV30" s="40"/>
      <c r="DW30" s="40"/>
      <c r="DX30" s="40"/>
      <c r="DY30" s="40"/>
      <c r="DZ30" s="40"/>
      <c r="EA30" s="40"/>
      <c r="EB30" s="40"/>
      <c r="EC30" s="40"/>
      <c r="ED30" s="40"/>
      <c r="EE30" s="40"/>
      <c r="EF30" s="40"/>
      <c r="EG30" s="40"/>
      <c r="EH30" s="40"/>
      <c r="EI30" s="40"/>
      <c r="EJ30" s="40"/>
      <c r="EK30" s="40"/>
      <c r="EL30" s="40"/>
      <c r="EM30" s="40"/>
      <c r="EN30" s="40"/>
      <c r="EO30" s="40"/>
      <c r="EP30" s="40"/>
      <c r="EQ30" s="40"/>
    </row>
    <row r="31" spans="1:147" s="47" customFormat="1" ht="12" customHeight="1" x14ac:dyDescent="0.25">
      <c r="A31" s="8"/>
      <c r="B31" s="8" t="s">
        <v>28</v>
      </c>
      <c r="C31" s="158">
        <v>187.00000000000006</v>
      </c>
      <c r="D31" s="158">
        <v>274.00000000000006</v>
      </c>
      <c r="E31" s="158">
        <v>289.99999999999994</v>
      </c>
      <c r="F31" s="158">
        <f t="shared" si="0"/>
        <v>751</v>
      </c>
      <c r="G31" s="158"/>
      <c r="H31" s="158">
        <v>118.99999999999999</v>
      </c>
      <c r="I31" s="158">
        <v>860.99999999999977</v>
      </c>
      <c r="J31" s="158">
        <v>1142</v>
      </c>
      <c r="K31" s="158">
        <f t="shared" si="1"/>
        <v>2122</v>
      </c>
      <c r="L31" s="158"/>
      <c r="M31" s="158">
        <v>27</v>
      </c>
      <c r="N31" s="158">
        <v>157.99999999999997</v>
      </c>
      <c r="O31" s="158">
        <v>1679.0000000000002</v>
      </c>
      <c r="P31" s="158">
        <f t="shared" si="2"/>
        <v>1864.0000000000002</v>
      </c>
      <c r="Q31" s="158"/>
      <c r="R31" s="158">
        <v>116.99999999999999</v>
      </c>
      <c r="S31" s="158">
        <v>750.00000000000011</v>
      </c>
      <c r="T31" s="158">
        <v>2601</v>
      </c>
      <c r="U31" s="158">
        <f t="shared" si="3"/>
        <v>3468</v>
      </c>
      <c r="V31" s="158"/>
      <c r="W31" s="158">
        <v>8.0000000000000018</v>
      </c>
      <c r="X31" s="158">
        <v>3</v>
      </c>
      <c r="Y31" s="158">
        <v>0</v>
      </c>
      <c r="Z31" s="158">
        <f t="shared" si="4"/>
        <v>11.000000000000002</v>
      </c>
      <c r="AA31" s="158"/>
      <c r="AB31" s="158">
        <v>114.00000000000003</v>
      </c>
      <c r="AC31" s="158">
        <v>449.99999999999983</v>
      </c>
      <c r="AD31" s="158">
        <v>1242</v>
      </c>
      <c r="AE31" s="158">
        <f t="shared" si="5"/>
        <v>1806</v>
      </c>
      <c r="AF31" s="158"/>
      <c r="AG31" s="158">
        <v>11</v>
      </c>
      <c r="AH31" s="158">
        <v>20</v>
      </c>
      <c r="AI31" s="158">
        <v>0</v>
      </c>
      <c r="AJ31" s="158">
        <f t="shared" si="6"/>
        <v>31</v>
      </c>
      <c r="AK31" s="158"/>
      <c r="AL31" s="158">
        <v>1</v>
      </c>
      <c r="AM31" s="158">
        <v>4</v>
      </c>
      <c r="AN31" s="158">
        <v>13</v>
      </c>
      <c r="AO31" s="158">
        <f t="shared" si="7"/>
        <v>18</v>
      </c>
      <c r="AP31" s="158"/>
      <c r="AQ31" s="158">
        <v>3</v>
      </c>
      <c r="AR31" s="158">
        <v>0</v>
      </c>
      <c r="AS31" s="158">
        <v>13</v>
      </c>
      <c r="AT31" s="158">
        <f t="shared" si="8"/>
        <v>16</v>
      </c>
      <c r="AU31" s="158"/>
      <c r="AV31" s="158">
        <v>47.000000000000007</v>
      </c>
      <c r="AW31" s="158">
        <v>84.000000000000014</v>
      </c>
      <c r="AX31" s="158">
        <v>77</v>
      </c>
      <c r="AY31" s="158">
        <f t="shared" si="9"/>
        <v>208.00000000000003</v>
      </c>
      <c r="AZ31" s="158"/>
      <c r="BA31" s="158">
        <v>230.00000000000009</v>
      </c>
      <c r="BB31" s="158">
        <v>384.00000000000006</v>
      </c>
      <c r="BC31" s="168">
        <v>472</v>
      </c>
      <c r="BD31" s="158">
        <f t="shared" si="10"/>
        <v>1086</v>
      </c>
      <c r="BE31" s="168"/>
      <c r="BF31" s="168">
        <v>6</v>
      </c>
      <c r="BG31" s="168">
        <v>17</v>
      </c>
      <c r="BH31" s="168">
        <v>18</v>
      </c>
      <c r="BI31" s="158">
        <f t="shared" si="11"/>
        <v>41</v>
      </c>
      <c r="BJ31" s="158">
        <f t="shared" si="12"/>
        <v>11422</v>
      </c>
    </row>
    <row r="32" spans="1:147" s="47" customFormat="1" ht="12" customHeight="1" x14ac:dyDescent="0.25">
      <c r="A32" s="11" t="s">
        <v>29</v>
      </c>
      <c r="B32" s="15" t="s">
        <v>10</v>
      </c>
      <c r="C32" s="160">
        <v>1544.0000000000002</v>
      </c>
      <c r="D32" s="160">
        <v>2382.9999999999991</v>
      </c>
      <c r="E32" s="160">
        <v>3055.0000000000005</v>
      </c>
      <c r="F32" s="160">
        <f t="shared" si="0"/>
        <v>6982</v>
      </c>
      <c r="G32" s="160"/>
      <c r="H32" s="160">
        <v>497.99999999999994</v>
      </c>
      <c r="I32" s="160">
        <v>3807.9999999999982</v>
      </c>
      <c r="J32" s="160">
        <v>8732</v>
      </c>
      <c r="K32" s="160">
        <f t="shared" si="1"/>
        <v>13037.999999999998</v>
      </c>
      <c r="L32" s="160"/>
      <c r="M32" s="160">
        <v>196</v>
      </c>
      <c r="N32" s="160">
        <v>842</v>
      </c>
      <c r="O32" s="160">
        <v>20968.000000000004</v>
      </c>
      <c r="P32" s="160">
        <f t="shared" si="2"/>
        <v>22006.000000000004</v>
      </c>
      <c r="Q32" s="160"/>
      <c r="R32" s="160">
        <v>807</v>
      </c>
      <c r="S32" s="160">
        <v>4828.0000000000009</v>
      </c>
      <c r="T32" s="160">
        <v>33787.000000000007</v>
      </c>
      <c r="U32" s="160">
        <f t="shared" si="3"/>
        <v>39422.000000000007</v>
      </c>
      <c r="V32" s="160"/>
      <c r="W32" s="160">
        <v>51</v>
      </c>
      <c r="X32" s="160">
        <v>183</v>
      </c>
      <c r="Y32" s="160">
        <v>111</v>
      </c>
      <c r="Z32" s="160">
        <f t="shared" si="4"/>
        <v>345</v>
      </c>
      <c r="AA32" s="160"/>
      <c r="AB32" s="160">
        <v>593.00000000000011</v>
      </c>
      <c r="AC32" s="160">
        <v>2626</v>
      </c>
      <c r="AD32" s="160">
        <v>8676</v>
      </c>
      <c r="AE32" s="160">
        <f t="shared" si="5"/>
        <v>11895</v>
      </c>
      <c r="AF32" s="160"/>
      <c r="AG32" s="160">
        <v>65</v>
      </c>
      <c r="AH32" s="160">
        <v>171</v>
      </c>
      <c r="AI32" s="160">
        <v>136</v>
      </c>
      <c r="AJ32" s="160">
        <f t="shared" si="6"/>
        <v>372</v>
      </c>
      <c r="AK32" s="160"/>
      <c r="AL32" s="160">
        <v>14</v>
      </c>
      <c r="AM32" s="160">
        <v>57</v>
      </c>
      <c r="AN32" s="160">
        <v>27</v>
      </c>
      <c r="AO32" s="160">
        <f t="shared" si="7"/>
        <v>98</v>
      </c>
      <c r="AP32" s="160"/>
      <c r="AQ32" s="160">
        <v>38.000000000000007</v>
      </c>
      <c r="AR32" s="160">
        <v>33</v>
      </c>
      <c r="AS32" s="160">
        <v>83</v>
      </c>
      <c r="AT32" s="160">
        <f t="shared" si="8"/>
        <v>154</v>
      </c>
      <c r="AU32" s="160"/>
      <c r="AV32" s="160">
        <v>420</v>
      </c>
      <c r="AW32" s="160">
        <v>525</v>
      </c>
      <c r="AX32" s="160">
        <v>552</v>
      </c>
      <c r="AY32" s="160">
        <f t="shared" si="9"/>
        <v>1497</v>
      </c>
      <c r="AZ32" s="160"/>
      <c r="BA32" s="160">
        <v>1199.0000000000002</v>
      </c>
      <c r="BB32" s="160">
        <v>2012</v>
      </c>
      <c r="BC32" s="169">
        <v>2591</v>
      </c>
      <c r="BD32" s="160">
        <f t="shared" si="10"/>
        <v>5802</v>
      </c>
      <c r="BE32" s="169"/>
      <c r="BF32" s="169">
        <v>48</v>
      </c>
      <c r="BG32" s="169">
        <v>78</v>
      </c>
      <c r="BH32" s="169">
        <v>538</v>
      </c>
      <c r="BI32" s="160">
        <f t="shared" si="11"/>
        <v>664</v>
      </c>
      <c r="BJ32" s="160">
        <f t="shared" si="12"/>
        <v>102275</v>
      </c>
    </row>
    <row r="33" spans="1:148" s="40" customFormat="1" ht="9" customHeight="1" x14ac:dyDescent="0.25">
      <c r="A33" s="98"/>
      <c r="B33" s="97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  <c r="AM33" s="158"/>
      <c r="AN33" s="158"/>
      <c r="AO33" s="158"/>
      <c r="AP33" s="158"/>
      <c r="AQ33" s="158"/>
      <c r="AR33" s="158"/>
      <c r="AS33" s="158"/>
      <c r="AT33" s="158"/>
      <c r="AU33" s="158"/>
      <c r="AV33" s="158"/>
      <c r="AW33" s="158"/>
      <c r="AX33" s="158"/>
      <c r="AY33" s="158"/>
      <c r="AZ33" s="158"/>
      <c r="BA33" s="158"/>
      <c r="BB33" s="158"/>
      <c r="BC33" s="168"/>
      <c r="BD33" s="158"/>
      <c r="BE33" s="168"/>
      <c r="BF33" s="168"/>
      <c r="BG33" s="168"/>
      <c r="BH33" s="168"/>
      <c r="BI33" s="158"/>
      <c r="BJ33" s="158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/>
      <c r="DW33" s="47"/>
      <c r="DX33" s="47"/>
      <c r="DY33" s="47"/>
      <c r="DZ33" s="47"/>
      <c r="EA33" s="47"/>
      <c r="EB33" s="47"/>
      <c r="EC33" s="47"/>
      <c r="ED33" s="47"/>
      <c r="EE33" s="47"/>
      <c r="EF33" s="47"/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47"/>
      <c r="ER33" s="47"/>
    </row>
    <row r="34" spans="1:148" s="47" customFormat="1" ht="12" customHeight="1" x14ac:dyDescent="0.25">
      <c r="A34" s="8"/>
      <c r="B34" s="8" t="s">
        <v>30</v>
      </c>
      <c r="C34" s="158">
        <v>640.00000000000045</v>
      </c>
      <c r="D34" s="158">
        <v>1053.0000000000002</v>
      </c>
      <c r="E34" s="158">
        <v>1111.9999999999995</v>
      </c>
      <c r="F34" s="158">
        <f t="shared" si="0"/>
        <v>2805</v>
      </c>
      <c r="G34" s="158"/>
      <c r="H34" s="158">
        <v>221.00000000000011</v>
      </c>
      <c r="I34" s="158">
        <v>1304</v>
      </c>
      <c r="J34" s="158">
        <v>4224.9999999999991</v>
      </c>
      <c r="K34" s="158">
        <f t="shared" si="1"/>
        <v>5749.9999999999991</v>
      </c>
      <c r="L34" s="158"/>
      <c r="M34" s="158">
        <v>110.00000000000003</v>
      </c>
      <c r="N34" s="158">
        <v>450.99999999999994</v>
      </c>
      <c r="O34" s="158">
        <v>7457.9999999999982</v>
      </c>
      <c r="P34" s="158">
        <f t="shared" si="2"/>
        <v>8018.9999999999982</v>
      </c>
      <c r="Q34" s="158"/>
      <c r="R34" s="158">
        <v>343.00000000000011</v>
      </c>
      <c r="S34" s="158">
        <v>2948</v>
      </c>
      <c r="T34" s="158">
        <v>16097.000000000009</v>
      </c>
      <c r="U34" s="158">
        <f t="shared" si="3"/>
        <v>19388.000000000007</v>
      </c>
      <c r="V34" s="158"/>
      <c r="W34" s="158">
        <v>13</v>
      </c>
      <c r="X34" s="158">
        <v>32</v>
      </c>
      <c r="Y34" s="158">
        <v>30</v>
      </c>
      <c r="Z34" s="158">
        <f t="shared" si="4"/>
        <v>75</v>
      </c>
      <c r="AA34" s="158"/>
      <c r="AB34" s="158">
        <v>124.99999999999997</v>
      </c>
      <c r="AC34" s="158">
        <v>471.00000000000011</v>
      </c>
      <c r="AD34" s="158">
        <v>1578.9999999999998</v>
      </c>
      <c r="AE34" s="158">
        <f t="shared" si="5"/>
        <v>2175</v>
      </c>
      <c r="AF34" s="158"/>
      <c r="AG34" s="158">
        <v>29.000000000000007</v>
      </c>
      <c r="AH34" s="158">
        <v>55</v>
      </c>
      <c r="AI34" s="158">
        <v>56</v>
      </c>
      <c r="AJ34" s="158">
        <f t="shared" si="6"/>
        <v>140</v>
      </c>
      <c r="AK34" s="158"/>
      <c r="AL34" s="158">
        <v>8</v>
      </c>
      <c r="AM34" s="158">
        <v>15</v>
      </c>
      <c r="AN34" s="158">
        <v>19</v>
      </c>
      <c r="AO34" s="158">
        <f t="shared" si="7"/>
        <v>42</v>
      </c>
      <c r="AP34" s="158"/>
      <c r="AQ34" s="158">
        <v>8</v>
      </c>
      <c r="AR34" s="158">
        <v>28</v>
      </c>
      <c r="AS34" s="158">
        <v>0</v>
      </c>
      <c r="AT34" s="158">
        <f t="shared" si="8"/>
        <v>36</v>
      </c>
      <c r="AU34" s="158"/>
      <c r="AV34" s="158">
        <v>163</v>
      </c>
      <c r="AW34" s="158">
        <v>293.00000000000006</v>
      </c>
      <c r="AX34" s="158">
        <v>199.99999999999994</v>
      </c>
      <c r="AY34" s="158">
        <f t="shared" si="9"/>
        <v>656</v>
      </c>
      <c r="AZ34" s="158"/>
      <c r="BA34" s="158">
        <v>481.99999999999949</v>
      </c>
      <c r="BB34" s="158">
        <v>909.00000000000023</v>
      </c>
      <c r="BC34" s="168">
        <v>1052</v>
      </c>
      <c r="BD34" s="158">
        <f t="shared" si="10"/>
        <v>2443</v>
      </c>
      <c r="BE34" s="168"/>
      <c r="BF34" s="168">
        <v>35.000000000000014</v>
      </c>
      <c r="BG34" s="168">
        <v>44</v>
      </c>
      <c r="BH34" s="168">
        <v>118</v>
      </c>
      <c r="BI34" s="158">
        <f t="shared" si="11"/>
        <v>197</v>
      </c>
      <c r="BJ34" s="158">
        <f t="shared" si="12"/>
        <v>41726.000000000007</v>
      </c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40"/>
      <c r="DK34" s="40"/>
      <c r="DL34" s="40"/>
      <c r="DM34" s="40"/>
      <c r="DN34" s="40"/>
      <c r="DO34" s="40"/>
      <c r="DP34" s="40"/>
      <c r="DQ34" s="40"/>
      <c r="DR34" s="40"/>
      <c r="DS34" s="40"/>
      <c r="DT34" s="40"/>
      <c r="DU34" s="40"/>
      <c r="DV34" s="40"/>
      <c r="DW34" s="40"/>
      <c r="DX34" s="40"/>
      <c r="DY34" s="40"/>
      <c r="DZ34" s="40"/>
      <c r="EA34" s="40"/>
      <c r="EB34" s="40"/>
      <c r="EC34" s="40"/>
      <c r="ED34" s="40"/>
      <c r="EE34" s="40"/>
      <c r="EF34" s="40"/>
      <c r="EG34" s="40"/>
      <c r="EH34" s="40"/>
      <c r="EI34" s="40"/>
      <c r="EJ34" s="40"/>
      <c r="EK34" s="40"/>
      <c r="EL34" s="40"/>
      <c r="EM34" s="40"/>
      <c r="EN34" s="40"/>
      <c r="EO34" s="40"/>
      <c r="EP34" s="40"/>
      <c r="EQ34" s="40"/>
    </row>
    <row r="35" spans="1:148" s="40" customFormat="1" ht="12" customHeight="1" x14ac:dyDescent="0.25">
      <c r="A35" s="8"/>
      <c r="B35" s="8" t="s">
        <v>31</v>
      </c>
      <c r="C35" s="158">
        <v>328.00000000000006</v>
      </c>
      <c r="D35" s="158">
        <v>486.00000000000011</v>
      </c>
      <c r="E35" s="158">
        <v>544</v>
      </c>
      <c r="F35" s="158">
        <f t="shared" si="0"/>
        <v>1358.0000000000002</v>
      </c>
      <c r="G35" s="158"/>
      <c r="H35" s="158">
        <v>37</v>
      </c>
      <c r="I35" s="158">
        <v>522.00000000000011</v>
      </c>
      <c r="J35" s="158">
        <v>1216</v>
      </c>
      <c r="K35" s="158">
        <f t="shared" si="1"/>
        <v>1775</v>
      </c>
      <c r="L35" s="158"/>
      <c r="M35" s="158">
        <v>25.000000000000007</v>
      </c>
      <c r="N35" s="158">
        <v>307.99999999999994</v>
      </c>
      <c r="O35" s="158">
        <v>2798</v>
      </c>
      <c r="P35" s="158">
        <f t="shared" si="2"/>
        <v>3131</v>
      </c>
      <c r="Q35" s="158"/>
      <c r="R35" s="158">
        <v>100</v>
      </c>
      <c r="S35" s="158">
        <v>744</v>
      </c>
      <c r="T35" s="158">
        <v>9348.9999999999982</v>
      </c>
      <c r="U35" s="158">
        <f t="shared" si="3"/>
        <v>10192.999999999998</v>
      </c>
      <c r="V35" s="158"/>
      <c r="W35" s="158">
        <v>11</v>
      </c>
      <c r="X35" s="158">
        <v>38</v>
      </c>
      <c r="Y35" s="158">
        <v>13</v>
      </c>
      <c r="Z35" s="158">
        <f t="shared" si="4"/>
        <v>62</v>
      </c>
      <c r="AA35" s="158"/>
      <c r="AB35" s="158">
        <v>175</v>
      </c>
      <c r="AC35" s="158">
        <v>991.99999999999955</v>
      </c>
      <c r="AD35" s="158">
        <v>2904.9999999999991</v>
      </c>
      <c r="AE35" s="158">
        <f t="shared" si="5"/>
        <v>4071.9999999999986</v>
      </c>
      <c r="AF35" s="158"/>
      <c r="AG35" s="158">
        <v>16</v>
      </c>
      <c r="AH35" s="158">
        <v>8</v>
      </c>
      <c r="AI35" s="158">
        <v>21</v>
      </c>
      <c r="AJ35" s="158">
        <f t="shared" si="6"/>
        <v>45</v>
      </c>
      <c r="AK35" s="158"/>
      <c r="AL35" s="158">
        <v>4</v>
      </c>
      <c r="AM35" s="158">
        <v>11</v>
      </c>
      <c r="AN35" s="158">
        <v>14</v>
      </c>
      <c r="AO35" s="158">
        <f t="shared" si="7"/>
        <v>29</v>
      </c>
      <c r="AP35" s="158"/>
      <c r="AQ35" s="158">
        <v>3</v>
      </c>
      <c r="AR35" s="158">
        <v>6</v>
      </c>
      <c r="AS35" s="158">
        <v>14</v>
      </c>
      <c r="AT35" s="158">
        <f t="shared" si="8"/>
        <v>23</v>
      </c>
      <c r="AU35" s="158"/>
      <c r="AV35" s="158">
        <v>30.000000000000014</v>
      </c>
      <c r="AW35" s="158">
        <v>87</v>
      </c>
      <c r="AX35" s="158">
        <v>20</v>
      </c>
      <c r="AY35" s="158">
        <f t="shared" si="9"/>
        <v>137</v>
      </c>
      <c r="AZ35" s="158"/>
      <c r="BA35" s="158">
        <v>169.00000000000006</v>
      </c>
      <c r="BB35" s="158">
        <v>363</v>
      </c>
      <c r="BC35" s="168">
        <v>626.99999999999989</v>
      </c>
      <c r="BD35" s="158">
        <f t="shared" si="10"/>
        <v>1159</v>
      </c>
      <c r="BE35" s="168"/>
      <c r="BF35" s="168">
        <v>8</v>
      </c>
      <c r="BG35" s="168">
        <v>4</v>
      </c>
      <c r="BH35" s="168">
        <v>64</v>
      </c>
      <c r="BI35" s="158">
        <f t="shared" si="11"/>
        <v>76</v>
      </c>
      <c r="BJ35" s="158">
        <f t="shared" si="12"/>
        <v>22059.999999999996</v>
      </c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/>
      <c r="CR35" s="47"/>
      <c r="CS35" s="47"/>
      <c r="CT35" s="47"/>
      <c r="CU35" s="47"/>
      <c r="CV35" s="47"/>
      <c r="CW35" s="47"/>
      <c r="CX35" s="47"/>
      <c r="CY35" s="47"/>
      <c r="CZ35" s="47"/>
      <c r="DA35" s="47"/>
      <c r="DB35" s="47"/>
      <c r="DC35" s="47"/>
      <c r="DD35" s="47"/>
      <c r="DE35" s="47"/>
      <c r="DF35" s="47"/>
      <c r="DG35" s="47"/>
      <c r="DH35" s="47"/>
      <c r="DI35" s="47"/>
      <c r="DJ35" s="47"/>
      <c r="DK35" s="47"/>
      <c r="DL35" s="47"/>
      <c r="DM35" s="47"/>
      <c r="DN35" s="47"/>
      <c r="DO35" s="47"/>
      <c r="DP35" s="47"/>
      <c r="DQ35" s="47"/>
      <c r="DR35" s="47"/>
      <c r="DS35" s="47"/>
      <c r="DT35" s="47"/>
      <c r="DU35" s="47"/>
      <c r="DV35" s="47"/>
      <c r="DW35" s="47"/>
      <c r="DX35" s="47"/>
      <c r="DY35" s="47"/>
      <c r="DZ35" s="47"/>
      <c r="EA35" s="47"/>
      <c r="EB35" s="47"/>
      <c r="EC35" s="47"/>
      <c r="ED35" s="47"/>
      <c r="EE35" s="47"/>
      <c r="EF35" s="47"/>
      <c r="EG35" s="47"/>
      <c r="EH35" s="47"/>
      <c r="EI35" s="47"/>
      <c r="EJ35" s="47"/>
      <c r="EK35" s="47"/>
      <c r="EL35" s="47"/>
      <c r="EM35" s="47"/>
      <c r="EN35" s="47"/>
      <c r="EO35" s="47"/>
      <c r="EP35" s="47"/>
      <c r="EQ35" s="47"/>
    </row>
    <row r="36" spans="1:148" s="47" customFormat="1" ht="12" customHeight="1" x14ac:dyDescent="0.25">
      <c r="A36" s="11" t="s">
        <v>32</v>
      </c>
      <c r="B36" s="15" t="s">
        <v>10</v>
      </c>
      <c r="C36" s="160">
        <v>968.00000000000045</v>
      </c>
      <c r="D36" s="160">
        <v>1539.0000000000005</v>
      </c>
      <c r="E36" s="160">
        <v>1655.9999999999995</v>
      </c>
      <c r="F36" s="160">
        <f t="shared" si="0"/>
        <v>4163</v>
      </c>
      <c r="G36" s="160"/>
      <c r="H36" s="160">
        <v>258.00000000000011</v>
      </c>
      <c r="I36" s="160">
        <v>1826</v>
      </c>
      <c r="J36" s="160">
        <v>5440.9999999999991</v>
      </c>
      <c r="K36" s="160">
        <f t="shared" si="1"/>
        <v>7524.9999999999991</v>
      </c>
      <c r="L36" s="160"/>
      <c r="M36" s="160">
        <v>135.00000000000003</v>
      </c>
      <c r="N36" s="160">
        <v>758.99999999999989</v>
      </c>
      <c r="O36" s="160">
        <v>10255.999999999998</v>
      </c>
      <c r="P36" s="160">
        <f t="shared" si="2"/>
        <v>11149.999999999998</v>
      </c>
      <c r="Q36" s="160"/>
      <c r="R36" s="160">
        <v>443.00000000000011</v>
      </c>
      <c r="S36" s="160">
        <v>3692</v>
      </c>
      <c r="T36" s="160">
        <v>25446.000000000007</v>
      </c>
      <c r="U36" s="160">
        <f t="shared" si="3"/>
        <v>29581.000000000007</v>
      </c>
      <c r="V36" s="160"/>
      <c r="W36" s="160">
        <v>24</v>
      </c>
      <c r="X36" s="160">
        <v>70</v>
      </c>
      <c r="Y36" s="160">
        <v>43</v>
      </c>
      <c r="Z36" s="160">
        <f t="shared" si="4"/>
        <v>137</v>
      </c>
      <c r="AA36" s="160"/>
      <c r="AB36" s="160">
        <v>300</v>
      </c>
      <c r="AC36" s="160">
        <v>1462.9999999999995</v>
      </c>
      <c r="AD36" s="160">
        <v>4483.9999999999991</v>
      </c>
      <c r="AE36" s="160">
        <f t="shared" si="5"/>
        <v>6246.9999999999982</v>
      </c>
      <c r="AF36" s="160"/>
      <c r="AG36" s="160">
        <v>45.000000000000007</v>
      </c>
      <c r="AH36" s="160">
        <v>63</v>
      </c>
      <c r="AI36" s="160">
        <v>77</v>
      </c>
      <c r="AJ36" s="160">
        <f t="shared" si="6"/>
        <v>185</v>
      </c>
      <c r="AK36" s="160"/>
      <c r="AL36" s="160">
        <v>12</v>
      </c>
      <c r="AM36" s="160">
        <v>26</v>
      </c>
      <c r="AN36" s="160">
        <v>33</v>
      </c>
      <c r="AO36" s="160">
        <f t="shared" si="7"/>
        <v>71</v>
      </c>
      <c r="AP36" s="160"/>
      <c r="AQ36" s="160">
        <v>11</v>
      </c>
      <c r="AR36" s="160">
        <v>34</v>
      </c>
      <c r="AS36" s="160">
        <v>14</v>
      </c>
      <c r="AT36" s="160">
        <f t="shared" si="8"/>
        <v>59</v>
      </c>
      <c r="AU36" s="160"/>
      <c r="AV36" s="160">
        <v>193</v>
      </c>
      <c r="AW36" s="160">
        <v>380.00000000000006</v>
      </c>
      <c r="AX36" s="160">
        <v>219.99999999999994</v>
      </c>
      <c r="AY36" s="160">
        <f t="shared" si="9"/>
        <v>793</v>
      </c>
      <c r="AZ36" s="160"/>
      <c r="BA36" s="160">
        <v>650.99999999999955</v>
      </c>
      <c r="BB36" s="160">
        <v>1272.0000000000002</v>
      </c>
      <c r="BC36" s="169">
        <v>1679</v>
      </c>
      <c r="BD36" s="160">
        <f t="shared" si="10"/>
        <v>3602</v>
      </c>
      <c r="BE36" s="169"/>
      <c r="BF36" s="169">
        <v>43.000000000000014</v>
      </c>
      <c r="BG36" s="169">
        <v>48</v>
      </c>
      <c r="BH36" s="169">
        <v>182</v>
      </c>
      <c r="BI36" s="160">
        <f t="shared" si="11"/>
        <v>273</v>
      </c>
      <c r="BJ36" s="160">
        <f t="shared" si="12"/>
        <v>63786.000000000007</v>
      </c>
    </row>
    <row r="37" spans="1:148" s="40" customFormat="1" ht="9" customHeight="1" x14ac:dyDescent="0.25">
      <c r="A37" s="98"/>
      <c r="B37" s="97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8"/>
      <c r="AI37" s="158"/>
      <c r="AJ37" s="158"/>
      <c r="AK37" s="158"/>
      <c r="AL37" s="158"/>
      <c r="AM37" s="158"/>
      <c r="AN37" s="158"/>
      <c r="AO37" s="158"/>
      <c r="AP37" s="158"/>
      <c r="AQ37" s="158"/>
      <c r="AR37" s="158"/>
      <c r="AS37" s="158"/>
      <c r="AT37" s="158"/>
      <c r="AU37" s="158"/>
      <c r="AV37" s="158"/>
      <c r="AW37" s="158"/>
      <c r="AX37" s="158"/>
      <c r="AY37" s="158"/>
      <c r="AZ37" s="158"/>
      <c r="BA37" s="158"/>
      <c r="BB37" s="158"/>
      <c r="BC37" s="168"/>
      <c r="BD37" s="158"/>
      <c r="BE37" s="168"/>
      <c r="BF37" s="168"/>
      <c r="BG37" s="168"/>
      <c r="BH37" s="168"/>
      <c r="BI37" s="158"/>
      <c r="BJ37" s="158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  <c r="CT37" s="47"/>
      <c r="CU37" s="47"/>
      <c r="CV37" s="47"/>
      <c r="CW37" s="47"/>
      <c r="CX37" s="47"/>
      <c r="CY37" s="47"/>
      <c r="CZ37" s="47"/>
      <c r="DA37" s="47"/>
      <c r="DB37" s="47"/>
      <c r="DC37" s="47"/>
      <c r="DD37" s="47"/>
      <c r="DE37" s="47"/>
      <c r="DF37" s="47"/>
      <c r="DG37" s="47"/>
      <c r="DH37" s="47"/>
      <c r="DI37" s="47"/>
      <c r="DJ37" s="47"/>
      <c r="DK37" s="47"/>
      <c r="DL37" s="47"/>
      <c r="DM37" s="47"/>
      <c r="DN37" s="47"/>
      <c r="DO37" s="47"/>
      <c r="DP37" s="47"/>
      <c r="DQ37" s="47"/>
      <c r="DR37" s="47"/>
      <c r="DS37" s="47"/>
      <c r="DT37" s="47"/>
      <c r="DU37" s="47"/>
      <c r="DV37" s="47"/>
      <c r="DW37" s="47"/>
      <c r="DX37" s="47"/>
      <c r="DY37" s="47"/>
      <c r="DZ37" s="47"/>
      <c r="EA37" s="47"/>
      <c r="EB37" s="47"/>
      <c r="EC37" s="47"/>
      <c r="ED37" s="47"/>
      <c r="EE37" s="47"/>
      <c r="EF37" s="47"/>
      <c r="EG37" s="47"/>
      <c r="EH37" s="47"/>
      <c r="EI37" s="47"/>
      <c r="EJ37" s="47"/>
      <c r="EK37" s="47"/>
      <c r="EL37" s="47"/>
      <c r="EM37" s="47"/>
      <c r="EN37" s="47"/>
      <c r="EO37" s="47"/>
      <c r="EP37" s="47"/>
      <c r="EQ37" s="47"/>
    </row>
    <row r="38" spans="1:148" s="47" customFormat="1" ht="12" customHeight="1" x14ac:dyDescent="0.25">
      <c r="A38" s="14" t="s">
        <v>33</v>
      </c>
      <c r="B38" s="15" t="s">
        <v>10</v>
      </c>
      <c r="C38" s="160">
        <v>11285</v>
      </c>
      <c r="D38" s="160">
        <v>19550.999999999996</v>
      </c>
      <c r="E38" s="160">
        <v>28490</v>
      </c>
      <c r="F38" s="160">
        <f t="shared" si="0"/>
        <v>59326</v>
      </c>
      <c r="G38" s="160"/>
      <c r="H38" s="160">
        <v>2168</v>
      </c>
      <c r="I38" s="160">
        <v>20601.999999999993</v>
      </c>
      <c r="J38" s="160">
        <v>102940</v>
      </c>
      <c r="K38" s="160">
        <f t="shared" si="1"/>
        <v>125710</v>
      </c>
      <c r="L38" s="160"/>
      <c r="M38" s="160">
        <v>1276</v>
      </c>
      <c r="N38" s="160">
        <v>6004</v>
      </c>
      <c r="O38" s="160">
        <v>177314.00000000006</v>
      </c>
      <c r="P38" s="160">
        <f t="shared" si="2"/>
        <v>184594.00000000006</v>
      </c>
      <c r="Q38" s="160"/>
      <c r="R38" s="160">
        <v>3578.0000000000005</v>
      </c>
      <c r="S38" s="160">
        <v>18631</v>
      </c>
      <c r="T38" s="160">
        <v>289190.00000000006</v>
      </c>
      <c r="U38" s="160">
        <f t="shared" si="3"/>
        <v>311399.00000000006</v>
      </c>
      <c r="V38" s="160"/>
      <c r="W38" s="160">
        <v>387</v>
      </c>
      <c r="X38" s="160">
        <v>777</v>
      </c>
      <c r="Y38" s="160">
        <v>900</v>
      </c>
      <c r="Z38" s="160">
        <f t="shared" si="4"/>
        <v>2064</v>
      </c>
      <c r="AA38" s="160"/>
      <c r="AB38" s="160">
        <v>1698.0000000000002</v>
      </c>
      <c r="AC38" s="160">
        <v>9453</v>
      </c>
      <c r="AD38" s="160">
        <v>87702</v>
      </c>
      <c r="AE38" s="160">
        <f t="shared" si="5"/>
        <v>98853</v>
      </c>
      <c r="AF38" s="160"/>
      <c r="AG38" s="160">
        <v>493</v>
      </c>
      <c r="AH38" s="160">
        <v>909</v>
      </c>
      <c r="AI38" s="160">
        <v>2189.9999999999995</v>
      </c>
      <c r="AJ38" s="160">
        <f t="shared" si="6"/>
        <v>3591.9999999999995</v>
      </c>
      <c r="AK38" s="160"/>
      <c r="AL38" s="160">
        <v>190.00000000000003</v>
      </c>
      <c r="AM38" s="160">
        <v>527</v>
      </c>
      <c r="AN38" s="160">
        <v>1424</v>
      </c>
      <c r="AO38" s="160">
        <f t="shared" si="7"/>
        <v>2141</v>
      </c>
      <c r="AP38" s="160"/>
      <c r="AQ38" s="160">
        <v>363</v>
      </c>
      <c r="AR38" s="160">
        <v>865.00000000000011</v>
      </c>
      <c r="AS38" s="160">
        <v>3012</v>
      </c>
      <c r="AT38" s="160">
        <f t="shared" si="8"/>
        <v>4240</v>
      </c>
      <c r="AU38" s="160"/>
      <c r="AV38" s="160">
        <v>2106</v>
      </c>
      <c r="AW38" s="160">
        <v>3343</v>
      </c>
      <c r="AX38" s="160">
        <v>4159</v>
      </c>
      <c r="AY38" s="160">
        <f t="shared" si="9"/>
        <v>9608</v>
      </c>
      <c r="AZ38" s="160"/>
      <c r="BA38" s="160">
        <v>4823</v>
      </c>
      <c r="BB38" s="160">
        <v>9562</v>
      </c>
      <c r="BC38" s="169">
        <v>24245</v>
      </c>
      <c r="BD38" s="160">
        <f t="shared" si="10"/>
        <v>38630</v>
      </c>
      <c r="BE38" s="169"/>
      <c r="BF38" s="169">
        <v>337</v>
      </c>
      <c r="BG38" s="169">
        <v>770</v>
      </c>
      <c r="BH38" s="169">
        <v>3511</v>
      </c>
      <c r="BI38" s="160">
        <f t="shared" si="11"/>
        <v>4618</v>
      </c>
      <c r="BJ38" s="160">
        <f t="shared" si="12"/>
        <v>844775</v>
      </c>
    </row>
    <row r="39" spans="1:148" s="40" customFormat="1" ht="9" customHeight="1" x14ac:dyDescent="0.25">
      <c r="A39" s="58"/>
      <c r="B39" s="34"/>
      <c r="C39" s="85"/>
      <c r="D39" s="60"/>
      <c r="E39" s="60"/>
      <c r="F39" s="61"/>
      <c r="G39" s="60"/>
      <c r="H39" s="60"/>
      <c r="I39" s="60"/>
      <c r="J39" s="60"/>
      <c r="K39" s="61"/>
      <c r="L39" s="60"/>
      <c r="M39" s="60"/>
      <c r="N39" s="60"/>
      <c r="O39" s="60"/>
      <c r="P39" s="61"/>
      <c r="Q39" s="60"/>
      <c r="R39" s="60"/>
      <c r="S39" s="60"/>
      <c r="T39" s="60"/>
      <c r="U39" s="61"/>
      <c r="V39" s="60"/>
      <c r="W39" s="60"/>
      <c r="X39" s="60"/>
      <c r="Y39" s="60"/>
      <c r="Z39" s="61"/>
      <c r="AA39" s="60"/>
      <c r="AB39" s="60"/>
      <c r="AC39" s="60"/>
      <c r="AD39" s="60"/>
      <c r="AE39" s="61"/>
      <c r="AF39" s="60"/>
      <c r="AG39" s="60"/>
      <c r="AH39" s="60"/>
      <c r="AI39" s="60"/>
      <c r="AJ39" s="61"/>
      <c r="AK39" s="60"/>
      <c r="AL39" s="60"/>
      <c r="AM39" s="60"/>
      <c r="AN39" s="60"/>
      <c r="AO39" s="61"/>
      <c r="AP39" s="60"/>
      <c r="AQ39" s="60"/>
      <c r="AR39" s="60"/>
      <c r="AS39" s="60"/>
      <c r="AT39" s="61"/>
      <c r="AU39" s="60"/>
      <c r="AV39" s="60"/>
      <c r="AW39" s="60"/>
      <c r="AX39" s="60"/>
      <c r="AY39" s="61"/>
      <c r="AZ39" s="60"/>
      <c r="BA39" s="60"/>
      <c r="BB39" s="60"/>
      <c r="BC39" s="60"/>
      <c r="BD39" s="61"/>
      <c r="BE39" s="60"/>
      <c r="BF39" s="60"/>
      <c r="BG39" s="60"/>
      <c r="BH39" s="60"/>
      <c r="BI39" s="61"/>
      <c r="BJ39" s="61"/>
    </row>
    <row r="40" spans="1:148" ht="7.2" customHeight="1" x14ac:dyDescent="0.3">
      <c r="C40" s="70"/>
      <c r="D40" s="70"/>
      <c r="E40" s="70"/>
      <c r="F40" s="71"/>
      <c r="G40" s="70"/>
      <c r="H40" s="70"/>
      <c r="I40" s="70"/>
      <c r="J40" s="70"/>
      <c r="K40" s="71"/>
      <c r="L40" s="70"/>
      <c r="M40" s="70"/>
      <c r="N40" s="70"/>
      <c r="O40" s="70"/>
      <c r="P40" s="71"/>
      <c r="Q40" s="70"/>
      <c r="R40" s="70"/>
      <c r="S40" s="70"/>
      <c r="T40" s="70"/>
      <c r="U40" s="71"/>
      <c r="V40" s="70"/>
      <c r="W40" s="70"/>
      <c r="X40" s="70"/>
      <c r="Y40" s="70"/>
      <c r="Z40" s="71"/>
      <c r="AA40" s="70"/>
      <c r="AB40" s="70"/>
      <c r="AC40" s="70"/>
      <c r="AD40" s="70"/>
      <c r="AE40" s="71"/>
      <c r="AF40" s="70"/>
      <c r="AG40" s="70"/>
      <c r="AH40" s="70"/>
      <c r="AI40" s="70"/>
      <c r="AJ40" s="71"/>
      <c r="AK40" s="70"/>
      <c r="AL40" s="70"/>
      <c r="AM40" s="70"/>
      <c r="AN40" s="70"/>
      <c r="AO40" s="71"/>
      <c r="AP40" s="70"/>
      <c r="AQ40" s="70"/>
      <c r="AR40" s="70"/>
      <c r="AS40" s="70"/>
      <c r="AT40" s="71"/>
      <c r="AU40" s="70"/>
      <c r="AV40" s="70"/>
      <c r="AW40" s="70"/>
      <c r="AX40" s="70"/>
      <c r="AY40" s="71"/>
      <c r="AZ40" s="70"/>
      <c r="BA40" s="70"/>
      <c r="BB40" s="70"/>
      <c r="BC40" s="70"/>
      <c r="BD40" s="71"/>
      <c r="BE40" s="70"/>
      <c r="BF40" s="70"/>
      <c r="BG40" s="70"/>
      <c r="BH40" s="70"/>
      <c r="BI40" s="71"/>
    </row>
    <row r="41" spans="1:148" x14ac:dyDescent="0.3"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</row>
    <row r="42" spans="1:148" x14ac:dyDescent="0.3">
      <c r="C42" s="70"/>
      <c r="D42" s="70"/>
      <c r="E42" s="70"/>
      <c r="F42" s="71"/>
      <c r="G42" s="70"/>
      <c r="H42" s="70"/>
      <c r="I42" s="70"/>
      <c r="J42" s="70"/>
      <c r="K42" s="71"/>
      <c r="L42" s="70"/>
      <c r="M42" s="70"/>
      <c r="N42" s="70"/>
      <c r="O42" s="70"/>
      <c r="P42" s="71"/>
      <c r="Q42" s="70"/>
      <c r="R42" s="70"/>
      <c r="S42" s="70"/>
      <c r="T42" s="70"/>
      <c r="U42" s="71"/>
      <c r="V42" s="70"/>
      <c r="W42" s="70"/>
      <c r="X42" s="70"/>
      <c r="Y42" s="70"/>
      <c r="Z42" s="71"/>
      <c r="AA42" s="70"/>
      <c r="AB42" s="70"/>
      <c r="AC42" s="70"/>
      <c r="AD42" s="70"/>
      <c r="AE42" s="71"/>
      <c r="AF42" s="70"/>
      <c r="AG42" s="70"/>
      <c r="AH42" s="70"/>
      <c r="AI42" s="70"/>
      <c r="AJ42" s="71"/>
      <c r="AK42" s="70"/>
      <c r="AL42" s="70"/>
      <c r="AM42" s="70"/>
      <c r="AN42" s="70"/>
      <c r="AO42" s="71"/>
      <c r="AP42" s="70"/>
      <c r="AQ42" s="70"/>
      <c r="AR42" s="70"/>
      <c r="AS42" s="70"/>
      <c r="AT42" s="71"/>
      <c r="AU42" s="70"/>
      <c r="AV42" s="70"/>
      <c r="AW42" s="70"/>
      <c r="AX42" s="70"/>
      <c r="AY42" s="71"/>
      <c r="AZ42" s="70"/>
      <c r="BA42" s="70"/>
      <c r="BB42" s="70"/>
      <c r="BC42" s="70"/>
      <c r="BD42" s="71"/>
      <c r="BE42" s="70"/>
      <c r="BF42" s="70"/>
      <c r="BG42" s="70"/>
      <c r="BH42" s="70"/>
      <c r="BI42" s="71"/>
    </row>
    <row r="43" spans="1:148" x14ac:dyDescent="0.3">
      <c r="C43" s="70"/>
      <c r="D43" s="70"/>
      <c r="E43" s="70"/>
      <c r="F43" s="71"/>
      <c r="G43" s="70"/>
      <c r="H43" s="70"/>
      <c r="I43" s="70"/>
      <c r="J43" s="70"/>
      <c r="K43" s="71"/>
      <c r="L43" s="70"/>
      <c r="M43" s="70"/>
      <c r="N43" s="70"/>
      <c r="O43" s="70"/>
      <c r="P43" s="71"/>
      <c r="Q43" s="70"/>
      <c r="R43" s="70"/>
      <c r="S43" s="70"/>
      <c r="T43" s="70"/>
      <c r="U43" s="71"/>
      <c r="V43" s="70"/>
      <c r="W43" s="70"/>
      <c r="X43" s="70"/>
      <c r="Y43" s="70"/>
      <c r="Z43" s="71"/>
      <c r="AA43" s="70"/>
      <c r="AB43" s="70"/>
      <c r="AC43" s="70"/>
      <c r="AD43" s="70"/>
      <c r="AE43" s="71"/>
      <c r="AF43" s="70"/>
      <c r="AG43" s="70"/>
      <c r="AH43" s="70"/>
      <c r="AI43" s="70"/>
      <c r="AJ43" s="71"/>
      <c r="AK43" s="70"/>
      <c r="AL43" s="70"/>
      <c r="AM43" s="70"/>
      <c r="AN43" s="70"/>
      <c r="AO43" s="71"/>
      <c r="AP43" s="70"/>
      <c r="AQ43" s="70"/>
      <c r="AR43" s="70"/>
      <c r="AS43" s="70"/>
      <c r="AT43" s="71"/>
      <c r="AU43" s="70"/>
      <c r="AV43" s="70"/>
      <c r="AW43" s="70"/>
      <c r="AX43" s="70"/>
      <c r="AY43" s="71"/>
      <c r="AZ43" s="70"/>
      <c r="BA43" s="70"/>
      <c r="BB43" s="70"/>
      <c r="BC43" s="70"/>
      <c r="BD43" s="71"/>
      <c r="BE43" s="70"/>
      <c r="BF43" s="70"/>
      <c r="BG43" s="70"/>
      <c r="BH43" s="70"/>
      <c r="BI43" s="71"/>
    </row>
    <row r="44" spans="1:148" x14ac:dyDescent="0.3">
      <c r="C44" s="70"/>
      <c r="D44" s="70"/>
      <c r="E44" s="70"/>
      <c r="F44" s="71"/>
      <c r="G44" s="70"/>
      <c r="H44" s="70"/>
      <c r="I44" s="70"/>
      <c r="J44" s="70"/>
      <c r="K44" s="71"/>
      <c r="L44" s="70"/>
      <c r="M44" s="70"/>
      <c r="N44" s="70"/>
      <c r="O44" s="70"/>
      <c r="P44" s="71"/>
      <c r="Q44" s="70"/>
      <c r="R44" s="70"/>
      <c r="S44" s="70"/>
      <c r="T44" s="70"/>
      <c r="U44" s="71"/>
      <c r="V44" s="70"/>
      <c r="W44" s="70"/>
      <c r="X44" s="70"/>
      <c r="Y44" s="70"/>
      <c r="Z44" s="71"/>
      <c r="AA44" s="70"/>
      <c r="AB44" s="70"/>
      <c r="AC44" s="70"/>
      <c r="AD44" s="70"/>
      <c r="AE44" s="71"/>
      <c r="AF44" s="70"/>
      <c r="AG44" s="70"/>
      <c r="AH44" s="70"/>
      <c r="AI44" s="70"/>
      <c r="AJ44" s="71"/>
      <c r="AK44" s="70"/>
      <c r="AL44" s="70"/>
      <c r="AM44" s="70"/>
      <c r="AN44" s="70"/>
      <c r="AO44" s="71"/>
      <c r="AP44" s="70"/>
      <c r="AQ44" s="70"/>
      <c r="AR44" s="70"/>
      <c r="AS44" s="70"/>
      <c r="AT44" s="71"/>
      <c r="AU44" s="70"/>
      <c r="AV44" s="70"/>
      <c r="AW44" s="70"/>
      <c r="AX44" s="70"/>
      <c r="AY44" s="71"/>
      <c r="AZ44" s="70"/>
      <c r="BA44" s="70"/>
      <c r="BB44" s="70"/>
      <c r="BC44" s="70"/>
      <c r="BD44" s="71"/>
      <c r="BE44" s="70"/>
      <c r="BF44" s="70"/>
      <c r="BG44" s="70"/>
      <c r="BH44" s="70"/>
      <c r="BI44" s="71"/>
    </row>
    <row r="45" spans="1:148" x14ac:dyDescent="0.3">
      <c r="C45" s="70"/>
      <c r="D45" s="70"/>
      <c r="E45" s="70"/>
      <c r="F45" s="71"/>
      <c r="G45" s="70"/>
      <c r="H45" s="70"/>
      <c r="I45" s="70"/>
      <c r="J45" s="70"/>
      <c r="K45" s="71"/>
      <c r="L45" s="70"/>
      <c r="M45" s="70"/>
      <c r="N45" s="70"/>
      <c r="O45" s="70"/>
      <c r="P45" s="71"/>
      <c r="Q45" s="70"/>
      <c r="R45" s="70"/>
      <c r="S45" s="70"/>
      <c r="T45" s="70"/>
      <c r="U45" s="71"/>
      <c r="V45" s="70"/>
      <c r="W45" s="70"/>
      <c r="X45" s="70"/>
      <c r="Y45" s="70"/>
      <c r="Z45" s="71"/>
      <c r="AA45" s="70"/>
      <c r="AB45" s="70"/>
      <c r="AC45" s="70"/>
      <c r="AD45" s="70"/>
      <c r="AE45" s="71"/>
      <c r="AF45" s="70"/>
      <c r="AG45" s="70"/>
      <c r="AH45" s="70"/>
      <c r="AI45" s="70"/>
      <c r="AJ45" s="71"/>
      <c r="AK45" s="70"/>
      <c r="AL45" s="70"/>
      <c r="AM45" s="70"/>
      <c r="AN45" s="70"/>
      <c r="AO45" s="71"/>
      <c r="AP45" s="70"/>
      <c r="AQ45" s="70"/>
      <c r="AR45" s="70"/>
      <c r="AS45" s="70"/>
      <c r="AT45" s="71"/>
      <c r="AU45" s="70"/>
      <c r="AV45" s="70"/>
      <c r="AW45" s="70"/>
      <c r="AX45" s="70"/>
      <c r="AY45" s="71"/>
      <c r="AZ45" s="70"/>
      <c r="BA45" s="70"/>
      <c r="BB45" s="70"/>
      <c r="BC45" s="70"/>
      <c r="BD45" s="71"/>
      <c r="BE45" s="70"/>
      <c r="BF45" s="70"/>
      <c r="BG45" s="70"/>
      <c r="BH45" s="70"/>
      <c r="BI45" s="71"/>
    </row>
    <row r="46" spans="1:148" x14ac:dyDescent="0.3">
      <c r="C46" s="70"/>
      <c r="D46" s="70"/>
      <c r="E46" s="70"/>
      <c r="F46" s="71"/>
      <c r="G46" s="70"/>
      <c r="H46" s="70"/>
      <c r="I46" s="70"/>
      <c r="J46" s="70"/>
      <c r="K46" s="71"/>
      <c r="L46" s="70"/>
      <c r="M46" s="70"/>
      <c r="N46" s="70"/>
      <c r="O46" s="70"/>
      <c r="P46" s="71"/>
      <c r="Q46" s="70"/>
      <c r="R46" s="70"/>
      <c r="S46" s="70"/>
      <c r="T46" s="70"/>
      <c r="U46" s="71"/>
      <c r="V46" s="70"/>
      <c r="W46" s="70"/>
      <c r="X46" s="70"/>
      <c r="Y46" s="70"/>
      <c r="Z46" s="71"/>
      <c r="AA46" s="70"/>
      <c r="AB46" s="70"/>
      <c r="AC46" s="70"/>
      <c r="AD46" s="70"/>
      <c r="AE46" s="71"/>
      <c r="AF46" s="70"/>
      <c r="AG46" s="70"/>
      <c r="AH46" s="70"/>
      <c r="AI46" s="70"/>
      <c r="AJ46" s="71"/>
      <c r="AK46" s="70"/>
      <c r="AL46" s="70"/>
      <c r="AM46" s="70"/>
      <c r="AN46" s="70"/>
      <c r="AO46" s="71"/>
      <c r="AP46" s="70"/>
      <c r="AQ46" s="70"/>
      <c r="AR46" s="70"/>
      <c r="AS46" s="70"/>
      <c r="AT46" s="71"/>
      <c r="AU46" s="70"/>
      <c r="AV46" s="70"/>
      <c r="AW46" s="70"/>
      <c r="AX46" s="70"/>
      <c r="AY46" s="71"/>
      <c r="AZ46" s="70"/>
      <c r="BA46" s="70"/>
      <c r="BB46" s="70"/>
      <c r="BC46" s="70"/>
      <c r="BD46" s="71"/>
      <c r="BE46" s="70"/>
      <c r="BF46" s="70"/>
      <c r="BG46" s="70"/>
      <c r="BH46" s="70"/>
      <c r="BI46" s="71"/>
    </row>
    <row r="47" spans="1:148" x14ac:dyDescent="0.3">
      <c r="C47" s="70"/>
      <c r="D47" s="70"/>
      <c r="E47" s="70"/>
      <c r="F47" s="71"/>
      <c r="G47" s="70"/>
      <c r="H47" s="70"/>
      <c r="I47" s="70"/>
      <c r="J47" s="70"/>
      <c r="K47" s="71"/>
      <c r="L47" s="70"/>
      <c r="M47" s="70"/>
      <c r="N47" s="70"/>
      <c r="O47" s="70"/>
      <c r="P47" s="71"/>
      <c r="Q47" s="70"/>
      <c r="R47" s="70"/>
      <c r="S47" s="70"/>
      <c r="T47" s="70"/>
      <c r="U47" s="71"/>
      <c r="V47" s="70"/>
      <c r="W47" s="70"/>
      <c r="X47" s="70"/>
      <c r="Y47" s="70"/>
      <c r="Z47" s="71"/>
      <c r="AA47" s="70"/>
      <c r="AB47" s="70"/>
      <c r="AC47" s="70"/>
      <c r="AD47" s="70"/>
      <c r="AE47" s="71"/>
      <c r="AF47" s="70"/>
      <c r="AG47" s="70"/>
      <c r="AH47" s="70"/>
      <c r="AI47" s="70"/>
      <c r="AJ47" s="71"/>
      <c r="AK47" s="70"/>
      <c r="AL47" s="70"/>
      <c r="AM47" s="70"/>
      <c r="AN47" s="70"/>
      <c r="AO47" s="71"/>
      <c r="AP47" s="70"/>
      <c r="AQ47" s="70"/>
      <c r="AR47" s="70"/>
      <c r="AS47" s="70"/>
      <c r="AT47" s="71"/>
      <c r="AU47" s="70"/>
      <c r="AV47" s="70"/>
      <c r="AW47" s="70"/>
      <c r="AX47" s="70"/>
      <c r="AY47" s="71"/>
      <c r="AZ47" s="70"/>
      <c r="BA47" s="70"/>
      <c r="BB47" s="70"/>
      <c r="BC47" s="70"/>
      <c r="BD47" s="71"/>
      <c r="BE47" s="70"/>
      <c r="BF47" s="70"/>
      <c r="BG47" s="70"/>
      <c r="BH47" s="70"/>
      <c r="BI47" s="71"/>
    </row>
    <row r="48" spans="1:148" x14ac:dyDescent="0.3">
      <c r="C48" s="70"/>
      <c r="D48" s="70"/>
      <c r="E48" s="70"/>
      <c r="F48" s="71"/>
      <c r="G48" s="70"/>
      <c r="H48" s="70"/>
      <c r="I48" s="70"/>
      <c r="J48" s="70"/>
      <c r="K48" s="71"/>
      <c r="L48" s="70"/>
      <c r="M48" s="70"/>
      <c r="N48" s="70"/>
      <c r="O48" s="70"/>
      <c r="P48" s="71"/>
      <c r="Q48" s="70"/>
      <c r="R48" s="70"/>
      <c r="S48" s="70"/>
      <c r="T48" s="70"/>
      <c r="U48" s="71"/>
      <c r="V48" s="70"/>
      <c r="W48" s="70"/>
      <c r="X48" s="70"/>
      <c r="Y48" s="70"/>
      <c r="Z48" s="71"/>
      <c r="AA48" s="70"/>
      <c r="AB48" s="70"/>
      <c r="AC48" s="70"/>
      <c r="AD48" s="70"/>
      <c r="AE48" s="71"/>
      <c r="AF48" s="70"/>
      <c r="AG48" s="70"/>
      <c r="AH48" s="70"/>
      <c r="AI48" s="70"/>
      <c r="AJ48" s="71"/>
      <c r="AK48" s="70"/>
      <c r="AL48" s="70"/>
      <c r="AM48" s="70"/>
      <c r="AN48" s="70"/>
      <c r="AO48" s="71"/>
      <c r="AP48" s="70"/>
      <c r="AQ48" s="70"/>
      <c r="AR48" s="70"/>
      <c r="AS48" s="70"/>
      <c r="AT48" s="71"/>
      <c r="AU48" s="70"/>
      <c r="AV48" s="70"/>
      <c r="AW48" s="70"/>
      <c r="AX48" s="70"/>
      <c r="AY48" s="71"/>
      <c r="AZ48" s="70"/>
      <c r="BA48" s="70"/>
      <c r="BB48" s="70"/>
      <c r="BC48" s="70"/>
      <c r="BD48" s="71"/>
      <c r="BE48" s="70"/>
      <c r="BF48" s="70"/>
      <c r="BG48" s="70"/>
      <c r="BH48" s="70"/>
      <c r="BI48" s="71"/>
    </row>
    <row r="49" spans="3:61" x14ac:dyDescent="0.3">
      <c r="C49" s="70"/>
      <c r="D49" s="70"/>
      <c r="E49" s="70"/>
      <c r="F49" s="71"/>
      <c r="G49" s="70"/>
      <c r="H49" s="70"/>
      <c r="I49" s="70"/>
      <c r="J49" s="70"/>
      <c r="K49" s="71"/>
      <c r="L49" s="70"/>
      <c r="M49" s="70"/>
      <c r="N49" s="70"/>
      <c r="O49" s="70"/>
      <c r="P49" s="71"/>
      <c r="Q49" s="70"/>
      <c r="R49" s="70"/>
      <c r="S49" s="70"/>
      <c r="T49" s="70"/>
      <c r="U49" s="71"/>
      <c r="V49" s="70"/>
      <c r="W49" s="70"/>
      <c r="X49" s="70"/>
      <c r="Y49" s="70"/>
      <c r="Z49" s="71"/>
      <c r="AA49" s="70"/>
      <c r="AB49" s="70"/>
      <c r="AC49" s="70"/>
      <c r="AD49" s="70"/>
      <c r="AE49" s="71"/>
      <c r="AF49" s="70"/>
      <c r="AG49" s="70"/>
      <c r="AH49" s="70"/>
      <c r="AI49" s="70"/>
      <c r="AJ49" s="71"/>
      <c r="AK49" s="70"/>
      <c r="AL49" s="70"/>
      <c r="AM49" s="70"/>
      <c r="AN49" s="70"/>
      <c r="AO49" s="71"/>
      <c r="AP49" s="70"/>
      <c r="AQ49" s="70"/>
      <c r="AR49" s="70"/>
      <c r="AS49" s="70"/>
      <c r="AT49" s="71"/>
      <c r="AU49" s="70"/>
      <c r="AV49" s="70"/>
      <c r="AW49" s="70"/>
      <c r="AX49" s="70"/>
      <c r="AY49" s="71"/>
      <c r="AZ49" s="70"/>
      <c r="BA49" s="70"/>
      <c r="BB49" s="70"/>
      <c r="BC49" s="70"/>
      <c r="BD49" s="71"/>
      <c r="BE49" s="70"/>
      <c r="BF49" s="70"/>
      <c r="BG49" s="70"/>
      <c r="BH49" s="70"/>
      <c r="BI49" s="71"/>
    </row>
    <row r="50" spans="3:61" x14ac:dyDescent="0.3">
      <c r="C50" s="70"/>
      <c r="D50" s="70"/>
      <c r="E50" s="70"/>
      <c r="F50" s="71"/>
      <c r="G50" s="70"/>
      <c r="H50" s="70"/>
      <c r="I50" s="70"/>
      <c r="J50" s="70"/>
      <c r="K50" s="71"/>
      <c r="L50" s="70"/>
      <c r="M50" s="70"/>
      <c r="N50" s="70"/>
      <c r="O50" s="70"/>
      <c r="P50" s="71"/>
      <c r="Q50" s="70"/>
      <c r="R50" s="70"/>
      <c r="S50" s="70"/>
      <c r="T50" s="70"/>
      <c r="U50" s="71"/>
      <c r="V50" s="70"/>
      <c r="W50" s="70"/>
      <c r="X50" s="70"/>
      <c r="Y50" s="70"/>
      <c r="Z50" s="71"/>
      <c r="AA50" s="70"/>
      <c r="AB50" s="70"/>
      <c r="AC50" s="70"/>
      <c r="AD50" s="70"/>
      <c r="AE50" s="71"/>
      <c r="AF50" s="70"/>
      <c r="AG50" s="70"/>
      <c r="AH50" s="70"/>
      <c r="AI50" s="70"/>
      <c r="AJ50" s="71"/>
      <c r="AK50" s="70"/>
      <c r="AL50" s="70"/>
      <c r="AM50" s="70"/>
      <c r="AN50" s="70"/>
      <c r="AO50" s="71"/>
      <c r="AP50" s="70"/>
      <c r="AQ50" s="70"/>
      <c r="AR50" s="70"/>
      <c r="AS50" s="70"/>
      <c r="AT50" s="71"/>
      <c r="AU50" s="70"/>
      <c r="AV50" s="70"/>
      <c r="AW50" s="70"/>
      <c r="AX50" s="70"/>
      <c r="AY50" s="71"/>
      <c r="AZ50" s="70"/>
      <c r="BA50" s="70"/>
      <c r="BB50" s="70"/>
      <c r="BC50" s="70"/>
      <c r="BD50" s="71"/>
      <c r="BE50" s="70"/>
      <c r="BF50" s="70"/>
      <c r="BG50" s="70"/>
      <c r="BH50" s="70"/>
      <c r="BI50" s="71"/>
    </row>
    <row r="51" spans="3:61" x14ac:dyDescent="0.3">
      <c r="C51" s="70"/>
      <c r="D51" s="70"/>
      <c r="E51" s="70"/>
      <c r="F51" s="71"/>
      <c r="G51" s="70"/>
      <c r="H51" s="70"/>
      <c r="I51" s="70"/>
      <c r="J51" s="70"/>
      <c r="K51" s="71"/>
      <c r="L51" s="70"/>
      <c r="M51" s="70"/>
      <c r="N51" s="70"/>
      <c r="O51" s="70"/>
      <c r="P51" s="71"/>
      <c r="Q51" s="70"/>
      <c r="R51" s="70"/>
      <c r="S51" s="70"/>
      <c r="T51" s="70"/>
      <c r="U51" s="71"/>
      <c r="V51" s="70"/>
      <c r="W51" s="70"/>
      <c r="X51" s="70"/>
      <c r="Y51" s="70"/>
      <c r="Z51" s="71"/>
      <c r="AA51" s="70"/>
      <c r="AB51" s="70"/>
      <c r="AC51" s="70"/>
      <c r="AD51" s="70"/>
      <c r="AE51" s="71"/>
      <c r="AF51" s="70"/>
      <c r="AG51" s="70"/>
      <c r="AH51" s="70"/>
      <c r="AI51" s="70"/>
      <c r="AJ51" s="71"/>
      <c r="AK51" s="70"/>
      <c r="AL51" s="70"/>
      <c r="AM51" s="70"/>
      <c r="AN51" s="70"/>
      <c r="AO51" s="71"/>
      <c r="AP51" s="70"/>
      <c r="AQ51" s="70"/>
      <c r="AR51" s="70"/>
      <c r="AS51" s="70"/>
      <c r="AT51" s="71"/>
      <c r="AU51" s="70"/>
      <c r="AV51" s="70"/>
      <c r="AW51" s="70"/>
      <c r="AX51" s="70"/>
      <c r="AY51" s="71"/>
      <c r="AZ51" s="70"/>
      <c r="BA51" s="70"/>
      <c r="BB51" s="70"/>
      <c r="BC51" s="70"/>
      <c r="BD51" s="71"/>
      <c r="BE51" s="70"/>
      <c r="BF51" s="70"/>
      <c r="BG51" s="70"/>
      <c r="BH51" s="70"/>
      <c r="BI51" s="71"/>
    </row>
    <row r="52" spans="3:61" x14ac:dyDescent="0.3">
      <c r="C52" s="70"/>
      <c r="D52" s="70"/>
      <c r="E52" s="70"/>
      <c r="F52" s="71"/>
      <c r="G52" s="70"/>
      <c r="H52" s="70"/>
      <c r="I52" s="70"/>
      <c r="J52" s="70"/>
      <c r="K52" s="71"/>
      <c r="L52" s="70"/>
      <c r="M52" s="70"/>
      <c r="N52" s="70"/>
      <c r="O52" s="70"/>
      <c r="P52" s="71"/>
      <c r="Q52" s="70"/>
      <c r="R52" s="70"/>
      <c r="S52" s="70"/>
      <c r="T52" s="70"/>
      <c r="U52" s="71"/>
      <c r="V52" s="70"/>
      <c r="W52" s="70"/>
      <c r="X52" s="70"/>
      <c r="Y52" s="70"/>
      <c r="Z52" s="71"/>
      <c r="AA52" s="70"/>
      <c r="AB52" s="70"/>
      <c r="AC52" s="70"/>
      <c r="AD52" s="70"/>
      <c r="AE52" s="71"/>
      <c r="AF52" s="70"/>
      <c r="AG52" s="70"/>
      <c r="AH52" s="70"/>
      <c r="AI52" s="70"/>
      <c r="AJ52" s="71"/>
      <c r="AK52" s="70"/>
      <c r="AL52" s="70"/>
      <c r="AM52" s="70"/>
      <c r="AN52" s="70"/>
      <c r="AO52" s="71"/>
      <c r="AP52" s="70"/>
      <c r="AQ52" s="70"/>
      <c r="AR52" s="70"/>
      <c r="AS52" s="70"/>
      <c r="AT52" s="71"/>
      <c r="AU52" s="70"/>
      <c r="AV52" s="70"/>
      <c r="AW52" s="70"/>
      <c r="AX52" s="70"/>
      <c r="AY52" s="71"/>
      <c r="AZ52" s="70"/>
      <c r="BA52" s="70"/>
      <c r="BB52" s="70"/>
      <c r="BC52" s="70"/>
      <c r="BD52" s="71"/>
      <c r="BE52" s="70"/>
      <c r="BF52" s="70"/>
      <c r="BG52" s="70"/>
      <c r="BH52" s="70"/>
      <c r="BI52" s="71"/>
    </row>
    <row r="53" spans="3:61" x14ac:dyDescent="0.3">
      <c r="C53" s="70"/>
      <c r="D53" s="70"/>
      <c r="E53" s="70"/>
      <c r="F53" s="71"/>
      <c r="G53" s="70"/>
      <c r="H53" s="70"/>
      <c r="I53" s="70"/>
      <c r="J53" s="70"/>
      <c r="K53" s="71"/>
      <c r="L53" s="70"/>
      <c r="M53" s="70"/>
      <c r="N53" s="70"/>
      <c r="O53" s="70"/>
      <c r="P53" s="71"/>
      <c r="Q53" s="70"/>
      <c r="R53" s="70"/>
      <c r="S53" s="70"/>
      <c r="T53" s="70"/>
      <c r="U53" s="71"/>
      <c r="V53" s="70"/>
      <c r="W53" s="70"/>
      <c r="X53" s="70"/>
      <c r="Y53" s="70"/>
      <c r="Z53" s="71"/>
      <c r="AA53" s="70"/>
      <c r="AB53" s="70"/>
      <c r="AC53" s="70"/>
      <c r="AD53" s="70"/>
      <c r="AE53" s="71"/>
      <c r="AF53" s="70"/>
      <c r="AG53" s="70"/>
      <c r="AH53" s="70"/>
      <c r="AI53" s="70"/>
      <c r="AJ53" s="71"/>
      <c r="AK53" s="70"/>
      <c r="AL53" s="70"/>
      <c r="AM53" s="70"/>
      <c r="AN53" s="70"/>
      <c r="AO53" s="71"/>
      <c r="AP53" s="70"/>
      <c r="AQ53" s="70"/>
      <c r="AR53" s="70"/>
      <c r="AS53" s="70"/>
      <c r="AT53" s="71"/>
      <c r="AU53" s="70"/>
      <c r="AV53" s="70"/>
      <c r="AW53" s="70"/>
      <c r="AX53" s="70"/>
      <c r="AY53" s="71"/>
      <c r="AZ53" s="70"/>
      <c r="BA53" s="70"/>
      <c r="BB53" s="70"/>
      <c r="BC53" s="70"/>
      <c r="BD53" s="71"/>
      <c r="BE53" s="70"/>
      <c r="BF53" s="70"/>
      <c r="BG53" s="70"/>
      <c r="BH53" s="70"/>
      <c r="BI53" s="71"/>
    </row>
    <row r="54" spans="3:61" x14ac:dyDescent="0.3">
      <c r="C54" s="70"/>
      <c r="D54" s="70"/>
      <c r="E54" s="70"/>
      <c r="F54" s="71"/>
      <c r="G54" s="70"/>
      <c r="H54" s="70"/>
      <c r="I54" s="70"/>
      <c r="J54" s="70"/>
      <c r="K54" s="71"/>
      <c r="L54" s="70"/>
      <c r="M54" s="70"/>
      <c r="N54" s="70"/>
      <c r="O54" s="70"/>
      <c r="P54" s="71"/>
      <c r="Q54" s="70"/>
      <c r="R54" s="70"/>
      <c r="S54" s="70"/>
      <c r="T54" s="70"/>
      <c r="U54" s="71"/>
      <c r="V54" s="70"/>
      <c r="W54" s="70"/>
      <c r="X54" s="70"/>
      <c r="Y54" s="70"/>
      <c r="Z54" s="71"/>
      <c r="AA54" s="70"/>
      <c r="AB54" s="70"/>
      <c r="AC54" s="70"/>
      <c r="AD54" s="70"/>
      <c r="AE54" s="71"/>
      <c r="AF54" s="70"/>
      <c r="AG54" s="70"/>
      <c r="AH54" s="70"/>
      <c r="AI54" s="70"/>
      <c r="AJ54" s="71"/>
      <c r="AK54" s="70"/>
      <c r="AL54" s="70"/>
      <c r="AM54" s="70"/>
      <c r="AN54" s="70"/>
      <c r="AO54" s="71"/>
      <c r="AP54" s="70"/>
      <c r="AQ54" s="70"/>
      <c r="AR54" s="70"/>
      <c r="AS54" s="70"/>
      <c r="AT54" s="71"/>
      <c r="AU54" s="70"/>
      <c r="AV54" s="70"/>
      <c r="AW54" s="70"/>
      <c r="AX54" s="70"/>
      <c r="AY54" s="71"/>
      <c r="AZ54" s="70"/>
      <c r="BA54" s="70"/>
      <c r="BB54" s="70"/>
      <c r="BC54" s="70"/>
      <c r="BD54" s="71"/>
      <c r="BE54" s="70"/>
      <c r="BF54" s="70"/>
      <c r="BG54" s="70"/>
      <c r="BH54" s="70"/>
      <c r="BI54" s="71"/>
    </row>
    <row r="55" spans="3:61" x14ac:dyDescent="0.3">
      <c r="C55" s="70"/>
      <c r="D55" s="70"/>
      <c r="E55" s="70"/>
      <c r="F55" s="71"/>
      <c r="G55" s="70"/>
      <c r="H55" s="70"/>
      <c r="I55" s="70"/>
      <c r="J55" s="70"/>
      <c r="K55" s="71"/>
      <c r="L55" s="70"/>
      <c r="M55" s="70"/>
      <c r="N55" s="70"/>
      <c r="O55" s="70"/>
      <c r="P55" s="71"/>
      <c r="Q55" s="70"/>
      <c r="R55" s="70"/>
      <c r="S55" s="70"/>
      <c r="T55" s="70"/>
      <c r="U55" s="71"/>
      <c r="V55" s="70"/>
      <c r="W55" s="70"/>
      <c r="X55" s="70"/>
      <c r="Y55" s="70"/>
      <c r="Z55" s="71"/>
      <c r="AA55" s="70"/>
      <c r="AB55" s="70"/>
      <c r="AC55" s="70"/>
      <c r="AD55" s="70"/>
      <c r="AE55" s="71"/>
      <c r="AF55" s="70"/>
      <c r="AG55" s="70"/>
      <c r="AH55" s="70"/>
      <c r="AI55" s="70"/>
      <c r="AJ55" s="71"/>
      <c r="AK55" s="70"/>
      <c r="AL55" s="70"/>
      <c r="AM55" s="70"/>
      <c r="AN55" s="70"/>
      <c r="AO55" s="71"/>
      <c r="AP55" s="70"/>
      <c r="AQ55" s="70"/>
      <c r="AR55" s="70"/>
      <c r="AS55" s="70"/>
      <c r="AT55" s="71"/>
      <c r="AU55" s="70"/>
      <c r="AV55" s="70"/>
      <c r="AW55" s="70"/>
      <c r="AX55" s="70"/>
      <c r="AY55" s="71"/>
      <c r="AZ55" s="70"/>
      <c r="BA55" s="70"/>
      <c r="BB55" s="70"/>
      <c r="BC55" s="70"/>
      <c r="BD55" s="71"/>
      <c r="BE55" s="70"/>
      <c r="BF55" s="70"/>
      <c r="BG55" s="70"/>
      <c r="BH55" s="70"/>
      <c r="BI55" s="71"/>
    </row>
  </sheetData>
  <mergeCells count="28">
    <mergeCell ref="BJ2:BJ4"/>
    <mergeCell ref="A1:BJ1"/>
    <mergeCell ref="A2:A4"/>
    <mergeCell ref="B2:B4"/>
    <mergeCell ref="C2:F2"/>
    <mergeCell ref="H2:K2"/>
    <mergeCell ref="M2:P2"/>
    <mergeCell ref="R2:U2"/>
    <mergeCell ref="W2:Z2"/>
    <mergeCell ref="AB2:AE2"/>
    <mergeCell ref="AG2:AJ2"/>
    <mergeCell ref="AL2:AO2"/>
    <mergeCell ref="AQ2:AT2"/>
    <mergeCell ref="AV2:AY2"/>
    <mergeCell ref="BA2:BD2"/>
    <mergeCell ref="BF2:BI2"/>
    <mergeCell ref="BF3:BI3"/>
    <mergeCell ref="C3:F3"/>
    <mergeCell ref="H3:K3"/>
    <mergeCell ref="M3:P3"/>
    <mergeCell ref="R3:U3"/>
    <mergeCell ref="W3:Z3"/>
    <mergeCell ref="AB3:AE3"/>
    <mergeCell ref="AG3:AJ3"/>
    <mergeCell ref="AL3:AO3"/>
    <mergeCell ref="AQ3:AT3"/>
    <mergeCell ref="AV3:AY3"/>
    <mergeCell ref="BA3:BD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W55"/>
  <sheetViews>
    <sheetView zoomScale="70" zoomScaleNormal="70" zoomScaleSheetLayoutView="70" workbookViewId="0">
      <selection sqref="A1:V1"/>
    </sheetView>
  </sheetViews>
  <sheetFormatPr defaultColWidth="8.88671875" defaultRowHeight="12" x14ac:dyDescent="0.3"/>
  <cols>
    <col min="1" max="1" width="13.109375" style="50" bestFit="1" customWidth="1"/>
    <col min="2" max="2" width="27.5546875" style="50" bestFit="1" customWidth="1"/>
    <col min="3" max="5" width="9.6640625" style="50" customWidth="1"/>
    <col min="6" max="6" width="9.6640625" style="59" customWidth="1"/>
    <col min="7" max="7" width="1.6640625" style="50" customWidth="1"/>
    <col min="8" max="10" width="9.6640625" style="50" customWidth="1"/>
    <col min="11" max="11" width="9.6640625" style="59" customWidth="1"/>
    <col min="12" max="12" width="1.6640625" style="50" customWidth="1"/>
    <col min="13" max="15" width="9.6640625" style="50" customWidth="1"/>
    <col min="16" max="16" width="9.6640625" style="59" customWidth="1"/>
    <col min="17" max="17" width="1.6640625" style="50" customWidth="1"/>
    <col min="18" max="20" width="9.6640625" style="50" customWidth="1"/>
    <col min="21" max="21" width="9.6640625" style="59" customWidth="1"/>
    <col min="22" max="22" width="10.21875" style="59" bestFit="1" customWidth="1"/>
    <col min="23" max="16384" width="8.88671875" style="50"/>
  </cols>
  <sheetData>
    <row r="1" spans="1:23" s="53" customFormat="1" ht="14.4" x14ac:dyDescent="0.3">
      <c r="A1" s="222" t="s">
        <v>128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</row>
    <row r="2" spans="1:23" s="42" customFormat="1" ht="24.9" customHeight="1" x14ac:dyDescent="0.25">
      <c r="A2" s="228" t="s">
        <v>1</v>
      </c>
      <c r="B2" s="228" t="s">
        <v>2</v>
      </c>
      <c r="C2" s="223" t="s">
        <v>58</v>
      </c>
      <c r="D2" s="223"/>
      <c r="E2" s="223"/>
      <c r="F2" s="223"/>
      <c r="G2" s="115"/>
      <c r="H2" s="223" t="s">
        <v>36</v>
      </c>
      <c r="I2" s="223"/>
      <c r="J2" s="223"/>
      <c r="K2" s="223"/>
      <c r="L2" s="115"/>
      <c r="M2" s="223" t="s">
        <v>37</v>
      </c>
      <c r="N2" s="223"/>
      <c r="O2" s="223"/>
      <c r="P2" s="223"/>
      <c r="Q2" s="115"/>
      <c r="R2" s="223" t="s">
        <v>38</v>
      </c>
      <c r="S2" s="223"/>
      <c r="T2" s="223"/>
      <c r="U2" s="223"/>
      <c r="V2" s="231" t="s">
        <v>10</v>
      </c>
    </row>
    <row r="3" spans="1:23" ht="20.100000000000001" customHeight="1" x14ac:dyDescent="0.3">
      <c r="A3" s="229"/>
      <c r="B3" s="229"/>
      <c r="C3" s="221" t="s">
        <v>54</v>
      </c>
      <c r="D3" s="221"/>
      <c r="E3" s="221"/>
      <c r="F3" s="221"/>
      <c r="G3" s="116"/>
      <c r="H3" s="221" t="s">
        <v>54</v>
      </c>
      <c r="I3" s="221"/>
      <c r="J3" s="221"/>
      <c r="K3" s="221"/>
      <c r="L3" s="116"/>
      <c r="M3" s="221" t="s">
        <v>54</v>
      </c>
      <c r="N3" s="221"/>
      <c r="O3" s="221"/>
      <c r="P3" s="221"/>
      <c r="Q3" s="116"/>
      <c r="R3" s="221" t="s">
        <v>54</v>
      </c>
      <c r="S3" s="221"/>
      <c r="T3" s="221"/>
      <c r="U3" s="221"/>
      <c r="V3" s="232"/>
    </row>
    <row r="4" spans="1:23" s="54" customFormat="1" ht="45" customHeight="1" x14ac:dyDescent="0.3">
      <c r="A4" s="230"/>
      <c r="B4" s="230"/>
      <c r="C4" s="51" t="s">
        <v>56</v>
      </c>
      <c r="D4" s="51" t="s">
        <v>57</v>
      </c>
      <c r="E4" s="51" t="s">
        <v>107</v>
      </c>
      <c r="F4" s="52" t="s">
        <v>10</v>
      </c>
      <c r="G4" s="51"/>
      <c r="H4" s="51" t="s">
        <v>56</v>
      </c>
      <c r="I4" s="51" t="s">
        <v>57</v>
      </c>
      <c r="J4" s="51" t="s">
        <v>107</v>
      </c>
      <c r="K4" s="52" t="s">
        <v>10</v>
      </c>
      <c r="L4" s="51"/>
      <c r="M4" s="51" t="s">
        <v>56</v>
      </c>
      <c r="N4" s="51" t="s">
        <v>57</v>
      </c>
      <c r="O4" s="51" t="s">
        <v>107</v>
      </c>
      <c r="P4" s="52" t="s">
        <v>10</v>
      </c>
      <c r="Q4" s="51"/>
      <c r="R4" s="51" t="s">
        <v>56</v>
      </c>
      <c r="S4" s="51" t="s">
        <v>57</v>
      </c>
      <c r="T4" s="51" t="s">
        <v>107</v>
      </c>
      <c r="U4" s="52" t="s">
        <v>10</v>
      </c>
      <c r="V4" s="233"/>
    </row>
    <row r="5" spans="1:23" s="54" customFormat="1" ht="9" customHeight="1" x14ac:dyDescent="0.3">
      <c r="A5" s="117"/>
      <c r="B5" s="117"/>
      <c r="C5" s="48"/>
      <c r="D5" s="48"/>
      <c r="E5" s="48"/>
      <c r="F5" s="49"/>
      <c r="G5" s="48"/>
      <c r="H5" s="48"/>
      <c r="I5" s="48"/>
      <c r="J5" s="48"/>
      <c r="K5" s="49"/>
      <c r="L5" s="48"/>
      <c r="M5" s="48"/>
      <c r="N5" s="48"/>
      <c r="O5" s="48"/>
      <c r="P5" s="49"/>
      <c r="Q5" s="48"/>
      <c r="R5" s="48"/>
      <c r="S5" s="48"/>
      <c r="T5" s="48"/>
      <c r="U5" s="49"/>
      <c r="V5" s="68"/>
    </row>
    <row r="6" spans="1:23" s="42" customFormat="1" ht="12" customHeight="1" x14ac:dyDescent="0.25">
      <c r="A6" s="8"/>
      <c r="B6" s="9" t="s">
        <v>5</v>
      </c>
      <c r="C6" s="164">
        <v>1540.0000000000002</v>
      </c>
      <c r="D6" s="164">
        <v>3194.9999999999968</v>
      </c>
      <c r="E6" s="164">
        <v>7432</v>
      </c>
      <c r="F6" s="158">
        <f>SUM(C6:E6)</f>
        <v>12166.999999999996</v>
      </c>
      <c r="G6" s="164"/>
      <c r="H6" s="164">
        <v>121</v>
      </c>
      <c r="I6" s="164">
        <v>969.00000000000045</v>
      </c>
      <c r="J6" s="164">
        <v>45975.999999999978</v>
      </c>
      <c r="K6" s="158">
        <f>SUM(H6:J6)</f>
        <v>47065.999999999978</v>
      </c>
      <c r="L6" s="164"/>
      <c r="M6" s="164">
        <v>112.00000000000003</v>
      </c>
      <c r="N6" s="164">
        <v>551.00000000000011</v>
      </c>
      <c r="O6" s="164">
        <v>3799.9999999999986</v>
      </c>
      <c r="P6" s="158">
        <f>SUM(M6:O6)</f>
        <v>4462.9999999999991</v>
      </c>
      <c r="Q6" s="164"/>
      <c r="R6" s="164">
        <v>330.00000000000017</v>
      </c>
      <c r="S6" s="164">
        <v>1439.0000000000009</v>
      </c>
      <c r="T6" s="164">
        <v>7370.9999999999991</v>
      </c>
      <c r="U6" s="158">
        <f>SUM(R6:T6)</f>
        <v>9140</v>
      </c>
      <c r="V6" s="140">
        <f>+U6+P6+K6+F6</f>
        <v>72835.999999999971</v>
      </c>
    </row>
    <row r="7" spans="1:23" s="40" customFormat="1" ht="12" customHeight="1" x14ac:dyDescent="0.25">
      <c r="A7" s="11"/>
      <c r="B7" s="12" t="s">
        <v>6</v>
      </c>
      <c r="C7" s="164">
        <v>87.000000000000014</v>
      </c>
      <c r="D7" s="164">
        <v>138</v>
      </c>
      <c r="E7" s="164">
        <v>122.00000000000001</v>
      </c>
      <c r="F7" s="158">
        <f t="shared" ref="F7:F38" si="0">SUM(C7:E7)</f>
        <v>347</v>
      </c>
      <c r="G7" s="158"/>
      <c r="H7" s="164">
        <v>9</v>
      </c>
      <c r="I7" s="164">
        <v>47</v>
      </c>
      <c r="J7" s="164">
        <v>883.99999999999989</v>
      </c>
      <c r="K7" s="158">
        <f t="shared" ref="K7:K38" si="1">SUM(H7:J7)</f>
        <v>939.99999999999989</v>
      </c>
      <c r="L7" s="158"/>
      <c r="M7" s="164">
        <v>8</v>
      </c>
      <c r="N7" s="164">
        <v>42</v>
      </c>
      <c r="O7" s="164">
        <v>239.00000000000003</v>
      </c>
      <c r="P7" s="158">
        <f t="shared" ref="P7:P38" si="2">SUM(M7:O7)</f>
        <v>289</v>
      </c>
      <c r="Q7" s="158"/>
      <c r="R7" s="164">
        <v>3</v>
      </c>
      <c r="S7" s="164">
        <v>18</v>
      </c>
      <c r="T7" s="164">
        <v>203</v>
      </c>
      <c r="U7" s="158">
        <f t="shared" ref="U7:U38" si="3">SUM(R7:T7)</f>
        <v>224</v>
      </c>
      <c r="V7" s="140">
        <f t="shared" ref="V7:V38" si="4">+U7+P7+K7+F7</f>
        <v>1800</v>
      </c>
    </row>
    <row r="8" spans="1:23" s="47" customFormat="1" ht="12" customHeight="1" x14ac:dyDescent="0.25">
      <c r="A8" s="11"/>
      <c r="B8" s="12" t="s">
        <v>7</v>
      </c>
      <c r="C8" s="164">
        <v>2958.9999999999995</v>
      </c>
      <c r="D8" s="164">
        <v>6184.9999999999973</v>
      </c>
      <c r="E8" s="164">
        <v>18225.000000000004</v>
      </c>
      <c r="F8" s="158">
        <f t="shared" si="0"/>
        <v>27369</v>
      </c>
      <c r="G8" s="160"/>
      <c r="H8" s="164">
        <v>359.00000000000006</v>
      </c>
      <c r="I8" s="164">
        <v>3146.9999999999995</v>
      </c>
      <c r="J8" s="164">
        <v>81561.000000000058</v>
      </c>
      <c r="K8" s="158">
        <f t="shared" si="1"/>
        <v>85067.000000000058</v>
      </c>
      <c r="L8" s="160"/>
      <c r="M8" s="164">
        <v>349.99999999999994</v>
      </c>
      <c r="N8" s="164">
        <v>1798.0000000000011</v>
      </c>
      <c r="O8" s="164">
        <v>44139.999999999964</v>
      </c>
      <c r="P8" s="158">
        <f t="shared" si="2"/>
        <v>46287.999999999964</v>
      </c>
      <c r="Q8" s="160"/>
      <c r="R8" s="164">
        <v>800.99999999999955</v>
      </c>
      <c r="S8" s="164">
        <v>3761.9999999999973</v>
      </c>
      <c r="T8" s="164">
        <v>26369.000000000004</v>
      </c>
      <c r="U8" s="158">
        <f t="shared" si="3"/>
        <v>30932</v>
      </c>
      <c r="V8" s="140">
        <f t="shared" si="4"/>
        <v>189656.00000000003</v>
      </c>
    </row>
    <row r="9" spans="1:23" s="40" customFormat="1" ht="12" customHeight="1" x14ac:dyDescent="0.25">
      <c r="A9" s="11"/>
      <c r="B9" s="12" t="s">
        <v>8</v>
      </c>
      <c r="C9" s="164">
        <v>664.00000000000034</v>
      </c>
      <c r="D9" s="164">
        <v>1504.9999999999989</v>
      </c>
      <c r="E9" s="164">
        <v>2286</v>
      </c>
      <c r="F9" s="158">
        <f t="shared" si="0"/>
        <v>4454.9999999999991</v>
      </c>
      <c r="G9" s="158"/>
      <c r="H9" s="164">
        <v>74</v>
      </c>
      <c r="I9" s="164">
        <v>510</v>
      </c>
      <c r="J9" s="164">
        <v>11141.000000000007</v>
      </c>
      <c r="K9" s="158">
        <f t="shared" si="1"/>
        <v>11725.000000000007</v>
      </c>
      <c r="L9" s="158"/>
      <c r="M9" s="164">
        <v>61.999999999999979</v>
      </c>
      <c r="N9" s="164">
        <v>236.00000000000006</v>
      </c>
      <c r="O9" s="164">
        <v>1850</v>
      </c>
      <c r="P9" s="158">
        <f t="shared" si="2"/>
        <v>2148</v>
      </c>
      <c r="Q9" s="158"/>
      <c r="R9" s="164">
        <v>156.00000000000006</v>
      </c>
      <c r="S9" s="164">
        <v>452</v>
      </c>
      <c r="T9" s="164">
        <v>3512.9999999999995</v>
      </c>
      <c r="U9" s="158">
        <f t="shared" si="3"/>
        <v>4121</v>
      </c>
      <c r="V9" s="140">
        <f t="shared" si="4"/>
        <v>22449.000000000007</v>
      </c>
    </row>
    <row r="10" spans="1:23" s="47" customFormat="1" ht="12" customHeight="1" x14ac:dyDescent="0.25">
      <c r="A10" s="14" t="s">
        <v>9</v>
      </c>
      <c r="B10" s="15" t="s">
        <v>10</v>
      </c>
      <c r="C10" s="165">
        <v>5250</v>
      </c>
      <c r="D10" s="165">
        <v>11022.999999999993</v>
      </c>
      <c r="E10" s="165">
        <v>28065.000000000004</v>
      </c>
      <c r="F10" s="160">
        <f t="shared" si="0"/>
        <v>44338</v>
      </c>
      <c r="G10" s="160"/>
      <c r="H10" s="165">
        <v>563</v>
      </c>
      <c r="I10" s="165">
        <v>4673</v>
      </c>
      <c r="J10" s="165">
        <v>139562.00000000003</v>
      </c>
      <c r="K10" s="160">
        <f t="shared" si="1"/>
        <v>144798.00000000003</v>
      </c>
      <c r="L10" s="160"/>
      <c r="M10" s="165">
        <v>532</v>
      </c>
      <c r="N10" s="165">
        <v>2627.0000000000014</v>
      </c>
      <c r="O10" s="165">
        <v>50028.999999999964</v>
      </c>
      <c r="P10" s="160">
        <f t="shared" si="2"/>
        <v>53187.999999999964</v>
      </c>
      <c r="Q10" s="160"/>
      <c r="R10" s="165">
        <v>1289.9999999999998</v>
      </c>
      <c r="S10" s="165">
        <v>5670.9999999999982</v>
      </c>
      <c r="T10" s="165">
        <v>37456</v>
      </c>
      <c r="U10" s="160">
        <f t="shared" si="3"/>
        <v>44417</v>
      </c>
      <c r="V10" s="143">
        <f t="shared" si="4"/>
        <v>286741</v>
      </c>
    </row>
    <row r="11" spans="1:23" s="46" customFormat="1" ht="9" customHeight="1" x14ac:dyDescent="0.25">
      <c r="A11" s="14"/>
      <c r="B11" s="15"/>
      <c r="C11" s="161"/>
      <c r="D11" s="161"/>
      <c r="E11" s="161"/>
      <c r="F11" s="158"/>
      <c r="G11" s="161"/>
      <c r="H11" s="161"/>
      <c r="I11" s="161"/>
      <c r="J11" s="161"/>
      <c r="K11" s="158"/>
      <c r="L11" s="161"/>
      <c r="M11" s="161"/>
      <c r="N11" s="161"/>
      <c r="O11" s="161"/>
      <c r="P11" s="158"/>
      <c r="Q11" s="161"/>
      <c r="R11" s="161"/>
      <c r="S11" s="161"/>
      <c r="T11" s="161"/>
      <c r="U11" s="158"/>
      <c r="V11" s="140"/>
      <c r="W11" s="66"/>
    </row>
    <row r="12" spans="1:23" s="40" customFormat="1" ht="12" customHeight="1" x14ac:dyDescent="0.25">
      <c r="A12" s="11"/>
      <c r="B12" s="12" t="s">
        <v>11</v>
      </c>
      <c r="C12" s="158">
        <v>639.99999999999977</v>
      </c>
      <c r="D12" s="158">
        <v>1640</v>
      </c>
      <c r="E12" s="158">
        <v>7449.0000000000018</v>
      </c>
      <c r="F12" s="158">
        <f t="shared" si="0"/>
        <v>9729.0000000000018</v>
      </c>
      <c r="G12" s="158"/>
      <c r="H12" s="158">
        <v>78</v>
      </c>
      <c r="I12" s="158">
        <v>407.00000000000011</v>
      </c>
      <c r="J12" s="158">
        <v>9157</v>
      </c>
      <c r="K12" s="158">
        <f t="shared" si="1"/>
        <v>9642</v>
      </c>
      <c r="L12" s="158"/>
      <c r="M12" s="158">
        <v>21</v>
      </c>
      <c r="N12" s="158">
        <v>76</v>
      </c>
      <c r="O12" s="158">
        <v>1361</v>
      </c>
      <c r="P12" s="158">
        <f t="shared" si="2"/>
        <v>1458</v>
      </c>
      <c r="Q12" s="158"/>
      <c r="R12" s="158">
        <v>102</v>
      </c>
      <c r="S12" s="158">
        <v>203</v>
      </c>
      <c r="T12" s="164">
        <v>1418</v>
      </c>
      <c r="U12" s="158">
        <f t="shared" si="3"/>
        <v>1723</v>
      </c>
      <c r="V12" s="140">
        <f t="shared" si="4"/>
        <v>22552</v>
      </c>
    </row>
    <row r="13" spans="1:23" s="46" customFormat="1" ht="12" customHeight="1" x14ac:dyDescent="0.25">
      <c r="A13" s="19"/>
      <c r="B13" s="20" t="s">
        <v>12</v>
      </c>
      <c r="C13" s="166">
        <v>377.99999999999989</v>
      </c>
      <c r="D13" s="166">
        <v>769.00000000000011</v>
      </c>
      <c r="E13" s="166">
        <v>3068.0000000000009</v>
      </c>
      <c r="F13" s="161">
        <f t="shared" si="0"/>
        <v>4215.0000000000009</v>
      </c>
      <c r="G13" s="161"/>
      <c r="H13" s="166">
        <v>59.000000000000007</v>
      </c>
      <c r="I13" s="166">
        <v>269.00000000000011</v>
      </c>
      <c r="J13" s="166">
        <v>2682.0000000000009</v>
      </c>
      <c r="K13" s="161">
        <f t="shared" si="1"/>
        <v>3010.0000000000009</v>
      </c>
      <c r="L13" s="161"/>
      <c r="M13" s="166">
        <v>13</v>
      </c>
      <c r="N13" s="166">
        <v>44</v>
      </c>
      <c r="O13" s="166">
        <v>938.99999999999989</v>
      </c>
      <c r="P13" s="161">
        <f t="shared" si="2"/>
        <v>995.99999999999989</v>
      </c>
      <c r="Q13" s="161"/>
      <c r="R13" s="166">
        <v>74</v>
      </c>
      <c r="S13" s="166">
        <v>131</v>
      </c>
      <c r="T13" s="166">
        <v>970</v>
      </c>
      <c r="U13" s="161">
        <f t="shared" si="3"/>
        <v>1175</v>
      </c>
      <c r="V13" s="144">
        <f t="shared" si="4"/>
        <v>9396.0000000000018</v>
      </c>
    </row>
    <row r="14" spans="1:23" s="44" customFormat="1" ht="12" customHeight="1" x14ac:dyDescent="0.25">
      <c r="A14" s="19"/>
      <c r="B14" s="22" t="s">
        <v>13</v>
      </c>
      <c r="C14" s="166">
        <v>261.99999999999989</v>
      </c>
      <c r="D14" s="166">
        <v>871</v>
      </c>
      <c r="E14" s="166">
        <v>4381.0000000000009</v>
      </c>
      <c r="F14" s="161">
        <f t="shared" si="0"/>
        <v>5514.0000000000009</v>
      </c>
      <c r="G14" s="172"/>
      <c r="H14" s="166">
        <v>19</v>
      </c>
      <c r="I14" s="166">
        <v>138</v>
      </c>
      <c r="J14" s="166">
        <v>6474.9999999999982</v>
      </c>
      <c r="K14" s="161">
        <f t="shared" si="1"/>
        <v>6631.9999999999982</v>
      </c>
      <c r="L14" s="172"/>
      <c r="M14" s="166">
        <v>8</v>
      </c>
      <c r="N14" s="166">
        <v>32</v>
      </c>
      <c r="O14" s="166">
        <v>422.00000000000006</v>
      </c>
      <c r="P14" s="161">
        <f t="shared" si="2"/>
        <v>462.00000000000006</v>
      </c>
      <c r="Q14" s="172"/>
      <c r="R14" s="166">
        <v>28.000000000000007</v>
      </c>
      <c r="S14" s="166">
        <v>72</v>
      </c>
      <c r="T14" s="166">
        <v>448.00000000000006</v>
      </c>
      <c r="U14" s="161">
        <f t="shared" si="3"/>
        <v>548</v>
      </c>
      <c r="V14" s="144">
        <f t="shared" si="4"/>
        <v>13156</v>
      </c>
    </row>
    <row r="15" spans="1:23" s="40" customFormat="1" ht="12" customHeight="1" x14ac:dyDescent="0.25">
      <c r="A15" s="11"/>
      <c r="B15" s="12" t="s">
        <v>14</v>
      </c>
      <c r="C15" s="164">
        <v>1438.0000000000014</v>
      </c>
      <c r="D15" s="164">
        <v>3050.9999999999955</v>
      </c>
      <c r="E15" s="164">
        <v>7185.9999999999991</v>
      </c>
      <c r="F15" s="158">
        <f t="shared" si="0"/>
        <v>11674.999999999996</v>
      </c>
      <c r="G15" s="158"/>
      <c r="H15" s="164">
        <v>144</v>
      </c>
      <c r="I15" s="164">
        <v>1266.0000000000002</v>
      </c>
      <c r="J15" s="164">
        <v>37193.000000000022</v>
      </c>
      <c r="K15" s="158">
        <f t="shared" si="1"/>
        <v>38603.000000000022</v>
      </c>
      <c r="L15" s="158"/>
      <c r="M15" s="164">
        <v>120.00000000000003</v>
      </c>
      <c r="N15" s="164">
        <v>386.99999999999989</v>
      </c>
      <c r="O15" s="164">
        <v>8877.0000000000018</v>
      </c>
      <c r="P15" s="158">
        <f t="shared" si="2"/>
        <v>9384.0000000000018</v>
      </c>
      <c r="Q15" s="158"/>
      <c r="R15" s="164">
        <v>288</v>
      </c>
      <c r="S15" s="164">
        <v>3316.0000000000023</v>
      </c>
      <c r="T15" s="164">
        <v>15847.000000000016</v>
      </c>
      <c r="U15" s="158">
        <f t="shared" si="3"/>
        <v>19451.000000000018</v>
      </c>
      <c r="V15" s="140">
        <f t="shared" si="4"/>
        <v>79113.000000000044</v>
      </c>
    </row>
    <row r="16" spans="1:23" s="40" customFormat="1" ht="12" customHeight="1" x14ac:dyDescent="0.25">
      <c r="A16" s="11"/>
      <c r="B16" s="12" t="s">
        <v>15</v>
      </c>
      <c r="C16" s="164">
        <v>522.00000000000034</v>
      </c>
      <c r="D16" s="164">
        <v>993.00000000000011</v>
      </c>
      <c r="E16" s="164">
        <v>2370.9999999999995</v>
      </c>
      <c r="F16" s="158">
        <f t="shared" si="0"/>
        <v>3886</v>
      </c>
      <c r="G16" s="158"/>
      <c r="H16" s="164">
        <v>22</v>
      </c>
      <c r="I16" s="164">
        <v>422.99999999999983</v>
      </c>
      <c r="J16" s="164">
        <v>11987.999999999998</v>
      </c>
      <c r="K16" s="158">
        <f t="shared" si="1"/>
        <v>12432.999999999998</v>
      </c>
      <c r="L16" s="158"/>
      <c r="M16" s="164">
        <v>21</v>
      </c>
      <c r="N16" s="164">
        <v>121.99999999999997</v>
      </c>
      <c r="O16" s="164">
        <v>815.99999999999989</v>
      </c>
      <c r="P16" s="158">
        <f t="shared" si="2"/>
        <v>958.99999999999989</v>
      </c>
      <c r="Q16" s="158"/>
      <c r="R16" s="164">
        <v>66.000000000000028</v>
      </c>
      <c r="S16" s="164">
        <v>538.00000000000011</v>
      </c>
      <c r="T16" s="164">
        <v>1565</v>
      </c>
      <c r="U16" s="158">
        <f t="shared" si="3"/>
        <v>2169</v>
      </c>
      <c r="V16" s="140">
        <f t="shared" si="4"/>
        <v>19447</v>
      </c>
    </row>
    <row r="17" spans="1:23" s="40" customFormat="1" ht="12" customHeight="1" x14ac:dyDescent="0.25">
      <c r="A17" s="11"/>
      <c r="B17" s="12" t="s">
        <v>16</v>
      </c>
      <c r="C17" s="164">
        <v>1687.0000000000007</v>
      </c>
      <c r="D17" s="164">
        <v>3164.9999999999959</v>
      </c>
      <c r="E17" s="164">
        <v>7659</v>
      </c>
      <c r="F17" s="158">
        <f t="shared" si="0"/>
        <v>12510.999999999996</v>
      </c>
      <c r="G17" s="158"/>
      <c r="H17" s="164">
        <v>142</v>
      </c>
      <c r="I17" s="164">
        <v>1242.9999999999989</v>
      </c>
      <c r="J17" s="164">
        <v>51505.999999999985</v>
      </c>
      <c r="K17" s="158">
        <f t="shared" si="1"/>
        <v>52890.999999999985</v>
      </c>
      <c r="L17" s="158"/>
      <c r="M17" s="164">
        <v>137.99999999999997</v>
      </c>
      <c r="N17" s="164">
        <v>605.00000000000023</v>
      </c>
      <c r="O17" s="164">
        <v>5037.0000000000009</v>
      </c>
      <c r="P17" s="158">
        <f t="shared" si="2"/>
        <v>5780.0000000000009</v>
      </c>
      <c r="Q17" s="158"/>
      <c r="R17" s="164">
        <v>313.00000000000006</v>
      </c>
      <c r="S17" s="164">
        <v>1605.9999999999995</v>
      </c>
      <c r="T17" s="164">
        <v>5121.0000000000009</v>
      </c>
      <c r="U17" s="158">
        <f t="shared" si="3"/>
        <v>7040</v>
      </c>
      <c r="V17" s="140">
        <f t="shared" si="4"/>
        <v>78221.999999999985</v>
      </c>
    </row>
    <row r="18" spans="1:23" s="47" customFormat="1" ht="12" customHeight="1" x14ac:dyDescent="0.25">
      <c r="A18" s="11" t="s">
        <v>17</v>
      </c>
      <c r="B18" s="15" t="s">
        <v>10</v>
      </c>
      <c r="C18" s="165">
        <v>4287.0000000000018</v>
      </c>
      <c r="D18" s="165">
        <v>8848.9999999999909</v>
      </c>
      <c r="E18" s="165">
        <v>24665</v>
      </c>
      <c r="F18" s="160">
        <f t="shared" si="0"/>
        <v>37800.999999999993</v>
      </c>
      <c r="G18" s="160"/>
      <c r="H18" s="165">
        <v>386</v>
      </c>
      <c r="I18" s="165">
        <v>3338.9999999999991</v>
      </c>
      <c r="J18" s="165">
        <v>109844</v>
      </c>
      <c r="K18" s="160">
        <f t="shared" si="1"/>
        <v>113569</v>
      </c>
      <c r="L18" s="160"/>
      <c r="M18" s="165">
        <v>300</v>
      </c>
      <c r="N18" s="165">
        <v>1190</v>
      </c>
      <c r="O18" s="165">
        <v>16091.000000000004</v>
      </c>
      <c r="P18" s="160">
        <f t="shared" si="2"/>
        <v>17581.000000000004</v>
      </c>
      <c r="Q18" s="160"/>
      <c r="R18" s="165">
        <v>769</v>
      </c>
      <c r="S18" s="165">
        <v>5663.0000000000018</v>
      </c>
      <c r="T18" s="165">
        <v>23951.000000000015</v>
      </c>
      <c r="U18" s="160">
        <f t="shared" si="3"/>
        <v>30383.000000000015</v>
      </c>
      <c r="V18" s="143">
        <f t="shared" si="4"/>
        <v>199334</v>
      </c>
    </row>
    <row r="19" spans="1:23" s="46" customFormat="1" ht="9" customHeight="1" x14ac:dyDescent="0.25">
      <c r="A19" s="14"/>
      <c r="B19" s="15"/>
      <c r="C19" s="161"/>
      <c r="D19" s="161"/>
      <c r="E19" s="161"/>
      <c r="F19" s="158"/>
      <c r="G19" s="161"/>
      <c r="H19" s="161"/>
      <c r="I19" s="161"/>
      <c r="J19" s="161"/>
      <c r="K19" s="158"/>
      <c r="L19" s="161"/>
      <c r="M19" s="161"/>
      <c r="N19" s="161"/>
      <c r="O19" s="161"/>
      <c r="P19" s="158"/>
      <c r="Q19" s="161"/>
      <c r="R19" s="161"/>
      <c r="S19" s="161"/>
      <c r="T19" s="161"/>
      <c r="U19" s="158"/>
      <c r="V19" s="140"/>
      <c r="W19" s="66"/>
    </row>
    <row r="20" spans="1:23" s="47" customFormat="1" ht="12" customHeight="1" x14ac:dyDescent="0.25">
      <c r="A20" s="11"/>
      <c r="B20" s="12" t="s">
        <v>18</v>
      </c>
      <c r="C20" s="164">
        <v>1521.9999999999993</v>
      </c>
      <c r="D20" s="164">
        <v>3804.9999999999955</v>
      </c>
      <c r="E20" s="164">
        <v>6047.9999999999991</v>
      </c>
      <c r="F20" s="158">
        <f t="shared" si="0"/>
        <v>11374.999999999993</v>
      </c>
      <c r="G20" s="160"/>
      <c r="H20" s="164">
        <v>97.000000000000028</v>
      </c>
      <c r="I20" s="164">
        <v>945.99999999999977</v>
      </c>
      <c r="J20" s="164">
        <v>28787.999999999989</v>
      </c>
      <c r="K20" s="158">
        <f t="shared" si="1"/>
        <v>29830.999999999989</v>
      </c>
      <c r="L20" s="160"/>
      <c r="M20" s="164">
        <v>129.99999999999991</v>
      </c>
      <c r="N20" s="164">
        <v>426.99999999999994</v>
      </c>
      <c r="O20" s="164">
        <v>3802.0000000000005</v>
      </c>
      <c r="P20" s="158">
        <f t="shared" si="2"/>
        <v>4359</v>
      </c>
      <c r="Q20" s="160"/>
      <c r="R20" s="164">
        <v>233.99999999999989</v>
      </c>
      <c r="S20" s="164">
        <v>825.99999999999989</v>
      </c>
      <c r="T20" s="164">
        <v>4875.9999999999991</v>
      </c>
      <c r="U20" s="158">
        <f t="shared" si="3"/>
        <v>5935.9999999999991</v>
      </c>
      <c r="V20" s="140">
        <f t="shared" si="4"/>
        <v>51500.999999999978</v>
      </c>
    </row>
    <row r="21" spans="1:23" s="40" customFormat="1" ht="12" customHeight="1" x14ac:dyDescent="0.25">
      <c r="A21" s="11"/>
      <c r="B21" s="8" t="s">
        <v>19</v>
      </c>
      <c r="C21" s="164">
        <v>269</v>
      </c>
      <c r="D21" s="164">
        <v>478.00000000000023</v>
      </c>
      <c r="E21" s="164">
        <v>969</v>
      </c>
      <c r="F21" s="158">
        <f t="shared" si="0"/>
        <v>1716.0000000000002</v>
      </c>
      <c r="G21" s="158"/>
      <c r="H21" s="164">
        <v>48.999999999999993</v>
      </c>
      <c r="I21" s="164">
        <v>444.99999999999994</v>
      </c>
      <c r="J21" s="164">
        <v>7877.0000000000055</v>
      </c>
      <c r="K21" s="158">
        <f t="shared" si="1"/>
        <v>8371.0000000000055</v>
      </c>
      <c r="L21" s="158"/>
      <c r="M21" s="164">
        <v>18</v>
      </c>
      <c r="N21" s="164">
        <v>162</v>
      </c>
      <c r="O21" s="164">
        <v>285</v>
      </c>
      <c r="P21" s="158">
        <f t="shared" si="2"/>
        <v>465</v>
      </c>
      <c r="Q21" s="158"/>
      <c r="R21" s="164">
        <v>70</v>
      </c>
      <c r="S21" s="164">
        <v>249.00000000000006</v>
      </c>
      <c r="T21" s="164">
        <v>732.99999999999977</v>
      </c>
      <c r="U21" s="158">
        <f t="shared" si="3"/>
        <v>1051.9999999999998</v>
      </c>
      <c r="V21" s="140">
        <f t="shared" si="4"/>
        <v>11604.000000000005</v>
      </c>
    </row>
    <row r="22" spans="1:23" s="47" customFormat="1" ht="12" customHeight="1" x14ac:dyDescent="0.25">
      <c r="A22" s="11"/>
      <c r="B22" s="8" t="s">
        <v>20</v>
      </c>
      <c r="C22" s="164">
        <v>510.0000000000004</v>
      </c>
      <c r="D22" s="164">
        <v>1007.9999999999997</v>
      </c>
      <c r="E22" s="164">
        <v>2876.0000000000018</v>
      </c>
      <c r="F22" s="158">
        <f t="shared" si="0"/>
        <v>4394.0000000000018</v>
      </c>
      <c r="G22" s="160"/>
      <c r="H22" s="164">
        <v>83.000000000000014</v>
      </c>
      <c r="I22" s="164">
        <v>533.00000000000011</v>
      </c>
      <c r="J22" s="164">
        <v>12193.999999999996</v>
      </c>
      <c r="K22" s="158">
        <f t="shared" si="1"/>
        <v>12809.999999999996</v>
      </c>
      <c r="L22" s="160"/>
      <c r="M22" s="164">
        <v>53.999999999999986</v>
      </c>
      <c r="N22" s="164">
        <v>137</v>
      </c>
      <c r="O22" s="164">
        <v>816.99999999999989</v>
      </c>
      <c r="P22" s="158">
        <f t="shared" si="2"/>
        <v>1007.9999999999999</v>
      </c>
      <c r="Q22" s="160"/>
      <c r="R22" s="164">
        <v>93</v>
      </c>
      <c r="S22" s="164">
        <v>235</v>
      </c>
      <c r="T22" s="164">
        <v>455.99999999999994</v>
      </c>
      <c r="U22" s="158">
        <f t="shared" si="3"/>
        <v>784</v>
      </c>
      <c r="V22" s="140">
        <f t="shared" si="4"/>
        <v>18996</v>
      </c>
    </row>
    <row r="23" spans="1:23" s="47" customFormat="1" ht="12" customHeight="1" x14ac:dyDescent="0.25">
      <c r="A23" s="11"/>
      <c r="B23" s="8" t="s">
        <v>21</v>
      </c>
      <c r="C23" s="164">
        <v>2483.9999999999973</v>
      </c>
      <c r="D23" s="164">
        <v>5330.0000000000036</v>
      </c>
      <c r="E23" s="164">
        <v>20425.000000000007</v>
      </c>
      <c r="F23" s="158">
        <f t="shared" si="0"/>
        <v>28239.000000000007</v>
      </c>
      <c r="G23" s="160"/>
      <c r="H23" s="164">
        <v>390.00000000000006</v>
      </c>
      <c r="I23" s="164">
        <v>2290</v>
      </c>
      <c r="J23" s="164">
        <v>33745.000000000029</v>
      </c>
      <c r="K23" s="158">
        <f t="shared" si="1"/>
        <v>36425.000000000029</v>
      </c>
      <c r="L23" s="160"/>
      <c r="M23" s="164">
        <v>177.99999999999991</v>
      </c>
      <c r="N23" s="164">
        <v>538.00000000000011</v>
      </c>
      <c r="O23" s="164">
        <v>11875</v>
      </c>
      <c r="P23" s="158">
        <f t="shared" si="2"/>
        <v>12591</v>
      </c>
      <c r="Q23" s="160"/>
      <c r="R23" s="164">
        <v>590.00000000000068</v>
      </c>
      <c r="S23" s="164">
        <v>1831.9999999999977</v>
      </c>
      <c r="T23" s="164">
        <v>30861.000000000015</v>
      </c>
      <c r="U23" s="158">
        <f t="shared" si="3"/>
        <v>33283.000000000015</v>
      </c>
      <c r="V23" s="140">
        <f t="shared" si="4"/>
        <v>110538.00000000006</v>
      </c>
    </row>
    <row r="24" spans="1:23" s="47" customFormat="1" ht="12" customHeight="1" x14ac:dyDescent="0.25">
      <c r="A24" s="11" t="s">
        <v>22</v>
      </c>
      <c r="B24" s="15" t="s">
        <v>10</v>
      </c>
      <c r="C24" s="165">
        <v>4784.9999999999964</v>
      </c>
      <c r="D24" s="165">
        <v>10621</v>
      </c>
      <c r="E24" s="165">
        <v>30318.000000000007</v>
      </c>
      <c r="F24" s="160">
        <f t="shared" si="0"/>
        <v>45724</v>
      </c>
      <c r="G24" s="160"/>
      <c r="H24" s="165">
        <v>619.00000000000011</v>
      </c>
      <c r="I24" s="165">
        <v>4214</v>
      </c>
      <c r="J24" s="165">
        <v>82604.000000000015</v>
      </c>
      <c r="K24" s="160">
        <f t="shared" si="1"/>
        <v>87437.000000000015</v>
      </c>
      <c r="L24" s="160"/>
      <c r="M24" s="165">
        <v>379.99999999999977</v>
      </c>
      <c r="N24" s="165">
        <v>1264</v>
      </c>
      <c r="O24" s="165">
        <v>16779</v>
      </c>
      <c r="P24" s="160">
        <f t="shared" si="2"/>
        <v>18423</v>
      </c>
      <c r="Q24" s="160"/>
      <c r="R24" s="165">
        <v>987.00000000000057</v>
      </c>
      <c r="S24" s="165">
        <v>3141.9999999999977</v>
      </c>
      <c r="T24" s="165">
        <v>36926.000000000015</v>
      </c>
      <c r="U24" s="160">
        <f t="shared" si="3"/>
        <v>41055.000000000015</v>
      </c>
      <c r="V24" s="143">
        <f t="shared" si="4"/>
        <v>192639.00000000003</v>
      </c>
    </row>
    <row r="25" spans="1:23" s="46" customFormat="1" ht="9" customHeight="1" x14ac:dyDescent="0.25">
      <c r="A25" s="14"/>
      <c r="B25" s="15"/>
      <c r="C25" s="161"/>
      <c r="D25" s="161"/>
      <c r="E25" s="161"/>
      <c r="F25" s="158"/>
      <c r="G25" s="161"/>
      <c r="H25" s="161"/>
      <c r="I25" s="161"/>
      <c r="J25" s="161"/>
      <c r="K25" s="158"/>
      <c r="L25" s="161"/>
      <c r="M25" s="161"/>
      <c r="N25" s="161"/>
      <c r="O25" s="161"/>
      <c r="P25" s="158"/>
      <c r="Q25" s="161"/>
      <c r="R25" s="161"/>
      <c r="S25" s="161"/>
      <c r="T25" s="161"/>
      <c r="U25" s="158"/>
      <c r="V25" s="140"/>
      <c r="W25" s="66"/>
    </row>
    <row r="26" spans="1:23" s="40" customFormat="1" ht="12" customHeight="1" x14ac:dyDescent="0.25">
      <c r="A26" s="11"/>
      <c r="B26" s="8" t="s">
        <v>23</v>
      </c>
      <c r="C26" s="164">
        <v>406.99999999999989</v>
      </c>
      <c r="D26" s="164">
        <v>675</v>
      </c>
      <c r="E26" s="164">
        <v>1160.0000000000002</v>
      </c>
      <c r="F26" s="158">
        <f t="shared" si="0"/>
        <v>2242</v>
      </c>
      <c r="G26" s="158"/>
      <c r="H26" s="164">
        <v>94.999999999999972</v>
      </c>
      <c r="I26" s="164">
        <v>573</v>
      </c>
      <c r="J26" s="164">
        <v>6596.0000000000009</v>
      </c>
      <c r="K26" s="158">
        <f t="shared" si="1"/>
        <v>7264.0000000000009</v>
      </c>
      <c r="L26" s="158"/>
      <c r="M26" s="164">
        <v>32.000000000000007</v>
      </c>
      <c r="N26" s="164">
        <v>50.000000000000014</v>
      </c>
      <c r="O26" s="164">
        <v>1211</v>
      </c>
      <c r="P26" s="158">
        <f t="shared" si="2"/>
        <v>1293</v>
      </c>
      <c r="Q26" s="158"/>
      <c r="R26" s="164">
        <v>55.999999999999986</v>
      </c>
      <c r="S26" s="164">
        <v>191</v>
      </c>
      <c r="T26" s="164">
        <v>484.99999999999994</v>
      </c>
      <c r="U26" s="158">
        <f t="shared" si="3"/>
        <v>732</v>
      </c>
      <c r="V26" s="140">
        <f t="shared" si="4"/>
        <v>11531</v>
      </c>
    </row>
    <row r="27" spans="1:23" s="40" customFormat="1" ht="12" customHeight="1" x14ac:dyDescent="0.25">
      <c r="A27" s="11"/>
      <c r="B27" s="8" t="s">
        <v>24</v>
      </c>
      <c r="C27" s="164">
        <v>76.000000000000028</v>
      </c>
      <c r="D27" s="164">
        <v>245</v>
      </c>
      <c r="E27" s="164">
        <v>105</v>
      </c>
      <c r="F27" s="158">
        <f t="shared" si="0"/>
        <v>426</v>
      </c>
      <c r="G27" s="158"/>
      <c r="H27" s="164">
        <v>31.999999999999993</v>
      </c>
      <c r="I27" s="164">
        <v>239</v>
      </c>
      <c r="J27" s="164">
        <v>1975.9999999999998</v>
      </c>
      <c r="K27" s="158">
        <f t="shared" si="1"/>
        <v>2247</v>
      </c>
      <c r="L27" s="158"/>
      <c r="M27" s="164">
        <v>10</v>
      </c>
      <c r="N27" s="164">
        <v>13</v>
      </c>
      <c r="O27" s="164">
        <v>410</v>
      </c>
      <c r="P27" s="158">
        <f t="shared" si="2"/>
        <v>433</v>
      </c>
      <c r="Q27" s="158"/>
      <c r="R27" s="164">
        <v>12</v>
      </c>
      <c r="S27" s="164">
        <v>88</v>
      </c>
      <c r="T27" s="164">
        <v>144</v>
      </c>
      <c r="U27" s="158">
        <f t="shared" si="3"/>
        <v>244</v>
      </c>
      <c r="V27" s="140">
        <f t="shared" si="4"/>
        <v>3350</v>
      </c>
    </row>
    <row r="28" spans="1:23" s="40" customFormat="1" ht="12" customHeight="1" x14ac:dyDescent="0.25">
      <c r="A28" s="11"/>
      <c r="B28" s="8" t="s">
        <v>25</v>
      </c>
      <c r="C28" s="164">
        <v>1123.9999999999998</v>
      </c>
      <c r="D28" s="164">
        <v>2582.9999999999995</v>
      </c>
      <c r="E28" s="164">
        <v>4405.0000000000036</v>
      </c>
      <c r="F28" s="158">
        <f t="shared" si="0"/>
        <v>8112.0000000000027</v>
      </c>
      <c r="G28" s="158"/>
      <c r="H28" s="164">
        <v>442.00000000000011</v>
      </c>
      <c r="I28" s="164">
        <v>3093.0000000000005</v>
      </c>
      <c r="J28" s="164">
        <v>14977.000000000007</v>
      </c>
      <c r="K28" s="158">
        <f t="shared" si="1"/>
        <v>18512.000000000007</v>
      </c>
      <c r="L28" s="158"/>
      <c r="M28" s="164">
        <v>73.999999999999986</v>
      </c>
      <c r="N28" s="164">
        <v>242</v>
      </c>
      <c r="O28" s="164">
        <v>1644.0000000000002</v>
      </c>
      <c r="P28" s="158">
        <f t="shared" si="2"/>
        <v>1960.0000000000002</v>
      </c>
      <c r="Q28" s="158"/>
      <c r="R28" s="164">
        <v>318</v>
      </c>
      <c r="S28" s="164">
        <v>599.99999999999989</v>
      </c>
      <c r="T28" s="164">
        <v>3038.9999999999995</v>
      </c>
      <c r="U28" s="158">
        <f t="shared" si="3"/>
        <v>3956.9999999999995</v>
      </c>
      <c r="V28" s="140">
        <f t="shared" si="4"/>
        <v>32541.000000000011</v>
      </c>
    </row>
    <row r="29" spans="1:23" s="47" customFormat="1" ht="12" customHeight="1" x14ac:dyDescent="0.25">
      <c r="A29" s="11"/>
      <c r="B29" s="8" t="s">
        <v>26</v>
      </c>
      <c r="C29" s="164">
        <v>1028.9999999999991</v>
      </c>
      <c r="D29" s="164">
        <v>2134.9999999999991</v>
      </c>
      <c r="E29" s="164">
        <v>3769</v>
      </c>
      <c r="F29" s="158">
        <f t="shared" si="0"/>
        <v>6932.9999999999982</v>
      </c>
      <c r="G29" s="160"/>
      <c r="H29" s="164">
        <v>324</v>
      </c>
      <c r="I29" s="164">
        <v>2421.0000000000023</v>
      </c>
      <c r="J29" s="164">
        <v>18145.000000000011</v>
      </c>
      <c r="K29" s="158">
        <f t="shared" si="1"/>
        <v>20890.000000000015</v>
      </c>
      <c r="L29" s="160"/>
      <c r="M29" s="164">
        <v>52.000000000000007</v>
      </c>
      <c r="N29" s="164">
        <v>154.99999999999994</v>
      </c>
      <c r="O29" s="164">
        <v>4641</v>
      </c>
      <c r="P29" s="158">
        <f t="shared" si="2"/>
        <v>4848</v>
      </c>
      <c r="Q29" s="160"/>
      <c r="R29" s="164">
        <v>220.00000000000003</v>
      </c>
      <c r="S29" s="164">
        <v>485</v>
      </c>
      <c r="T29" s="164">
        <v>3894.9999999999995</v>
      </c>
      <c r="U29" s="158">
        <f t="shared" si="3"/>
        <v>4600</v>
      </c>
      <c r="V29" s="140">
        <f t="shared" si="4"/>
        <v>37271.000000000015</v>
      </c>
    </row>
    <row r="30" spans="1:23" s="47" customFormat="1" ht="12" customHeight="1" x14ac:dyDescent="0.25">
      <c r="A30" s="11"/>
      <c r="B30" s="8" t="s">
        <v>27</v>
      </c>
      <c r="C30" s="164">
        <v>182.99999999999997</v>
      </c>
      <c r="D30" s="164">
        <v>274.99999999999994</v>
      </c>
      <c r="E30" s="164">
        <v>849.99999999999989</v>
      </c>
      <c r="F30" s="158">
        <f t="shared" si="0"/>
        <v>1307.9999999999998</v>
      </c>
      <c r="G30" s="160"/>
      <c r="H30" s="164">
        <v>67</v>
      </c>
      <c r="I30" s="164">
        <v>361</v>
      </c>
      <c r="J30" s="164">
        <v>4151</v>
      </c>
      <c r="K30" s="158">
        <f t="shared" si="1"/>
        <v>4579</v>
      </c>
      <c r="L30" s="160"/>
      <c r="M30" s="164">
        <v>11</v>
      </c>
      <c r="N30" s="164">
        <v>9</v>
      </c>
      <c r="O30" s="164">
        <v>77</v>
      </c>
      <c r="P30" s="158">
        <f t="shared" si="2"/>
        <v>97</v>
      </c>
      <c r="Q30" s="160"/>
      <c r="R30" s="164">
        <v>39.000000000000007</v>
      </c>
      <c r="S30" s="164">
        <v>108</v>
      </c>
      <c r="T30" s="164">
        <v>29</v>
      </c>
      <c r="U30" s="158">
        <f t="shared" si="3"/>
        <v>176</v>
      </c>
      <c r="V30" s="140">
        <f t="shared" si="4"/>
        <v>6160</v>
      </c>
    </row>
    <row r="31" spans="1:23" s="40" customFormat="1" ht="12" customHeight="1" x14ac:dyDescent="0.25">
      <c r="A31" s="11"/>
      <c r="B31" s="8" t="s">
        <v>28</v>
      </c>
      <c r="C31" s="164">
        <v>575</v>
      </c>
      <c r="D31" s="164">
        <v>1466.9999999999998</v>
      </c>
      <c r="E31" s="164">
        <v>2351.0000000000005</v>
      </c>
      <c r="F31" s="158">
        <f t="shared" si="0"/>
        <v>4393</v>
      </c>
      <c r="G31" s="158"/>
      <c r="H31" s="164">
        <v>191.00000000000011</v>
      </c>
      <c r="I31" s="164">
        <v>1269</v>
      </c>
      <c r="J31" s="164">
        <v>3911.0000000000005</v>
      </c>
      <c r="K31" s="158">
        <f t="shared" si="1"/>
        <v>5371</v>
      </c>
      <c r="L31" s="158"/>
      <c r="M31" s="164">
        <v>37.999999999999993</v>
      </c>
      <c r="N31" s="164">
        <v>54</v>
      </c>
      <c r="O31" s="164">
        <v>842</v>
      </c>
      <c r="P31" s="158">
        <f t="shared" si="2"/>
        <v>934</v>
      </c>
      <c r="Q31" s="158"/>
      <c r="R31" s="164">
        <v>66.000000000000014</v>
      </c>
      <c r="S31" s="164">
        <v>215.00000000000003</v>
      </c>
      <c r="T31" s="164">
        <v>443</v>
      </c>
      <c r="U31" s="158">
        <f t="shared" si="3"/>
        <v>724</v>
      </c>
      <c r="V31" s="140">
        <f t="shared" si="4"/>
        <v>11422</v>
      </c>
    </row>
    <row r="32" spans="1:23" s="47" customFormat="1" ht="12" customHeight="1" x14ac:dyDescent="0.25">
      <c r="A32" s="11" t="s">
        <v>29</v>
      </c>
      <c r="B32" s="15" t="s">
        <v>10</v>
      </c>
      <c r="C32" s="165">
        <v>3393.9999999999986</v>
      </c>
      <c r="D32" s="165">
        <v>7379.9999999999982</v>
      </c>
      <c r="E32" s="165">
        <v>12640.000000000004</v>
      </c>
      <c r="F32" s="160">
        <f t="shared" si="0"/>
        <v>23414</v>
      </c>
      <c r="G32" s="160"/>
      <c r="H32" s="165">
        <v>1151.0000000000002</v>
      </c>
      <c r="I32" s="165">
        <v>7956.0000000000027</v>
      </c>
      <c r="J32" s="165">
        <v>49756.000000000015</v>
      </c>
      <c r="K32" s="160">
        <f t="shared" si="1"/>
        <v>58863.000000000015</v>
      </c>
      <c r="L32" s="160"/>
      <c r="M32" s="165">
        <v>217</v>
      </c>
      <c r="N32" s="165">
        <v>523</v>
      </c>
      <c r="O32" s="165">
        <v>8825</v>
      </c>
      <c r="P32" s="160">
        <f t="shared" si="2"/>
        <v>9565</v>
      </c>
      <c r="Q32" s="160"/>
      <c r="R32" s="165">
        <v>711</v>
      </c>
      <c r="S32" s="165">
        <v>1687</v>
      </c>
      <c r="T32" s="165">
        <v>8034.9999999999991</v>
      </c>
      <c r="U32" s="160">
        <f t="shared" si="3"/>
        <v>10433</v>
      </c>
      <c r="V32" s="143">
        <f t="shared" si="4"/>
        <v>102275.00000000001</v>
      </c>
    </row>
    <row r="33" spans="1:23" s="46" customFormat="1" ht="9" customHeight="1" x14ac:dyDescent="0.25">
      <c r="A33" s="14"/>
      <c r="B33" s="15"/>
      <c r="C33" s="161"/>
      <c r="D33" s="161"/>
      <c r="E33" s="161"/>
      <c r="F33" s="158"/>
      <c r="G33" s="161"/>
      <c r="H33" s="161"/>
      <c r="I33" s="161"/>
      <c r="J33" s="161"/>
      <c r="K33" s="158"/>
      <c r="L33" s="161"/>
      <c r="M33" s="161"/>
      <c r="N33" s="161"/>
      <c r="O33" s="161"/>
      <c r="P33" s="158"/>
      <c r="Q33" s="161"/>
      <c r="R33" s="161"/>
      <c r="S33" s="161"/>
      <c r="T33" s="161"/>
      <c r="U33" s="158"/>
      <c r="V33" s="140"/>
      <c r="W33" s="66"/>
    </row>
    <row r="34" spans="1:23" s="47" customFormat="1" ht="12" customHeight="1" x14ac:dyDescent="0.25">
      <c r="A34" s="11"/>
      <c r="B34" s="8" t="s">
        <v>30</v>
      </c>
      <c r="C34" s="164">
        <v>1514.9999999999986</v>
      </c>
      <c r="D34" s="164">
        <v>3405.0000000000009</v>
      </c>
      <c r="E34" s="164">
        <v>8237</v>
      </c>
      <c r="F34" s="158">
        <f t="shared" si="0"/>
        <v>13157</v>
      </c>
      <c r="G34" s="160"/>
      <c r="H34" s="164">
        <v>371.99999999999989</v>
      </c>
      <c r="I34" s="164">
        <v>3474.0000000000041</v>
      </c>
      <c r="J34" s="164">
        <v>18238.999999999985</v>
      </c>
      <c r="K34" s="158">
        <f t="shared" si="1"/>
        <v>22084.999999999989</v>
      </c>
      <c r="L34" s="160"/>
      <c r="M34" s="164">
        <v>48</v>
      </c>
      <c r="N34" s="164">
        <v>172</v>
      </c>
      <c r="O34" s="164">
        <v>2189.0000000000005</v>
      </c>
      <c r="P34" s="158">
        <f t="shared" si="2"/>
        <v>2409.0000000000005</v>
      </c>
      <c r="Q34" s="160"/>
      <c r="R34" s="164">
        <v>242.0000000000002</v>
      </c>
      <c r="S34" s="164">
        <v>552</v>
      </c>
      <c r="T34" s="164">
        <v>3280.9999999999995</v>
      </c>
      <c r="U34" s="158">
        <f t="shared" si="3"/>
        <v>4075</v>
      </c>
      <c r="V34" s="140">
        <f t="shared" si="4"/>
        <v>41725.999999999985</v>
      </c>
    </row>
    <row r="35" spans="1:23" s="40" customFormat="1" ht="12" customHeight="1" x14ac:dyDescent="0.25">
      <c r="A35" s="11"/>
      <c r="B35" s="8" t="s">
        <v>31</v>
      </c>
      <c r="C35" s="164">
        <v>570.99999999999989</v>
      </c>
      <c r="D35" s="164">
        <v>1307.9999999999993</v>
      </c>
      <c r="E35" s="164">
        <v>2989.9999999999995</v>
      </c>
      <c r="F35" s="158">
        <f t="shared" si="0"/>
        <v>4868.9999999999982</v>
      </c>
      <c r="G35" s="158"/>
      <c r="H35" s="164">
        <v>245.00000000000003</v>
      </c>
      <c r="I35" s="164">
        <v>1829.9999999999991</v>
      </c>
      <c r="J35" s="164">
        <v>12351.000000000007</v>
      </c>
      <c r="K35" s="158">
        <f t="shared" si="1"/>
        <v>14426.000000000007</v>
      </c>
      <c r="L35" s="158"/>
      <c r="M35" s="164">
        <v>31.999999999999996</v>
      </c>
      <c r="N35" s="164">
        <v>136</v>
      </c>
      <c r="O35" s="164">
        <v>594</v>
      </c>
      <c r="P35" s="158">
        <f t="shared" si="2"/>
        <v>762</v>
      </c>
      <c r="Q35" s="158"/>
      <c r="R35" s="164">
        <v>58.000000000000014</v>
      </c>
      <c r="S35" s="164">
        <v>294.99999999999989</v>
      </c>
      <c r="T35" s="164">
        <v>1649.9999999999995</v>
      </c>
      <c r="U35" s="158">
        <f t="shared" si="3"/>
        <v>2002.9999999999995</v>
      </c>
      <c r="V35" s="140">
        <f t="shared" si="4"/>
        <v>22060.000000000007</v>
      </c>
    </row>
    <row r="36" spans="1:23" s="47" customFormat="1" ht="12" customHeight="1" x14ac:dyDescent="0.25">
      <c r="A36" s="11" t="s">
        <v>32</v>
      </c>
      <c r="B36" s="15" t="s">
        <v>10</v>
      </c>
      <c r="C36" s="165">
        <v>2085.9999999999986</v>
      </c>
      <c r="D36" s="165">
        <v>4713</v>
      </c>
      <c r="E36" s="165">
        <v>11227</v>
      </c>
      <c r="F36" s="160">
        <f t="shared" si="0"/>
        <v>18026</v>
      </c>
      <c r="G36" s="160"/>
      <c r="H36" s="165">
        <v>616.99999999999989</v>
      </c>
      <c r="I36" s="165">
        <v>5304.0000000000036</v>
      </c>
      <c r="J36" s="165">
        <v>30589.999999999993</v>
      </c>
      <c r="K36" s="160">
        <f t="shared" si="1"/>
        <v>36511</v>
      </c>
      <c r="L36" s="160"/>
      <c r="M36" s="165">
        <v>80</v>
      </c>
      <c r="N36" s="165">
        <v>308</v>
      </c>
      <c r="O36" s="165">
        <v>2783.0000000000005</v>
      </c>
      <c r="P36" s="160">
        <f t="shared" si="2"/>
        <v>3171.0000000000005</v>
      </c>
      <c r="Q36" s="160"/>
      <c r="R36" s="165">
        <v>300.00000000000023</v>
      </c>
      <c r="S36" s="165">
        <v>846.99999999999989</v>
      </c>
      <c r="T36" s="165">
        <v>4930.9999999999991</v>
      </c>
      <c r="U36" s="160">
        <f t="shared" si="3"/>
        <v>6077.9999999999991</v>
      </c>
      <c r="V36" s="143">
        <f t="shared" si="4"/>
        <v>63786</v>
      </c>
    </row>
    <row r="37" spans="1:23" s="46" customFormat="1" ht="9" customHeight="1" x14ac:dyDescent="0.25">
      <c r="A37" s="14"/>
      <c r="B37" s="15"/>
      <c r="C37" s="161"/>
      <c r="D37" s="161"/>
      <c r="E37" s="161"/>
      <c r="F37" s="158"/>
      <c r="G37" s="161"/>
      <c r="H37" s="161"/>
      <c r="I37" s="161"/>
      <c r="J37" s="161"/>
      <c r="K37" s="158"/>
      <c r="L37" s="161"/>
      <c r="M37" s="161"/>
      <c r="N37" s="161"/>
      <c r="O37" s="161"/>
      <c r="P37" s="158"/>
      <c r="Q37" s="161"/>
      <c r="R37" s="161"/>
      <c r="S37" s="161"/>
      <c r="T37" s="161"/>
      <c r="U37" s="158"/>
      <c r="V37" s="140"/>
      <c r="W37" s="66"/>
    </row>
    <row r="38" spans="1:23" s="44" customFormat="1" ht="12" customHeight="1" x14ac:dyDescent="0.25">
      <c r="A38" s="14" t="s">
        <v>33</v>
      </c>
      <c r="B38" s="15" t="s">
        <v>10</v>
      </c>
      <c r="C38" s="165">
        <v>19801.999999999996</v>
      </c>
      <c r="D38" s="165">
        <v>42585.999999999985</v>
      </c>
      <c r="E38" s="165">
        <v>106915</v>
      </c>
      <c r="F38" s="160">
        <f t="shared" si="0"/>
        <v>169303</v>
      </c>
      <c r="G38" s="172"/>
      <c r="H38" s="165">
        <v>3336</v>
      </c>
      <c r="I38" s="165">
        <v>25486.000000000007</v>
      </c>
      <c r="J38" s="165">
        <v>412356.00000000006</v>
      </c>
      <c r="K38" s="160">
        <f t="shared" si="1"/>
        <v>441178.00000000006</v>
      </c>
      <c r="L38" s="172"/>
      <c r="M38" s="165">
        <v>1508.9999999999998</v>
      </c>
      <c r="N38" s="165">
        <v>5912.0000000000018</v>
      </c>
      <c r="O38" s="165">
        <v>94506.999999999971</v>
      </c>
      <c r="P38" s="160">
        <f t="shared" si="2"/>
        <v>101927.99999999997</v>
      </c>
      <c r="Q38" s="172"/>
      <c r="R38" s="165">
        <v>4057.0000000000009</v>
      </c>
      <c r="S38" s="165">
        <v>17009.999999999996</v>
      </c>
      <c r="T38" s="165">
        <v>111299.00000000003</v>
      </c>
      <c r="U38" s="160">
        <f t="shared" si="3"/>
        <v>132366.00000000003</v>
      </c>
      <c r="V38" s="143">
        <f t="shared" si="4"/>
        <v>844775</v>
      </c>
      <c r="W38" s="74"/>
    </row>
    <row r="39" spans="1:23" s="47" customFormat="1" ht="9" customHeight="1" x14ac:dyDescent="0.25">
      <c r="A39" s="58"/>
      <c r="B39" s="34"/>
      <c r="C39" s="69"/>
      <c r="D39" s="69"/>
      <c r="E39" s="69"/>
      <c r="F39" s="61"/>
      <c r="G39" s="69"/>
      <c r="H39" s="69"/>
      <c r="I39" s="69"/>
      <c r="J39" s="69"/>
      <c r="K39" s="61"/>
      <c r="L39" s="69"/>
      <c r="M39" s="69"/>
      <c r="N39" s="69"/>
      <c r="O39" s="69"/>
      <c r="P39" s="61"/>
      <c r="Q39" s="69"/>
      <c r="R39" s="69"/>
      <c r="S39" s="69"/>
      <c r="T39" s="69"/>
      <c r="U39" s="61"/>
      <c r="V39" s="69"/>
    </row>
    <row r="40" spans="1:23" ht="7.2" customHeight="1" x14ac:dyDescent="0.3">
      <c r="C40" s="70"/>
      <c r="D40" s="70"/>
      <c r="E40" s="70"/>
      <c r="F40" s="71"/>
      <c r="G40" s="70"/>
      <c r="H40" s="70"/>
      <c r="I40" s="70"/>
      <c r="J40" s="70"/>
      <c r="K40" s="71"/>
      <c r="L40" s="70"/>
      <c r="M40" s="70"/>
      <c r="N40" s="70"/>
      <c r="O40" s="70"/>
      <c r="P40" s="71"/>
      <c r="Q40" s="70"/>
      <c r="R40" s="70"/>
      <c r="S40" s="70"/>
      <c r="T40" s="70"/>
      <c r="U40" s="71"/>
      <c r="V40" s="71"/>
    </row>
    <row r="41" spans="1:23" x14ac:dyDescent="0.3">
      <c r="C41" s="247"/>
      <c r="D41" s="247"/>
      <c r="E41" s="247"/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247"/>
      <c r="R41" s="247"/>
      <c r="S41" s="247"/>
      <c r="T41" s="247"/>
      <c r="U41" s="247"/>
      <c r="V41" s="247"/>
    </row>
    <row r="42" spans="1:23" x14ac:dyDescent="0.3">
      <c r="F42" s="71"/>
      <c r="K42" s="71"/>
      <c r="P42" s="71"/>
      <c r="U42" s="71"/>
    </row>
    <row r="43" spans="1:23" x14ac:dyDescent="0.3">
      <c r="F43" s="71"/>
      <c r="K43" s="71"/>
      <c r="P43" s="71"/>
      <c r="U43" s="71"/>
    </row>
    <row r="44" spans="1:23" x14ac:dyDescent="0.3">
      <c r="F44" s="71"/>
      <c r="K44" s="71"/>
      <c r="P44" s="71"/>
      <c r="U44" s="71"/>
    </row>
    <row r="45" spans="1:23" x14ac:dyDescent="0.3">
      <c r="F45" s="71"/>
      <c r="K45" s="71"/>
      <c r="P45" s="71"/>
      <c r="U45" s="71"/>
    </row>
    <row r="46" spans="1:23" x14ac:dyDescent="0.3">
      <c r="F46" s="71"/>
      <c r="K46" s="71"/>
      <c r="P46" s="71"/>
      <c r="U46" s="71"/>
    </row>
    <row r="47" spans="1:23" x14ac:dyDescent="0.3">
      <c r="F47" s="71"/>
      <c r="K47" s="71"/>
      <c r="P47" s="71"/>
      <c r="U47" s="71"/>
    </row>
    <row r="48" spans="1:23" x14ac:dyDescent="0.3">
      <c r="F48" s="71"/>
      <c r="K48" s="71"/>
      <c r="P48" s="71"/>
      <c r="U48" s="71"/>
    </row>
    <row r="49" spans="6:21" x14ac:dyDescent="0.3">
      <c r="F49" s="71"/>
      <c r="K49" s="71"/>
      <c r="P49" s="71"/>
      <c r="U49" s="71"/>
    </row>
    <row r="50" spans="6:21" x14ac:dyDescent="0.3">
      <c r="F50" s="71"/>
      <c r="K50" s="71"/>
      <c r="P50" s="71"/>
      <c r="U50" s="71"/>
    </row>
    <row r="51" spans="6:21" x14ac:dyDescent="0.3">
      <c r="F51" s="71"/>
      <c r="K51" s="71"/>
      <c r="P51" s="71"/>
      <c r="U51" s="71"/>
    </row>
    <row r="52" spans="6:21" x14ac:dyDescent="0.3">
      <c r="F52" s="71"/>
      <c r="K52" s="71"/>
      <c r="P52" s="71"/>
      <c r="U52" s="71"/>
    </row>
    <row r="53" spans="6:21" x14ac:dyDescent="0.3">
      <c r="F53" s="71"/>
      <c r="K53" s="71"/>
      <c r="P53" s="71"/>
      <c r="U53" s="71"/>
    </row>
    <row r="54" spans="6:21" x14ac:dyDescent="0.3">
      <c r="F54" s="71"/>
      <c r="K54" s="71"/>
      <c r="P54" s="71"/>
      <c r="U54" s="71"/>
    </row>
    <row r="55" spans="6:21" x14ac:dyDescent="0.3">
      <c r="F55" s="71"/>
      <c r="K55" s="71"/>
      <c r="P55" s="71"/>
      <c r="U55" s="71"/>
    </row>
  </sheetData>
  <mergeCells count="12">
    <mergeCell ref="M3:P3"/>
    <mergeCell ref="R3:U3"/>
    <mergeCell ref="A1:V1"/>
    <mergeCell ref="A2:A4"/>
    <mergeCell ref="B2:B4"/>
    <mergeCell ref="C2:F2"/>
    <mergeCell ref="H2:K2"/>
    <mergeCell ref="M2:P2"/>
    <mergeCell ref="R2:U2"/>
    <mergeCell ref="V2:V4"/>
    <mergeCell ref="C3:F3"/>
    <mergeCell ref="H3:K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zoomScaleNormal="100" workbookViewId="0">
      <selection activeCell="A4" sqref="A4"/>
    </sheetView>
  </sheetViews>
  <sheetFormatPr defaultColWidth="8.88671875" defaultRowHeight="12" x14ac:dyDescent="0.25"/>
  <cols>
    <col min="1" max="1" width="23.6640625" style="12" customWidth="1"/>
    <col min="2" max="2" width="10.44140625" style="12" bestFit="1" customWidth="1"/>
    <col min="3" max="4" width="8.33203125" style="12" bestFit="1" customWidth="1"/>
    <col min="5" max="5" width="8" style="12" bestFit="1" customWidth="1"/>
    <col min="6" max="6" width="7.5546875" style="12" bestFit="1" customWidth="1"/>
    <col min="7" max="7" width="14.109375" style="12" customWidth="1"/>
    <col min="8" max="8" width="8.88671875" style="207"/>
    <col min="9" max="16384" width="8.88671875" style="12"/>
  </cols>
  <sheetData>
    <row r="1" spans="1:8" ht="14.4" x14ac:dyDescent="0.25">
      <c r="A1" s="235" t="s">
        <v>151</v>
      </c>
      <c r="B1" s="235"/>
      <c r="C1" s="235"/>
      <c r="D1" s="235"/>
      <c r="E1" s="235"/>
      <c r="F1" s="235"/>
      <c r="G1" s="235"/>
    </row>
    <row r="2" spans="1:8" s="7" customFormat="1" ht="21" customHeight="1" x14ac:dyDescent="0.3">
      <c r="A2" s="102"/>
      <c r="B2" s="3" t="s">
        <v>86</v>
      </c>
      <c r="C2" s="3" t="s">
        <v>91</v>
      </c>
      <c r="D2" s="3" t="s">
        <v>87</v>
      </c>
      <c r="E2" s="3" t="s">
        <v>88</v>
      </c>
      <c r="F2" s="3" t="s">
        <v>89</v>
      </c>
      <c r="G2" s="3" t="s">
        <v>90</v>
      </c>
      <c r="H2" s="208"/>
    </row>
    <row r="3" spans="1:8" s="10" customFormat="1" x14ac:dyDescent="0.3">
      <c r="A3" s="236" t="s">
        <v>64</v>
      </c>
      <c r="B3" s="236"/>
      <c r="C3" s="236"/>
      <c r="D3" s="236"/>
      <c r="E3" s="236"/>
      <c r="F3" s="236"/>
      <c r="G3" s="236"/>
      <c r="H3" s="209"/>
    </row>
    <row r="4" spans="1:8" s="10" customFormat="1" x14ac:dyDescent="0.3">
      <c r="A4" s="103" t="s">
        <v>139</v>
      </c>
      <c r="B4" s="173">
        <v>212963</v>
      </c>
      <c r="C4" s="173">
        <v>148154</v>
      </c>
      <c r="D4" s="173">
        <v>133204</v>
      </c>
      <c r="E4" s="173">
        <v>67694</v>
      </c>
      <c r="F4" s="173">
        <v>43586</v>
      </c>
      <c r="G4" s="173">
        <v>605601</v>
      </c>
      <c r="H4" s="209"/>
    </row>
    <row r="5" spans="1:8" s="10" customFormat="1" x14ac:dyDescent="0.3">
      <c r="A5" s="103" t="s">
        <v>140</v>
      </c>
      <c r="B5" s="173">
        <v>73778</v>
      </c>
      <c r="C5" s="173">
        <v>51180</v>
      </c>
      <c r="D5" s="173">
        <v>59435</v>
      </c>
      <c r="E5" s="173">
        <v>34581</v>
      </c>
      <c r="F5" s="173">
        <v>20200</v>
      </c>
      <c r="G5" s="173">
        <v>239174</v>
      </c>
      <c r="H5" s="209"/>
    </row>
    <row r="6" spans="1:8" s="16" customFormat="1" x14ac:dyDescent="0.3">
      <c r="A6" s="109" t="s">
        <v>10</v>
      </c>
      <c r="B6" s="174">
        <v>286741</v>
      </c>
      <c r="C6" s="174">
        <v>199334</v>
      </c>
      <c r="D6" s="174">
        <v>192639</v>
      </c>
      <c r="E6" s="174">
        <v>102275</v>
      </c>
      <c r="F6" s="174">
        <v>63786</v>
      </c>
      <c r="G6" s="174">
        <v>844775</v>
      </c>
      <c r="H6" s="210"/>
    </row>
    <row r="7" spans="1:8" s="10" customFormat="1" x14ac:dyDescent="0.3">
      <c r="A7" s="103"/>
      <c r="B7" s="104"/>
      <c r="C7" s="104"/>
      <c r="D7" s="104"/>
      <c r="E7" s="104"/>
      <c r="F7" s="104"/>
      <c r="G7" s="104"/>
      <c r="H7" s="209"/>
    </row>
    <row r="8" spans="1:8" s="10" customFormat="1" x14ac:dyDescent="0.3">
      <c r="A8" s="234" t="s">
        <v>65</v>
      </c>
      <c r="B8" s="234"/>
      <c r="C8" s="234"/>
      <c r="D8" s="234"/>
      <c r="E8" s="234"/>
      <c r="F8" s="234"/>
      <c r="G8" s="234"/>
      <c r="H8" s="209"/>
    </row>
    <row r="9" spans="1:8" s="10" customFormat="1" x14ac:dyDescent="0.3">
      <c r="A9" s="103" t="s">
        <v>66</v>
      </c>
      <c r="B9" s="173">
        <v>38988</v>
      </c>
      <c r="C9" s="173">
        <v>27349</v>
      </c>
      <c r="D9" s="173">
        <v>21002</v>
      </c>
      <c r="E9" s="173">
        <v>13988</v>
      </c>
      <c r="F9" s="173">
        <v>7720</v>
      </c>
      <c r="G9" s="173">
        <v>109047</v>
      </c>
      <c r="H9" s="209"/>
    </row>
    <row r="10" spans="1:8" s="10" customFormat="1" x14ac:dyDescent="0.3">
      <c r="A10" s="103" t="s">
        <v>67</v>
      </c>
      <c r="B10" s="173">
        <v>156826</v>
      </c>
      <c r="C10" s="173">
        <v>109341</v>
      </c>
      <c r="D10" s="173">
        <v>107990</v>
      </c>
      <c r="E10" s="173">
        <v>58091</v>
      </c>
      <c r="F10" s="173">
        <v>36817</v>
      </c>
      <c r="G10" s="173">
        <v>469065</v>
      </c>
      <c r="H10" s="209"/>
    </row>
    <row r="11" spans="1:8" s="10" customFormat="1" x14ac:dyDescent="0.3">
      <c r="A11" s="103" t="s">
        <v>68</v>
      </c>
      <c r="B11" s="173">
        <v>90927</v>
      </c>
      <c r="C11" s="173">
        <v>62644</v>
      </c>
      <c r="D11" s="173">
        <v>63647</v>
      </c>
      <c r="E11" s="173">
        <v>30196</v>
      </c>
      <c r="F11" s="173">
        <v>19249</v>
      </c>
      <c r="G11" s="173">
        <v>266663</v>
      </c>
      <c r="H11" s="209"/>
    </row>
    <row r="12" spans="1:8" s="16" customFormat="1" x14ac:dyDescent="0.3">
      <c r="A12" s="109" t="s">
        <v>10</v>
      </c>
      <c r="B12" s="174">
        <v>286741</v>
      </c>
      <c r="C12" s="174">
        <v>199334</v>
      </c>
      <c r="D12" s="174">
        <v>192639</v>
      </c>
      <c r="E12" s="174">
        <v>102275</v>
      </c>
      <c r="F12" s="174">
        <v>63786</v>
      </c>
      <c r="G12" s="174">
        <v>844775</v>
      </c>
      <c r="H12" s="210"/>
    </row>
    <row r="13" spans="1:8" s="10" customFormat="1" x14ac:dyDescent="0.3">
      <c r="A13" s="103"/>
      <c r="B13" s="104"/>
      <c r="C13" s="104"/>
      <c r="D13" s="104"/>
      <c r="E13" s="104"/>
      <c r="F13" s="104"/>
      <c r="G13" s="104"/>
      <c r="H13" s="209"/>
    </row>
    <row r="14" spans="1:8" s="10" customFormat="1" x14ac:dyDescent="0.3">
      <c r="A14" s="234" t="s">
        <v>69</v>
      </c>
      <c r="B14" s="234"/>
      <c r="C14" s="234"/>
      <c r="D14" s="234"/>
      <c r="E14" s="234"/>
      <c r="F14" s="234"/>
      <c r="G14" s="234"/>
      <c r="H14" s="209"/>
    </row>
    <row r="15" spans="1:8" s="10" customFormat="1" x14ac:dyDescent="0.3">
      <c r="A15" s="103" t="s">
        <v>70</v>
      </c>
      <c r="B15" s="173">
        <v>242517</v>
      </c>
      <c r="C15" s="173">
        <v>169743</v>
      </c>
      <c r="D15" s="173">
        <v>170040</v>
      </c>
      <c r="E15" s="173">
        <v>95961</v>
      </c>
      <c r="F15" s="173">
        <v>60213</v>
      </c>
      <c r="G15" s="173">
        <v>738474</v>
      </c>
      <c r="H15" s="209"/>
    </row>
    <row r="16" spans="1:8" s="10" customFormat="1" x14ac:dyDescent="0.3">
      <c r="A16" s="103" t="s">
        <v>71</v>
      </c>
      <c r="B16" s="173">
        <v>12470</v>
      </c>
      <c r="C16" s="173">
        <v>8799</v>
      </c>
      <c r="D16" s="173">
        <v>8543</v>
      </c>
      <c r="E16" s="173">
        <v>2259</v>
      </c>
      <c r="F16" s="173">
        <v>1466</v>
      </c>
      <c r="G16" s="173">
        <v>33537</v>
      </c>
      <c r="H16" s="209"/>
    </row>
    <row r="17" spans="1:8" s="10" customFormat="1" x14ac:dyDescent="0.3">
      <c r="A17" s="103" t="s">
        <v>72</v>
      </c>
      <c r="B17" s="173">
        <v>31747</v>
      </c>
      <c r="C17" s="173">
        <v>20789</v>
      </c>
      <c r="D17" s="173">
        <v>14039</v>
      </c>
      <c r="E17" s="173">
        <v>4055</v>
      </c>
      <c r="F17" s="173">
        <v>2098</v>
      </c>
      <c r="G17" s="173">
        <v>72728</v>
      </c>
      <c r="H17" s="209"/>
    </row>
    <row r="18" spans="1:8" s="10" customFormat="1" x14ac:dyDescent="0.3">
      <c r="A18" s="103" t="s">
        <v>73</v>
      </c>
      <c r="B18" s="173">
        <v>7</v>
      </c>
      <c r="C18" s="173">
        <v>3</v>
      </c>
      <c r="D18" s="173">
        <v>17</v>
      </c>
      <c r="E18" s="173">
        <v>0</v>
      </c>
      <c r="F18" s="173">
        <v>9</v>
      </c>
      <c r="G18" s="173">
        <v>36</v>
      </c>
      <c r="H18" s="209"/>
    </row>
    <row r="19" spans="1:8" s="16" customFormat="1" x14ac:dyDescent="0.3">
      <c r="A19" s="109" t="s">
        <v>10</v>
      </c>
      <c r="B19" s="174">
        <v>286741</v>
      </c>
      <c r="C19" s="174">
        <v>199334</v>
      </c>
      <c r="D19" s="174">
        <v>192639</v>
      </c>
      <c r="E19" s="174">
        <v>102275</v>
      </c>
      <c r="F19" s="174">
        <v>63786</v>
      </c>
      <c r="G19" s="174">
        <v>844775</v>
      </c>
      <c r="H19" s="210"/>
    </row>
    <row r="20" spans="1:8" s="10" customFormat="1" x14ac:dyDescent="0.3">
      <c r="A20" s="103"/>
      <c r="B20" s="104"/>
      <c r="C20" s="104"/>
      <c r="D20" s="104"/>
      <c r="E20" s="104"/>
      <c r="F20" s="104"/>
      <c r="G20" s="104"/>
      <c r="H20" s="209"/>
    </row>
    <row r="21" spans="1:8" s="10" customFormat="1" x14ac:dyDescent="0.3">
      <c r="A21" s="234" t="s">
        <v>74</v>
      </c>
      <c r="B21" s="234"/>
      <c r="C21" s="234"/>
      <c r="D21" s="234"/>
      <c r="E21" s="234"/>
      <c r="F21" s="234"/>
      <c r="G21" s="234"/>
      <c r="H21" s="209"/>
    </row>
    <row r="22" spans="1:8" s="10" customFormat="1" ht="24" x14ac:dyDescent="0.3">
      <c r="A22" s="103" t="s">
        <v>75</v>
      </c>
      <c r="B22" s="173">
        <v>6241</v>
      </c>
      <c r="C22" s="173">
        <v>4174</v>
      </c>
      <c r="D22" s="173">
        <v>3763</v>
      </c>
      <c r="E22" s="173">
        <v>2953</v>
      </c>
      <c r="F22" s="173">
        <v>1807</v>
      </c>
      <c r="G22" s="173">
        <v>18938</v>
      </c>
      <c r="H22" s="209"/>
    </row>
    <row r="23" spans="1:8" s="10" customFormat="1" ht="24" x14ac:dyDescent="0.3">
      <c r="A23" s="103" t="s">
        <v>76</v>
      </c>
      <c r="B23" s="173">
        <v>68079</v>
      </c>
      <c r="C23" s="173">
        <v>43583</v>
      </c>
      <c r="D23" s="173">
        <v>34558</v>
      </c>
      <c r="E23" s="173">
        <v>20917</v>
      </c>
      <c r="F23" s="173">
        <v>16721</v>
      </c>
      <c r="G23" s="173">
        <v>183858</v>
      </c>
      <c r="H23" s="209"/>
    </row>
    <row r="24" spans="1:8" s="10" customFormat="1" ht="24" x14ac:dyDescent="0.3">
      <c r="A24" s="103" t="s">
        <v>77</v>
      </c>
      <c r="B24" s="173">
        <v>22817</v>
      </c>
      <c r="C24" s="173">
        <v>17352</v>
      </c>
      <c r="D24" s="173">
        <v>9527</v>
      </c>
      <c r="E24" s="173">
        <v>3987</v>
      </c>
      <c r="F24" s="173">
        <v>1727</v>
      </c>
      <c r="G24" s="173">
        <v>55410</v>
      </c>
      <c r="H24" s="209"/>
    </row>
    <row r="25" spans="1:8" s="10" customFormat="1" ht="36" x14ac:dyDescent="0.3">
      <c r="A25" s="103" t="s">
        <v>78</v>
      </c>
      <c r="B25" s="173">
        <v>86334</v>
      </c>
      <c r="C25" s="173">
        <v>67147</v>
      </c>
      <c r="D25" s="173">
        <v>67692</v>
      </c>
      <c r="E25" s="173">
        <v>38513</v>
      </c>
      <c r="F25" s="173">
        <v>23295</v>
      </c>
      <c r="G25" s="173">
        <v>282981</v>
      </c>
      <c r="H25" s="209"/>
    </row>
    <row r="26" spans="1:8" s="10" customFormat="1" ht="48" x14ac:dyDescent="0.3">
      <c r="A26" s="103" t="s">
        <v>79</v>
      </c>
      <c r="B26" s="173">
        <v>91548</v>
      </c>
      <c r="C26" s="173">
        <v>59867</v>
      </c>
      <c r="D26" s="173">
        <v>67411</v>
      </c>
      <c r="E26" s="173">
        <v>32978</v>
      </c>
      <c r="F26" s="173">
        <v>18045</v>
      </c>
      <c r="G26" s="173">
        <v>269849</v>
      </c>
      <c r="H26" s="209"/>
    </row>
    <row r="27" spans="1:8" s="10" customFormat="1" x14ac:dyDescent="0.3">
      <c r="A27" s="103" t="s">
        <v>80</v>
      </c>
      <c r="B27" s="173">
        <v>771</v>
      </c>
      <c r="C27" s="173">
        <v>367</v>
      </c>
      <c r="D27" s="173">
        <v>693</v>
      </c>
      <c r="E27" s="173">
        <v>231</v>
      </c>
      <c r="F27" s="173">
        <v>104</v>
      </c>
      <c r="G27" s="173">
        <v>2166</v>
      </c>
      <c r="H27" s="209"/>
    </row>
    <row r="28" spans="1:8" s="10" customFormat="1" x14ac:dyDescent="0.3">
      <c r="A28" s="103" t="s">
        <v>81</v>
      </c>
      <c r="B28" s="173">
        <v>10951</v>
      </c>
      <c r="C28" s="173">
        <v>6844</v>
      </c>
      <c r="D28" s="173">
        <v>8995</v>
      </c>
      <c r="E28" s="173">
        <v>2696</v>
      </c>
      <c r="F28" s="173">
        <v>2087</v>
      </c>
      <c r="G28" s="173">
        <v>31573</v>
      </c>
      <c r="H28" s="209"/>
    </row>
    <row r="29" spans="1:8" s="16" customFormat="1" x14ac:dyDescent="0.3">
      <c r="A29" s="109" t="s">
        <v>10</v>
      </c>
      <c r="B29" s="174">
        <v>286741</v>
      </c>
      <c r="C29" s="174">
        <v>199334</v>
      </c>
      <c r="D29" s="174">
        <v>192639</v>
      </c>
      <c r="E29" s="174">
        <v>102275</v>
      </c>
      <c r="F29" s="174">
        <v>63786</v>
      </c>
      <c r="G29" s="174">
        <v>844775</v>
      </c>
      <c r="H29" s="210"/>
    </row>
    <row r="30" spans="1:8" s="10" customFormat="1" x14ac:dyDescent="0.3">
      <c r="A30" s="103"/>
      <c r="B30" s="104"/>
      <c r="C30" s="104"/>
      <c r="D30" s="104"/>
      <c r="E30" s="104"/>
      <c r="F30" s="104"/>
      <c r="G30" s="104"/>
      <c r="H30" s="209"/>
    </row>
    <row r="31" spans="1:8" s="10" customFormat="1" x14ac:dyDescent="0.3">
      <c r="A31" s="234" t="s">
        <v>82</v>
      </c>
      <c r="B31" s="234"/>
      <c r="C31" s="234"/>
      <c r="D31" s="234"/>
      <c r="E31" s="234"/>
      <c r="F31" s="234"/>
      <c r="G31" s="234"/>
      <c r="H31" s="209"/>
    </row>
    <row r="32" spans="1:8" s="10" customFormat="1" x14ac:dyDescent="0.3">
      <c r="A32" s="103" t="s">
        <v>92</v>
      </c>
      <c r="B32" s="173">
        <v>274362</v>
      </c>
      <c r="C32" s="173">
        <v>189155</v>
      </c>
      <c r="D32" s="173">
        <v>184535</v>
      </c>
      <c r="E32" s="173">
        <v>97931</v>
      </c>
      <c r="F32" s="173">
        <v>61525</v>
      </c>
      <c r="G32" s="173">
        <v>807508</v>
      </c>
      <c r="H32" s="209"/>
    </row>
    <row r="33" spans="1:8" s="10" customFormat="1" x14ac:dyDescent="0.3">
      <c r="A33" s="103" t="s">
        <v>83</v>
      </c>
      <c r="B33" s="173">
        <v>1496</v>
      </c>
      <c r="C33" s="173">
        <v>1204</v>
      </c>
      <c r="D33" s="173">
        <v>1387</v>
      </c>
      <c r="E33" s="173">
        <v>590</v>
      </c>
      <c r="F33" s="173">
        <v>264</v>
      </c>
      <c r="G33" s="173">
        <v>4941</v>
      </c>
      <c r="H33" s="209"/>
    </row>
    <row r="34" spans="1:8" s="10" customFormat="1" x14ac:dyDescent="0.3">
      <c r="A34" s="103" t="s">
        <v>84</v>
      </c>
      <c r="B34" s="173">
        <v>10850</v>
      </c>
      <c r="C34" s="173">
        <v>8934</v>
      </c>
      <c r="D34" s="173">
        <v>6673</v>
      </c>
      <c r="E34" s="173">
        <v>3558</v>
      </c>
      <c r="F34" s="173">
        <v>1844</v>
      </c>
      <c r="G34" s="173">
        <v>31859</v>
      </c>
      <c r="H34" s="209"/>
    </row>
    <row r="35" spans="1:8" s="10" customFormat="1" ht="24" x14ac:dyDescent="0.3">
      <c r="A35" s="103" t="s">
        <v>85</v>
      </c>
      <c r="B35" s="173">
        <v>33</v>
      </c>
      <c r="C35" s="173">
        <v>41</v>
      </c>
      <c r="D35" s="173">
        <v>44</v>
      </c>
      <c r="E35" s="173">
        <v>196</v>
      </c>
      <c r="F35" s="173">
        <v>153</v>
      </c>
      <c r="G35" s="173">
        <v>467</v>
      </c>
      <c r="H35" s="209"/>
    </row>
    <row r="36" spans="1:8" s="16" customFormat="1" x14ac:dyDescent="0.3">
      <c r="A36" s="110" t="s">
        <v>10</v>
      </c>
      <c r="B36" s="175">
        <v>286741</v>
      </c>
      <c r="C36" s="175">
        <v>199334</v>
      </c>
      <c r="D36" s="175">
        <v>192639</v>
      </c>
      <c r="E36" s="175">
        <v>102275</v>
      </c>
      <c r="F36" s="175">
        <v>63786</v>
      </c>
      <c r="G36" s="175">
        <v>844775</v>
      </c>
      <c r="H36" s="209"/>
    </row>
    <row r="37" spans="1:8" s="10" customFormat="1" x14ac:dyDescent="0.3">
      <c r="A37" s="101"/>
      <c r="H37" s="209"/>
    </row>
    <row r="38" spans="1:8" x14ac:dyDescent="0.25">
      <c r="A38" s="101"/>
      <c r="B38" s="10"/>
      <c r="C38" s="10"/>
      <c r="D38" s="10"/>
      <c r="E38" s="10"/>
      <c r="F38" s="10"/>
      <c r="G38" s="10"/>
    </row>
  </sheetData>
  <mergeCells count="6">
    <mergeCell ref="A31:G31"/>
    <mergeCell ref="A1:G1"/>
    <mergeCell ref="A3:G3"/>
    <mergeCell ref="A8:G8"/>
    <mergeCell ref="A14:G14"/>
    <mergeCell ref="A21:G21"/>
  </mergeCells>
  <pageMargins left="0.7" right="0.7" top="0.75" bottom="0.75" header="0.3" footer="0.3"/>
  <pageSetup paperSize="9" orientation="portrait" verticalDpi="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zoomScale="70" zoomScaleNormal="70" workbookViewId="0">
      <selection sqref="A1:G1"/>
    </sheetView>
  </sheetViews>
  <sheetFormatPr defaultColWidth="8.88671875" defaultRowHeight="12" x14ac:dyDescent="0.25"/>
  <cols>
    <col min="1" max="1" width="23.6640625" style="12" customWidth="1"/>
    <col min="2" max="2" width="13.6640625" style="12" bestFit="1" customWidth="1"/>
    <col min="3" max="3" width="10.5546875" style="12" bestFit="1" customWidth="1"/>
    <col min="4" max="4" width="10.5546875" style="12" customWidth="1"/>
    <col min="5" max="5" width="14.5546875" style="12" bestFit="1" customWidth="1"/>
    <col min="6" max="6" width="9" style="12" bestFit="1" customWidth="1"/>
    <col min="7" max="7" width="19.6640625" style="12" bestFit="1" customWidth="1"/>
    <col min="8" max="8" width="12.33203125" style="12" bestFit="1" customWidth="1"/>
    <col min="9" max="9" width="13.88671875" style="12" bestFit="1" customWidth="1"/>
    <col min="10" max="10" width="12.6640625" style="12" bestFit="1" customWidth="1"/>
    <col min="11" max="11" width="8.88671875" style="12"/>
    <col min="12" max="12" width="16.88671875" style="12" bestFit="1" customWidth="1"/>
    <col min="13" max="13" width="10.5546875" style="12" bestFit="1" customWidth="1"/>
    <col min="14" max="14" width="9.88671875" style="12" customWidth="1"/>
    <col min="15" max="16384" width="8.88671875" style="12"/>
  </cols>
  <sheetData>
    <row r="1" spans="1:15" ht="14.4" x14ac:dyDescent="0.25">
      <c r="A1" s="235" t="s">
        <v>152</v>
      </c>
      <c r="B1" s="235"/>
      <c r="C1" s="235"/>
      <c r="D1" s="235"/>
      <c r="E1" s="235"/>
      <c r="F1" s="235"/>
      <c r="G1" s="235"/>
    </row>
    <row r="2" spans="1:15" s="7" customFormat="1" ht="43.2" customHeight="1" x14ac:dyDescent="0.3">
      <c r="A2" s="102"/>
      <c r="B2" s="3" t="s">
        <v>40</v>
      </c>
      <c r="C2" s="3" t="s">
        <v>41</v>
      </c>
      <c r="D2" s="3" t="s">
        <v>42</v>
      </c>
      <c r="E2" s="3" t="s">
        <v>43</v>
      </c>
      <c r="F2" s="3" t="s">
        <v>44</v>
      </c>
      <c r="G2" s="3" t="s">
        <v>45</v>
      </c>
      <c r="H2" s="3" t="s">
        <v>46</v>
      </c>
      <c r="I2" s="3" t="s">
        <v>47</v>
      </c>
      <c r="J2" s="3" t="s">
        <v>48</v>
      </c>
      <c r="K2" s="3" t="s">
        <v>49</v>
      </c>
      <c r="L2" s="3" t="s">
        <v>50</v>
      </c>
      <c r="M2" s="3" t="s">
        <v>51</v>
      </c>
      <c r="N2" s="3" t="s">
        <v>90</v>
      </c>
    </row>
    <row r="3" spans="1:15" s="10" customFormat="1" x14ac:dyDescent="0.3">
      <c r="A3" s="236" t="s">
        <v>64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</row>
    <row r="4" spans="1:15" s="10" customFormat="1" x14ac:dyDescent="0.3">
      <c r="A4" s="103" t="s">
        <v>139</v>
      </c>
      <c r="B4" s="173">
        <v>34269</v>
      </c>
      <c r="C4" s="173">
        <v>101734</v>
      </c>
      <c r="D4" s="173">
        <v>134849</v>
      </c>
      <c r="E4" s="173">
        <v>246895</v>
      </c>
      <c r="F4" s="173">
        <v>1028</v>
      </c>
      <c r="G4" s="173">
        <v>49371</v>
      </c>
      <c r="H4" s="173">
        <v>2373</v>
      </c>
      <c r="I4" s="173">
        <v>1374</v>
      </c>
      <c r="J4" s="173">
        <v>2829</v>
      </c>
      <c r="K4" s="173">
        <v>5358</v>
      </c>
      <c r="L4" s="173">
        <v>23366</v>
      </c>
      <c r="M4" s="173">
        <v>2155</v>
      </c>
      <c r="N4" s="173">
        <v>605601</v>
      </c>
    </row>
    <row r="5" spans="1:15" s="10" customFormat="1" x14ac:dyDescent="0.3">
      <c r="A5" s="103" t="s">
        <v>140</v>
      </c>
      <c r="B5" s="173">
        <v>25057</v>
      </c>
      <c r="C5" s="173">
        <v>23976</v>
      </c>
      <c r="D5" s="173">
        <v>49745</v>
      </c>
      <c r="E5" s="173">
        <v>64504</v>
      </c>
      <c r="F5" s="173">
        <v>1036</v>
      </c>
      <c r="G5" s="173">
        <v>49482</v>
      </c>
      <c r="H5" s="173">
        <v>1219</v>
      </c>
      <c r="I5" s="173">
        <v>767</v>
      </c>
      <c r="J5" s="173">
        <v>1411</v>
      </c>
      <c r="K5" s="173">
        <v>4250</v>
      </c>
      <c r="L5" s="173">
        <v>15264</v>
      </c>
      <c r="M5" s="173">
        <v>2463</v>
      </c>
      <c r="N5" s="173">
        <v>239174</v>
      </c>
    </row>
    <row r="6" spans="1:15" s="16" customFormat="1" x14ac:dyDescent="0.3">
      <c r="A6" s="109" t="s">
        <v>10</v>
      </c>
      <c r="B6" s="174">
        <v>59326</v>
      </c>
      <c r="C6" s="174">
        <v>125710</v>
      </c>
      <c r="D6" s="174">
        <v>184594</v>
      </c>
      <c r="E6" s="174">
        <v>311399</v>
      </c>
      <c r="F6" s="174">
        <v>2064</v>
      </c>
      <c r="G6" s="174">
        <v>98853</v>
      </c>
      <c r="H6" s="174">
        <v>3592</v>
      </c>
      <c r="I6" s="174">
        <v>2141</v>
      </c>
      <c r="J6" s="174">
        <v>4240</v>
      </c>
      <c r="K6" s="174">
        <v>9608</v>
      </c>
      <c r="L6" s="174">
        <v>38630</v>
      </c>
      <c r="M6" s="174">
        <v>4618</v>
      </c>
      <c r="N6" s="174">
        <v>844775</v>
      </c>
    </row>
    <row r="7" spans="1:15" s="10" customFormat="1" x14ac:dyDescent="0.3">
      <c r="A7" s="103"/>
      <c r="B7" s="104"/>
      <c r="C7" s="104"/>
      <c r="D7" s="104"/>
      <c r="E7" s="104"/>
      <c r="F7" s="104"/>
      <c r="G7" s="104"/>
    </row>
    <row r="8" spans="1:15" s="10" customFormat="1" x14ac:dyDescent="0.3">
      <c r="A8" s="234" t="s">
        <v>65</v>
      </c>
      <c r="B8" s="234"/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</row>
    <row r="9" spans="1:15" s="10" customFormat="1" x14ac:dyDescent="0.3">
      <c r="A9" s="103" t="s">
        <v>66</v>
      </c>
      <c r="B9" s="173">
        <v>9834</v>
      </c>
      <c r="C9" s="173">
        <v>14856</v>
      </c>
      <c r="D9" s="173">
        <v>21522</v>
      </c>
      <c r="E9" s="173">
        <v>47589</v>
      </c>
      <c r="F9" s="173">
        <v>157</v>
      </c>
      <c r="G9" s="173">
        <v>10371</v>
      </c>
      <c r="H9" s="173">
        <v>294</v>
      </c>
      <c r="I9" s="173">
        <v>136</v>
      </c>
      <c r="J9" s="173">
        <v>447</v>
      </c>
      <c r="K9" s="173">
        <v>671</v>
      </c>
      <c r="L9" s="173">
        <v>2770</v>
      </c>
      <c r="M9" s="173">
        <v>400</v>
      </c>
      <c r="N9" s="173">
        <v>109047</v>
      </c>
      <c r="O9" s="205"/>
    </row>
    <row r="10" spans="1:15" s="10" customFormat="1" x14ac:dyDescent="0.3">
      <c r="A10" s="103" t="s">
        <v>67</v>
      </c>
      <c r="B10" s="173">
        <v>33562</v>
      </c>
      <c r="C10" s="173">
        <v>72513</v>
      </c>
      <c r="D10" s="173">
        <v>99217</v>
      </c>
      <c r="E10" s="173">
        <v>177130</v>
      </c>
      <c r="F10" s="173">
        <v>1193</v>
      </c>
      <c r="G10" s="173">
        <v>51801</v>
      </c>
      <c r="H10" s="173">
        <v>2075</v>
      </c>
      <c r="I10" s="173">
        <v>1382</v>
      </c>
      <c r="J10" s="173">
        <v>2965</v>
      </c>
      <c r="K10" s="173">
        <v>4582</v>
      </c>
      <c r="L10" s="173">
        <v>19983</v>
      </c>
      <c r="M10" s="173">
        <v>2662</v>
      </c>
      <c r="N10" s="173">
        <v>469065</v>
      </c>
    </row>
    <row r="11" spans="1:15" s="10" customFormat="1" x14ac:dyDescent="0.3">
      <c r="A11" s="103" t="s">
        <v>68</v>
      </c>
      <c r="B11" s="173">
        <v>15930</v>
      </c>
      <c r="C11" s="173">
        <v>38341</v>
      </c>
      <c r="D11" s="173">
        <v>63855</v>
      </c>
      <c r="E11" s="173">
        <v>86680</v>
      </c>
      <c r="F11" s="173">
        <v>714</v>
      </c>
      <c r="G11" s="173">
        <v>36681</v>
      </c>
      <c r="H11" s="173">
        <v>1223</v>
      </c>
      <c r="I11" s="173">
        <v>623</v>
      </c>
      <c r="J11" s="173">
        <v>828</v>
      </c>
      <c r="K11" s="173">
        <v>4355</v>
      </c>
      <c r="L11" s="173">
        <v>15877</v>
      </c>
      <c r="M11" s="173">
        <v>1556</v>
      </c>
      <c r="N11" s="173">
        <v>266663</v>
      </c>
    </row>
    <row r="12" spans="1:15" s="16" customFormat="1" x14ac:dyDescent="0.3">
      <c r="A12" s="109" t="s">
        <v>10</v>
      </c>
      <c r="B12" s="174">
        <v>59326</v>
      </c>
      <c r="C12" s="174">
        <v>125710</v>
      </c>
      <c r="D12" s="174">
        <v>184594</v>
      </c>
      <c r="E12" s="174">
        <v>311399</v>
      </c>
      <c r="F12" s="174">
        <v>2064</v>
      </c>
      <c r="G12" s="174">
        <v>98853</v>
      </c>
      <c r="H12" s="174">
        <v>3592</v>
      </c>
      <c r="I12" s="174">
        <v>2141</v>
      </c>
      <c r="J12" s="174">
        <v>4240</v>
      </c>
      <c r="K12" s="174">
        <v>9608</v>
      </c>
      <c r="L12" s="174">
        <v>38630</v>
      </c>
      <c r="M12" s="174">
        <v>4618</v>
      </c>
      <c r="N12" s="174">
        <v>844775</v>
      </c>
    </row>
    <row r="13" spans="1:15" s="10" customFormat="1" ht="35.4" customHeight="1" x14ac:dyDescent="0.3">
      <c r="A13" s="103"/>
      <c r="B13" s="104"/>
      <c r="C13" s="104"/>
      <c r="D13" s="104"/>
      <c r="E13" s="104"/>
      <c r="F13" s="104"/>
      <c r="G13" s="104"/>
    </row>
    <row r="14" spans="1:15" s="10" customFormat="1" ht="22.8" customHeight="1" x14ac:dyDescent="0.3">
      <c r="A14" s="234" t="s">
        <v>69</v>
      </c>
      <c r="B14" s="234"/>
      <c r="C14" s="234"/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</row>
    <row r="15" spans="1:15" s="10" customFormat="1" x14ac:dyDescent="0.3">
      <c r="A15" s="103" t="s">
        <v>70</v>
      </c>
      <c r="B15" s="173">
        <v>51924</v>
      </c>
      <c r="C15" s="173">
        <v>116398</v>
      </c>
      <c r="D15" s="173">
        <v>159471</v>
      </c>
      <c r="E15" s="173">
        <v>266577</v>
      </c>
      <c r="F15" s="173">
        <v>1881</v>
      </c>
      <c r="G15" s="173">
        <v>83423</v>
      </c>
      <c r="H15" s="173">
        <v>3399</v>
      </c>
      <c r="I15" s="173">
        <v>2023</v>
      </c>
      <c r="J15" s="173">
        <v>3723</v>
      </c>
      <c r="K15" s="173">
        <v>8115</v>
      </c>
      <c r="L15" s="173">
        <v>37329</v>
      </c>
      <c r="M15" s="173">
        <v>4211</v>
      </c>
      <c r="N15" s="173">
        <v>738474</v>
      </c>
      <c r="O15" s="205"/>
    </row>
    <row r="16" spans="1:15" s="10" customFormat="1" x14ac:dyDescent="0.3">
      <c r="A16" s="103" t="s">
        <v>71</v>
      </c>
      <c r="B16" s="150">
        <v>2702</v>
      </c>
      <c r="C16" s="150">
        <v>3699</v>
      </c>
      <c r="D16" s="150">
        <v>8215</v>
      </c>
      <c r="E16" s="150">
        <v>14023</v>
      </c>
      <c r="F16" s="150">
        <v>84</v>
      </c>
      <c r="G16" s="150">
        <v>3615</v>
      </c>
      <c r="H16" s="150">
        <v>60</v>
      </c>
      <c r="I16" s="150">
        <v>32</v>
      </c>
      <c r="J16" s="150">
        <v>94</v>
      </c>
      <c r="K16" s="150">
        <v>406</v>
      </c>
      <c r="L16" s="150">
        <v>440</v>
      </c>
      <c r="M16" s="150">
        <v>167</v>
      </c>
      <c r="N16" s="173">
        <v>33537</v>
      </c>
    </row>
    <row r="17" spans="1:15" s="10" customFormat="1" x14ac:dyDescent="0.3">
      <c r="A17" s="103" t="s">
        <v>72</v>
      </c>
      <c r="B17" s="173">
        <v>4696</v>
      </c>
      <c r="C17" s="173">
        <v>5610</v>
      </c>
      <c r="D17" s="173">
        <v>16897</v>
      </c>
      <c r="E17" s="173">
        <v>30790</v>
      </c>
      <c r="F17" s="173">
        <v>99</v>
      </c>
      <c r="G17" s="173">
        <v>11808</v>
      </c>
      <c r="H17" s="173">
        <v>132</v>
      </c>
      <c r="I17" s="173">
        <v>86</v>
      </c>
      <c r="J17" s="173">
        <v>423</v>
      </c>
      <c r="K17" s="173">
        <v>1087</v>
      </c>
      <c r="L17" s="173">
        <v>860</v>
      </c>
      <c r="M17" s="173">
        <v>240</v>
      </c>
      <c r="N17" s="173">
        <v>72728</v>
      </c>
    </row>
    <row r="18" spans="1:15" s="10" customFormat="1" x14ac:dyDescent="0.3">
      <c r="A18" s="103" t="s">
        <v>73</v>
      </c>
      <c r="B18" s="173">
        <v>4</v>
      </c>
      <c r="C18" s="173">
        <v>3</v>
      </c>
      <c r="D18" s="173">
        <v>11</v>
      </c>
      <c r="E18" s="173">
        <v>9</v>
      </c>
      <c r="F18" s="173">
        <v>0</v>
      </c>
      <c r="G18" s="173">
        <v>7</v>
      </c>
      <c r="H18" s="150">
        <v>1</v>
      </c>
      <c r="I18" s="150">
        <v>0</v>
      </c>
      <c r="J18" s="150">
        <v>0</v>
      </c>
      <c r="K18" s="150">
        <v>0</v>
      </c>
      <c r="L18" s="150">
        <v>1</v>
      </c>
      <c r="M18" s="150">
        <v>0</v>
      </c>
      <c r="N18" s="173">
        <v>36</v>
      </c>
    </row>
    <row r="19" spans="1:15" s="16" customFormat="1" x14ac:dyDescent="0.3">
      <c r="A19" s="109" t="s">
        <v>10</v>
      </c>
      <c r="B19" s="174">
        <v>59326</v>
      </c>
      <c r="C19" s="174">
        <v>125710</v>
      </c>
      <c r="D19" s="174">
        <v>184594</v>
      </c>
      <c r="E19" s="174">
        <v>311399</v>
      </c>
      <c r="F19" s="174">
        <v>2064</v>
      </c>
      <c r="G19" s="174">
        <v>98853</v>
      </c>
      <c r="H19" s="174">
        <v>3592</v>
      </c>
      <c r="I19" s="174">
        <v>2141</v>
      </c>
      <c r="J19" s="174">
        <v>4240</v>
      </c>
      <c r="K19" s="174">
        <v>9608</v>
      </c>
      <c r="L19" s="174">
        <v>38630</v>
      </c>
      <c r="M19" s="174">
        <v>4618</v>
      </c>
      <c r="N19" s="174">
        <v>844775</v>
      </c>
    </row>
    <row r="20" spans="1:15" s="10" customFormat="1" x14ac:dyDescent="0.3">
      <c r="A20" s="103"/>
      <c r="B20" s="104"/>
      <c r="C20" s="104"/>
      <c r="D20" s="104"/>
      <c r="E20" s="104"/>
      <c r="F20" s="104"/>
      <c r="G20" s="104"/>
    </row>
    <row r="21" spans="1:15" s="10" customFormat="1" x14ac:dyDescent="0.3">
      <c r="A21" s="234" t="s">
        <v>74</v>
      </c>
      <c r="B21" s="234"/>
      <c r="C21" s="234"/>
      <c r="D21" s="234"/>
      <c r="E21" s="234"/>
      <c r="F21" s="234"/>
      <c r="G21" s="234"/>
      <c r="H21" s="234"/>
      <c r="I21" s="234"/>
      <c r="J21" s="234"/>
      <c r="K21" s="234"/>
      <c r="L21" s="234"/>
      <c r="M21" s="234"/>
      <c r="N21" s="234"/>
    </row>
    <row r="22" spans="1:15" s="10" customFormat="1" ht="35.4" customHeight="1" x14ac:dyDescent="0.3">
      <c r="A22" s="103" t="s">
        <v>75</v>
      </c>
      <c r="B22" s="173">
        <v>1087</v>
      </c>
      <c r="C22" s="173">
        <v>2242</v>
      </c>
      <c r="D22" s="173">
        <v>2903</v>
      </c>
      <c r="E22" s="173">
        <v>5677</v>
      </c>
      <c r="F22" s="173">
        <v>61</v>
      </c>
      <c r="G22" s="173">
        <v>6198</v>
      </c>
      <c r="H22" s="173">
        <v>26</v>
      </c>
      <c r="I22" s="173">
        <v>11</v>
      </c>
      <c r="J22" s="173">
        <v>20</v>
      </c>
      <c r="K22" s="173">
        <v>372</v>
      </c>
      <c r="L22" s="173">
        <v>190</v>
      </c>
      <c r="M22" s="173">
        <v>151</v>
      </c>
      <c r="N22" s="173">
        <v>18938</v>
      </c>
      <c r="O22" s="205"/>
    </row>
    <row r="23" spans="1:15" s="10" customFormat="1" ht="97.8" customHeight="1" x14ac:dyDescent="0.3">
      <c r="A23" s="103" t="s">
        <v>76</v>
      </c>
      <c r="B23" s="173">
        <v>9014</v>
      </c>
      <c r="C23" s="173">
        <v>15058</v>
      </c>
      <c r="D23" s="173">
        <v>43913</v>
      </c>
      <c r="E23" s="173">
        <v>69467</v>
      </c>
      <c r="F23" s="173">
        <v>498</v>
      </c>
      <c r="G23" s="173">
        <v>38761</v>
      </c>
      <c r="H23" s="173">
        <v>284</v>
      </c>
      <c r="I23" s="173">
        <v>171</v>
      </c>
      <c r="J23" s="173">
        <v>205</v>
      </c>
      <c r="K23" s="173">
        <v>2182</v>
      </c>
      <c r="L23" s="173">
        <v>3022</v>
      </c>
      <c r="M23" s="173">
        <v>1283</v>
      </c>
      <c r="N23" s="173">
        <v>183858</v>
      </c>
    </row>
    <row r="24" spans="1:15" s="10" customFormat="1" ht="24" x14ac:dyDescent="0.3">
      <c r="A24" s="103" t="s">
        <v>77</v>
      </c>
      <c r="B24" s="173">
        <v>2849</v>
      </c>
      <c r="C24" s="173">
        <v>8119</v>
      </c>
      <c r="D24" s="173">
        <v>14404</v>
      </c>
      <c r="E24" s="173">
        <v>19607</v>
      </c>
      <c r="F24" s="173">
        <v>116</v>
      </c>
      <c r="G24" s="173">
        <v>7092</v>
      </c>
      <c r="H24" s="173">
        <v>147</v>
      </c>
      <c r="I24" s="173">
        <v>72</v>
      </c>
      <c r="J24" s="173">
        <v>95</v>
      </c>
      <c r="K24" s="173">
        <v>659</v>
      </c>
      <c r="L24" s="173">
        <v>2001</v>
      </c>
      <c r="M24" s="173">
        <v>249</v>
      </c>
      <c r="N24" s="173">
        <v>55410</v>
      </c>
    </row>
    <row r="25" spans="1:15" s="10" customFormat="1" ht="36" x14ac:dyDescent="0.3">
      <c r="A25" s="103" t="s">
        <v>78</v>
      </c>
      <c r="B25" s="173">
        <v>23482</v>
      </c>
      <c r="C25" s="173">
        <v>43114</v>
      </c>
      <c r="D25" s="173">
        <v>53785</v>
      </c>
      <c r="E25" s="173">
        <v>103822</v>
      </c>
      <c r="F25" s="173">
        <v>746</v>
      </c>
      <c r="G25" s="173">
        <v>29003</v>
      </c>
      <c r="H25" s="173">
        <v>1576</v>
      </c>
      <c r="I25" s="173">
        <v>685</v>
      </c>
      <c r="J25" s="173">
        <v>989</v>
      </c>
      <c r="K25" s="173">
        <v>3431</v>
      </c>
      <c r="L25" s="173">
        <v>20761</v>
      </c>
      <c r="M25" s="173">
        <v>1587</v>
      </c>
      <c r="N25" s="173">
        <v>282981</v>
      </c>
    </row>
    <row r="26" spans="1:15" s="10" customFormat="1" ht="48" x14ac:dyDescent="0.3">
      <c r="A26" s="103" t="s">
        <v>79</v>
      </c>
      <c r="B26" s="173">
        <v>19400</v>
      </c>
      <c r="C26" s="173">
        <v>52901</v>
      </c>
      <c r="D26" s="173">
        <v>63844</v>
      </c>
      <c r="E26" s="173">
        <v>100459</v>
      </c>
      <c r="F26" s="173">
        <v>556</v>
      </c>
      <c r="G26" s="173">
        <v>11703</v>
      </c>
      <c r="H26" s="173">
        <v>1444</v>
      </c>
      <c r="I26" s="173">
        <v>1135</v>
      </c>
      <c r="J26" s="173">
        <v>2613</v>
      </c>
      <c r="K26" s="173">
        <v>2529</v>
      </c>
      <c r="L26" s="173">
        <v>12076</v>
      </c>
      <c r="M26" s="173">
        <v>1189</v>
      </c>
      <c r="N26" s="173">
        <v>269849</v>
      </c>
    </row>
    <row r="27" spans="1:15" s="10" customFormat="1" x14ac:dyDescent="0.3">
      <c r="A27" s="103" t="s">
        <v>80</v>
      </c>
      <c r="B27" s="173">
        <v>140</v>
      </c>
      <c r="C27" s="173">
        <v>1008</v>
      </c>
      <c r="D27" s="173">
        <v>377</v>
      </c>
      <c r="E27" s="173">
        <v>418</v>
      </c>
      <c r="F27" s="173">
        <v>7</v>
      </c>
      <c r="G27" s="173">
        <v>87</v>
      </c>
      <c r="H27" s="173">
        <v>10</v>
      </c>
      <c r="I27" s="173">
        <v>6</v>
      </c>
      <c r="J27" s="173">
        <v>15</v>
      </c>
      <c r="K27" s="173">
        <v>13</v>
      </c>
      <c r="L27" s="173">
        <v>74</v>
      </c>
      <c r="M27" s="173">
        <v>11</v>
      </c>
      <c r="N27" s="173">
        <v>2166</v>
      </c>
    </row>
    <row r="28" spans="1:15" s="10" customFormat="1" x14ac:dyDescent="0.3">
      <c r="A28" s="103" t="s">
        <v>81</v>
      </c>
      <c r="B28" s="173">
        <v>3354</v>
      </c>
      <c r="C28" s="173">
        <v>3268</v>
      </c>
      <c r="D28" s="173">
        <v>5368</v>
      </c>
      <c r="E28" s="173">
        <v>11949</v>
      </c>
      <c r="F28" s="173">
        <v>80</v>
      </c>
      <c r="G28" s="173">
        <v>6009</v>
      </c>
      <c r="H28" s="173">
        <v>105</v>
      </c>
      <c r="I28" s="173">
        <v>61</v>
      </c>
      <c r="J28" s="173">
        <v>303</v>
      </c>
      <c r="K28" s="173">
        <v>422</v>
      </c>
      <c r="L28" s="173">
        <v>506</v>
      </c>
      <c r="M28" s="173">
        <v>148</v>
      </c>
      <c r="N28" s="173">
        <v>31573</v>
      </c>
    </row>
    <row r="29" spans="1:15" s="16" customFormat="1" x14ac:dyDescent="0.3">
      <c r="A29" s="110" t="s">
        <v>10</v>
      </c>
      <c r="B29" s="175">
        <v>59326</v>
      </c>
      <c r="C29" s="175">
        <v>125710</v>
      </c>
      <c r="D29" s="175">
        <v>184594</v>
      </c>
      <c r="E29" s="175">
        <v>311399</v>
      </c>
      <c r="F29" s="175">
        <v>2064</v>
      </c>
      <c r="G29" s="175">
        <v>98853</v>
      </c>
      <c r="H29" s="176">
        <v>3592</v>
      </c>
      <c r="I29" s="176">
        <v>2141</v>
      </c>
      <c r="J29" s="176">
        <v>4240</v>
      </c>
      <c r="K29" s="176">
        <v>9608</v>
      </c>
      <c r="L29" s="176">
        <v>38630</v>
      </c>
      <c r="M29" s="176">
        <v>4618</v>
      </c>
      <c r="N29" s="176">
        <v>844775</v>
      </c>
    </row>
    <row r="30" spans="1:15" s="10" customFormat="1" x14ac:dyDescent="0.3">
      <c r="A30" s="101"/>
    </row>
    <row r="32" spans="1:15" x14ac:dyDescent="0.25">
      <c r="N32" s="191"/>
    </row>
  </sheetData>
  <mergeCells count="5">
    <mergeCell ref="A1:G1"/>
    <mergeCell ref="A3:N3"/>
    <mergeCell ref="A8:N8"/>
    <mergeCell ref="A14:N14"/>
    <mergeCell ref="A21:N2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="80" zoomScaleNormal="80" workbookViewId="0">
      <selection activeCell="F10" sqref="F10"/>
    </sheetView>
  </sheetViews>
  <sheetFormatPr defaultColWidth="8.88671875" defaultRowHeight="12" x14ac:dyDescent="0.25"/>
  <cols>
    <col min="1" max="1" width="23.6640625" style="12" customWidth="1"/>
    <col min="2" max="6" width="15" style="12" customWidth="1"/>
    <col min="7" max="16384" width="8.88671875" style="12"/>
  </cols>
  <sheetData>
    <row r="1" spans="1:7" ht="14.4" x14ac:dyDescent="0.25">
      <c r="A1" s="237" t="s">
        <v>153</v>
      </c>
      <c r="B1" s="237"/>
      <c r="C1" s="237"/>
      <c r="D1" s="237"/>
      <c r="E1" s="237"/>
      <c r="F1" s="237"/>
    </row>
    <row r="2" spans="1:7" s="7" customFormat="1" x14ac:dyDescent="0.3">
      <c r="A2" s="102"/>
      <c r="B2" s="3" t="s">
        <v>58</v>
      </c>
      <c r="C2" s="3" t="s">
        <v>36</v>
      </c>
      <c r="D2" s="3" t="s">
        <v>53</v>
      </c>
      <c r="E2" s="3" t="s">
        <v>93</v>
      </c>
      <c r="F2" s="3" t="s">
        <v>90</v>
      </c>
    </row>
    <row r="3" spans="1:7" s="10" customFormat="1" x14ac:dyDescent="0.3">
      <c r="A3" s="236" t="s">
        <v>64</v>
      </c>
      <c r="B3" s="236"/>
      <c r="C3" s="236"/>
      <c r="D3" s="236"/>
      <c r="E3" s="236"/>
      <c r="F3" s="236"/>
    </row>
    <row r="4" spans="1:7" s="10" customFormat="1" x14ac:dyDescent="0.3">
      <c r="A4" s="103" t="s">
        <v>139</v>
      </c>
      <c r="B4" s="173">
        <v>107465</v>
      </c>
      <c r="C4" s="173">
        <v>322679</v>
      </c>
      <c r="D4" s="173">
        <v>76180</v>
      </c>
      <c r="E4" s="173">
        <v>99277</v>
      </c>
      <c r="F4" s="173">
        <v>605601</v>
      </c>
    </row>
    <row r="5" spans="1:7" s="10" customFormat="1" x14ac:dyDescent="0.3">
      <c r="A5" s="103" t="s">
        <v>140</v>
      </c>
      <c r="B5" s="173">
        <v>61838</v>
      </c>
      <c r="C5" s="173">
        <v>118499</v>
      </c>
      <c r="D5" s="173">
        <v>25748</v>
      </c>
      <c r="E5" s="173">
        <v>33089</v>
      </c>
      <c r="F5" s="173">
        <v>239174</v>
      </c>
    </row>
    <row r="6" spans="1:7" s="16" customFormat="1" x14ac:dyDescent="0.3">
      <c r="A6" s="109" t="s">
        <v>10</v>
      </c>
      <c r="B6" s="174">
        <v>169303</v>
      </c>
      <c r="C6" s="174">
        <v>441178</v>
      </c>
      <c r="D6" s="174">
        <v>101928</v>
      </c>
      <c r="E6" s="174">
        <v>132366</v>
      </c>
      <c r="F6" s="174">
        <v>844775</v>
      </c>
    </row>
    <row r="7" spans="1:7" s="10" customFormat="1" x14ac:dyDescent="0.3">
      <c r="A7" s="103"/>
      <c r="B7" s="104"/>
      <c r="C7" s="104"/>
      <c r="D7" s="104"/>
      <c r="E7" s="104"/>
      <c r="F7" s="104"/>
    </row>
    <row r="8" spans="1:7" s="10" customFormat="1" x14ac:dyDescent="0.3">
      <c r="A8" s="234" t="s">
        <v>65</v>
      </c>
      <c r="B8" s="234"/>
      <c r="C8" s="234"/>
      <c r="D8" s="234"/>
      <c r="E8" s="234"/>
      <c r="F8" s="234"/>
    </row>
    <row r="9" spans="1:7" s="10" customFormat="1" x14ac:dyDescent="0.3">
      <c r="A9" s="103" t="s">
        <v>66</v>
      </c>
      <c r="B9" s="173">
        <v>20287</v>
      </c>
      <c r="C9" s="173">
        <v>65409</v>
      </c>
      <c r="D9" s="173">
        <v>9925</v>
      </c>
      <c r="E9" s="173">
        <v>13426</v>
      </c>
      <c r="F9" s="173">
        <v>109047</v>
      </c>
      <c r="G9" s="205"/>
    </row>
    <row r="10" spans="1:7" s="10" customFormat="1" x14ac:dyDescent="0.3">
      <c r="A10" s="103" t="s">
        <v>67</v>
      </c>
      <c r="B10" s="173">
        <v>93502</v>
      </c>
      <c r="C10" s="173">
        <v>249397</v>
      </c>
      <c r="D10" s="173">
        <v>54310</v>
      </c>
      <c r="E10" s="173">
        <v>71856</v>
      </c>
      <c r="F10" s="173">
        <v>469065</v>
      </c>
    </row>
    <row r="11" spans="1:7" s="10" customFormat="1" x14ac:dyDescent="0.3">
      <c r="A11" s="103" t="s">
        <v>68</v>
      </c>
      <c r="B11" s="173">
        <v>55514</v>
      </c>
      <c r="C11" s="173">
        <v>126372</v>
      </c>
      <c r="D11" s="173">
        <v>37693</v>
      </c>
      <c r="E11" s="173">
        <v>47084</v>
      </c>
      <c r="F11" s="173">
        <v>266663</v>
      </c>
    </row>
    <row r="12" spans="1:7" s="16" customFormat="1" x14ac:dyDescent="0.3">
      <c r="A12" s="109" t="s">
        <v>10</v>
      </c>
      <c r="B12" s="174">
        <v>169303</v>
      </c>
      <c r="C12" s="174">
        <v>441178</v>
      </c>
      <c r="D12" s="174">
        <v>101928</v>
      </c>
      <c r="E12" s="174">
        <v>132366</v>
      </c>
      <c r="F12" s="174">
        <v>844775</v>
      </c>
    </row>
    <row r="13" spans="1:7" s="10" customFormat="1" x14ac:dyDescent="0.3">
      <c r="A13" s="103"/>
      <c r="B13" s="104"/>
      <c r="C13" s="104"/>
      <c r="D13" s="104"/>
      <c r="E13" s="104"/>
      <c r="F13" s="104"/>
    </row>
    <row r="14" spans="1:7" s="10" customFormat="1" x14ac:dyDescent="0.3">
      <c r="A14" s="234" t="s">
        <v>69</v>
      </c>
      <c r="B14" s="234"/>
      <c r="C14" s="234"/>
      <c r="D14" s="234"/>
      <c r="E14" s="234"/>
      <c r="F14" s="234"/>
    </row>
    <row r="15" spans="1:7" s="10" customFormat="1" x14ac:dyDescent="0.3">
      <c r="A15" s="103" t="s">
        <v>70</v>
      </c>
      <c r="B15" s="173">
        <v>155351</v>
      </c>
      <c r="C15" s="173">
        <v>373709</v>
      </c>
      <c r="D15" s="173">
        <v>90728</v>
      </c>
      <c r="E15" s="173">
        <v>118686</v>
      </c>
      <c r="F15" s="173">
        <v>738474</v>
      </c>
      <c r="G15" s="205"/>
    </row>
    <row r="16" spans="1:7" s="10" customFormat="1" x14ac:dyDescent="0.3">
      <c r="A16" s="103" t="s">
        <v>71</v>
      </c>
      <c r="B16" s="173">
        <v>4899</v>
      </c>
      <c r="C16" s="173">
        <v>20262</v>
      </c>
      <c r="D16" s="173">
        <v>3750</v>
      </c>
      <c r="E16" s="173">
        <v>4626</v>
      </c>
      <c r="F16" s="173">
        <v>33537</v>
      </c>
    </row>
    <row r="17" spans="1:7" s="10" customFormat="1" x14ac:dyDescent="0.3">
      <c r="A17" s="103" t="s">
        <v>72</v>
      </c>
      <c r="B17" s="173">
        <v>9045</v>
      </c>
      <c r="C17" s="173">
        <v>47188</v>
      </c>
      <c r="D17" s="173">
        <v>7449</v>
      </c>
      <c r="E17" s="173">
        <v>9046</v>
      </c>
      <c r="F17" s="173">
        <v>72728</v>
      </c>
    </row>
    <row r="18" spans="1:7" s="10" customFormat="1" x14ac:dyDescent="0.3">
      <c r="A18" s="103" t="s">
        <v>73</v>
      </c>
      <c r="B18" s="173">
        <v>8</v>
      </c>
      <c r="C18" s="173">
        <v>19</v>
      </c>
      <c r="D18" s="173">
        <v>1</v>
      </c>
      <c r="E18" s="173">
        <v>8</v>
      </c>
      <c r="F18" s="173">
        <v>36</v>
      </c>
    </row>
    <row r="19" spans="1:7" s="16" customFormat="1" x14ac:dyDescent="0.3">
      <c r="A19" s="109" t="s">
        <v>10</v>
      </c>
      <c r="B19" s="174">
        <v>169303</v>
      </c>
      <c r="C19" s="174">
        <v>441178</v>
      </c>
      <c r="D19" s="174">
        <v>101928</v>
      </c>
      <c r="E19" s="174">
        <v>132366</v>
      </c>
      <c r="F19" s="174">
        <v>844775</v>
      </c>
    </row>
    <row r="20" spans="1:7" s="10" customFormat="1" x14ac:dyDescent="0.3">
      <c r="A20" s="103"/>
      <c r="B20" s="104"/>
      <c r="C20" s="104"/>
      <c r="D20" s="104"/>
      <c r="E20" s="104"/>
      <c r="F20" s="104"/>
    </row>
    <row r="21" spans="1:7" s="10" customFormat="1" x14ac:dyDescent="0.3">
      <c r="A21" s="234" t="s">
        <v>74</v>
      </c>
      <c r="B21" s="234"/>
      <c r="C21" s="234"/>
      <c r="D21" s="234"/>
      <c r="E21" s="234"/>
      <c r="F21" s="234"/>
    </row>
    <row r="22" spans="1:7" s="10" customFormat="1" ht="24" x14ac:dyDescent="0.3">
      <c r="A22" s="103" t="s">
        <v>75</v>
      </c>
      <c r="B22" s="173">
        <v>2184</v>
      </c>
      <c r="C22" s="173">
        <v>12313</v>
      </c>
      <c r="D22" s="173">
        <v>1231</v>
      </c>
      <c r="E22" s="173">
        <v>3210</v>
      </c>
      <c r="F22" s="173">
        <v>18938</v>
      </c>
      <c r="G22" s="205"/>
    </row>
    <row r="23" spans="1:7" s="10" customFormat="1" ht="24" x14ac:dyDescent="0.3">
      <c r="A23" s="103" t="s">
        <v>76</v>
      </c>
      <c r="B23" s="173">
        <v>23035</v>
      </c>
      <c r="C23" s="173">
        <v>114893</v>
      </c>
      <c r="D23" s="173">
        <v>21620</v>
      </c>
      <c r="E23" s="173">
        <v>24310</v>
      </c>
      <c r="F23" s="173">
        <v>183858</v>
      </c>
    </row>
    <row r="24" spans="1:7" s="10" customFormat="1" ht="24" x14ac:dyDescent="0.3">
      <c r="A24" s="103" t="s">
        <v>77</v>
      </c>
      <c r="B24" s="173">
        <v>9455</v>
      </c>
      <c r="C24" s="173">
        <v>28164</v>
      </c>
      <c r="D24" s="173">
        <v>8394</v>
      </c>
      <c r="E24" s="173">
        <v>9397</v>
      </c>
      <c r="F24" s="173">
        <v>55410</v>
      </c>
    </row>
    <row r="25" spans="1:7" s="10" customFormat="1" ht="36" x14ac:dyDescent="0.3">
      <c r="A25" s="103" t="s">
        <v>78</v>
      </c>
      <c r="B25" s="173">
        <v>69997</v>
      </c>
      <c r="C25" s="173">
        <v>142193</v>
      </c>
      <c r="D25" s="173">
        <v>28148</v>
      </c>
      <c r="E25" s="173">
        <v>42643</v>
      </c>
      <c r="F25" s="173">
        <v>282981</v>
      </c>
    </row>
    <row r="26" spans="1:7" s="10" customFormat="1" ht="48" x14ac:dyDescent="0.3">
      <c r="A26" s="103" t="s">
        <v>79</v>
      </c>
      <c r="B26" s="173">
        <v>58294</v>
      </c>
      <c r="C26" s="173">
        <v>123911</v>
      </c>
      <c r="D26" s="173">
        <v>39633</v>
      </c>
      <c r="E26" s="173">
        <v>48011</v>
      </c>
      <c r="F26" s="173">
        <v>269849</v>
      </c>
    </row>
    <row r="27" spans="1:7" s="10" customFormat="1" x14ac:dyDescent="0.3">
      <c r="A27" s="103" t="s">
        <v>80</v>
      </c>
      <c r="B27" s="173">
        <v>387</v>
      </c>
      <c r="C27" s="173">
        <v>617</v>
      </c>
      <c r="D27" s="173">
        <v>396</v>
      </c>
      <c r="E27" s="173">
        <v>766</v>
      </c>
      <c r="F27" s="173">
        <v>2166</v>
      </c>
    </row>
    <row r="28" spans="1:7" s="10" customFormat="1" x14ac:dyDescent="0.3">
      <c r="A28" s="103" t="s">
        <v>81</v>
      </c>
      <c r="B28" s="173">
        <v>5951</v>
      </c>
      <c r="C28" s="173">
        <v>19087</v>
      </c>
      <c r="D28" s="173">
        <v>2506</v>
      </c>
      <c r="E28" s="173">
        <v>4029</v>
      </c>
      <c r="F28" s="173">
        <v>31573</v>
      </c>
    </row>
    <row r="29" spans="1:7" s="16" customFormat="1" x14ac:dyDescent="0.3">
      <c r="A29" s="109" t="s">
        <v>10</v>
      </c>
      <c r="B29" s="174">
        <v>169303</v>
      </c>
      <c r="C29" s="174">
        <v>441178</v>
      </c>
      <c r="D29" s="174">
        <v>101928</v>
      </c>
      <c r="E29" s="174">
        <v>132366</v>
      </c>
      <c r="F29" s="174">
        <v>844775</v>
      </c>
    </row>
    <row r="30" spans="1:7" s="10" customFormat="1" x14ac:dyDescent="0.3">
      <c r="A30" s="103"/>
      <c r="B30" s="104"/>
      <c r="C30" s="104"/>
      <c r="D30" s="104"/>
      <c r="E30" s="104"/>
      <c r="F30" s="104"/>
    </row>
    <row r="31" spans="1:7" s="10" customFormat="1" x14ac:dyDescent="0.3">
      <c r="A31" s="234" t="s">
        <v>82</v>
      </c>
      <c r="B31" s="234"/>
      <c r="C31" s="234"/>
      <c r="D31" s="234"/>
      <c r="E31" s="234"/>
      <c r="F31" s="234"/>
    </row>
    <row r="32" spans="1:7" s="10" customFormat="1" x14ac:dyDescent="0.3">
      <c r="A32" s="103" t="s">
        <v>92</v>
      </c>
      <c r="B32" s="173">
        <v>166143</v>
      </c>
      <c r="C32" s="173">
        <v>408793</v>
      </c>
      <c r="D32" s="173">
        <v>101397</v>
      </c>
      <c r="E32" s="173">
        <v>131175</v>
      </c>
      <c r="F32" s="173">
        <v>807508</v>
      </c>
      <c r="G32" s="205"/>
    </row>
    <row r="33" spans="1:7" s="10" customFormat="1" x14ac:dyDescent="0.3">
      <c r="A33" s="103" t="s">
        <v>83</v>
      </c>
      <c r="B33" s="173">
        <v>1843</v>
      </c>
      <c r="C33" s="173">
        <v>2334</v>
      </c>
      <c r="D33" s="173">
        <v>263</v>
      </c>
      <c r="E33" s="173">
        <v>501</v>
      </c>
      <c r="F33" s="173">
        <v>4941</v>
      </c>
      <c r="G33" s="205"/>
    </row>
    <row r="34" spans="1:7" s="10" customFormat="1" x14ac:dyDescent="0.3">
      <c r="A34" s="103" t="s">
        <v>84</v>
      </c>
      <c r="B34" s="173">
        <v>1192</v>
      </c>
      <c r="C34" s="173">
        <v>29740</v>
      </c>
      <c r="D34" s="173">
        <v>255</v>
      </c>
      <c r="E34" s="173">
        <v>672</v>
      </c>
      <c r="F34" s="173">
        <v>31859</v>
      </c>
      <c r="G34" s="205"/>
    </row>
    <row r="35" spans="1:7" s="10" customFormat="1" ht="24" x14ac:dyDescent="0.3">
      <c r="A35" s="103" t="s">
        <v>85</v>
      </c>
      <c r="B35" s="173">
        <v>125</v>
      </c>
      <c r="C35" s="173">
        <v>311</v>
      </c>
      <c r="D35" s="173">
        <v>13</v>
      </c>
      <c r="E35" s="173">
        <v>18</v>
      </c>
      <c r="F35" s="173">
        <v>467</v>
      </c>
      <c r="G35" s="205"/>
    </row>
    <row r="36" spans="1:7" s="16" customFormat="1" x14ac:dyDescent="0.3">
      <c r="A36" s="110" t="s">
        <v>10</v>
      </c>
      <c r="B36" s="175">
        <f>SUM(B32:B35)</f>
        <v>169303</v>
      </c>
      <c r="C36" s="206">
        <f>SUM(C32:C35)</f>
        <v>441178</v>
      </c>
      <c r="D36" s="206">
        <f>SUM(D32:D35)</f>
        <v>101928</v>
      </c>
      <c r="E36" s="206">
        <f>SUM(E32:E35)</f>
        <v>132366</v>
      </c>
      <c r="F36" s="206">
        <f>SUM(F32:F35)</f>
        <v>844775</v>
      </c>
    </row>
    <row r="37" spans="1:7" s="10" customFormat="1" x14ac:dyDescent="0.3">
      <c r="A37" s="101"/>
    </row>
    <row r="38" spans="1:7" s="10" customFormat="1" x14ac:dyDescent="0.3">
      <c r="A38" s="101"/>
    </row>
  </sheetData>
  <mergeCells count="6">
    <mergeCell ref="A31:F31"/>
    <mergeCell ref="A1:F1"/>
    <mergeCell ref="A3:F3"/>
    <mergeCell ref="A8:F8"/>
    <mergeCell ref="A14:F14"/>
    <mergeCell ref="A21:F2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/>
  </sheetViews>
  <sheetFormatPr defaultColWidth="8.88671875" defaultRowHeight="12" x14ac:dyDescent="0.25"/>
  <cols>
    <col min="1" max="1" width="17.5546875" style="125" customWidth="1"/>
    <col min="2" max="7" width="19.33203125" style="125" customWidth="1"/>
    <col min="8" max="16384" width="8.88671875" style="125"/>
  </cols>
  <sheetData>
    <row r="1" spans="1:8" s="180" customFormat="1" ht="14.4" x14ac:dyDescent="0.3">
      <c r="A1" s="179" t="s">
        <v>145</v>
      </c>
    </row>
    <row r="2" spans="1:8" s="7" customFormat="1" x14ac:dyDescent="0.3">
      <c r="A2" s="102"/>
      <c r="B2" s="3" t="s">
        <v>86</v>
      </c>
      <c r="C2" s="3" t="s">
        <v>91</v>
      </c>
      <c r="D2" s="3" t="s">
        <v>87</v>
      </c>
      <c r="E2" s="3" t="s">
        <v>88</v>
      </c>
      <c r="F2" s="3" t="s">
        <v>89</v>
      </c>
      <c r="G2" s="3" t="s">
        <v>90</v>
      </c>
    </row>
    <row r="3" spans="1:8" x14ac:dyDescent="0.25">
      <c r="B3" s="220" t="s">
        <v>116</v>
      </c>
      <c r="C3" s="220"/>
      <c r="D3" s="220"/>
      <c r="E3" s="220"/>
      <c r="F3" s="220"/>
      <c r="G3" s="220"/>
    </row>
    <row r="4" spans="1:8" s="122" customFormat="1" x14ac:dyDescent="0.25">
      <c r="A4" s="105" t="s">
        <v>101</v>
      </c>
      <c r="B4" s="173">
        <v>3194</v>
      </c>
      <c r="C4" s="173">
        <v>2327</v>
      </c>
      <c r="D4" s="173">
        <v>4404</v>
      </c>
      <c r="E4" s="173">
        <v>348</v>
      </c>
      <c r="F4" s="173">
        <v>283</v>
      </c>
      <c r="G4" s="173">
        <v>10556</v>
      </c>
      <c r="H4" s="248"/>
    </row>
    <row r="5" spans="1:8" s="122" customFormat="1" x14ac:dyDescent="0.25">
      <c r="A5" s="105" t="s">
        <v>95</v>
      </c>
      <c r="B5" s="173">
        <v>149432</v>
      </c>
      <c r="C5" s="173">
        <v>101461</v>
      </c>
      <c r="D5" s="173">
        <v>103744</v>
      </c>
      <c r="E5" s="173">
        <v>48451</v>
      </c>
      <c r="F5" s="173">
        <v>31408</v>
      </c>
      <c r="G5" s="173">
        <v>434496</v>
      </c>
    </row>
    <row r="6" spans="1:8" s="122" customFormat="1" x14ac:dyDescent="0.25">
      <c r="A6" s="105" t="s">
        <v>94</v>
      </c>
      <c r="B6" s="173">
        <v>116268</v>
      </c>
      <c r="C6" s="173">
        <v>89741</v>
      </c>
      <c r="D6" s="173">
        <v>76356</v>
      </c>
      <c r="E6" s="173">
        <v>49344</v>
      </c>
      <c r="F6" s="173">
        <v>31483</v>
      </c>
      <c r="G6" s="173">
        <v>363192</v>
      </c>
    </row>
    <row r="7" spans="1:8" s="122" customFormat="1" x14ac:dyDescent="0.25">
      <c r="A7" s="105" t="s">
        <v>141</v>
      </c>
      <c r="B7" s="173">
        <v>1534</v>
      </c>
      <c r="C7" s="173">
        <v>1229</v>
      </c>
      <c r="D7" s="173">
        <v>1447</v>
      </c>
      <c r="E7" s="173">
        <v>603</v>
      </c>
      <c r="F7" s="173">
        <v>292</v>
      </c>
      <c r="G7" s="173">
        <v>5105</v>
      </c>
    </row>
    <row r="8" spans="1:8" s="10" customFormat="1" x14ac:dyDescent="0.3">
      <c r="A8" s="105" t="s">
        <v>96</v>
      </c>
      <c r="B8" s="173">
        <v>16313</v>
      </c>
      <c r="C8" s="173">
        <v>4576</v>
      </c>
      <c r="D8" s="173">
        <v>6688</v>
      </c>
      <c r="E8" s="173">
        <v>3529</v>
      </c>
      <c r="F8" s="173">
        <v>320</v>
      </c>
      <c r="G8" s="173">
        <v>31426</v>
      </c>
    </row>
    <row r="9" spans="1:8" s="123" customFormat="1" x14ac:dyDescent="0.25">
      <c r="A9" s="112" t="s">
        <v>10</v>
      </c>
      <c r="B9" s="174">
        <v>286741</v>
      </c>
      <c r="C9" s="174">
        <v>199334</v>
      </c>
      <c r="D9" s="174">
        <v>192639</v>
      </c>
      <c r="E9" s="174">
        <v>102275</v>
      </c>
      <c r="F9" s="174">
        <v>63786</v>
      </c>
      <c r="G9" s="174">
        <v>844775</v>
      </c>
    </row>
    <row r="10" spans="1:8" s="122" customFormat="1" x14ac:dyDescent="0.25">
      <c r="B10" s="238" t="s">
        <v>120</v>
      </c>
      <c r="C10" s="238"/>
      <c r="D10" s="238"/>
      <c r="E10" s="238"/>
      <c r="F10" s="238"/>
      <c r="G10" s="238"/>
    </row>
    <row r="11" spans="1:8" s="122" customFormat="1" x14ac:dyDescent="0.25">
      <c r="A11" s="105" t="s">
        <v>97</v>
      </c>
      <c r="B11" s="173">
        <v>149853</v>
      </c>
      <c r="C11" s="173">
        <v>88036</v>
      </c>
      <c r="D11" s="173">
        <v>92573</v>
      </c>
      <c r="E11" s="173">
        <v>36534</v>
      </c>
      <c r="F11" s="173">
        <v>23255</v>
      </c>
      <c r="G11" s="173">
        <v>390251</v>
      </c>
      <c r="H11" s="248"/>
    </row>
    <row r="12" spans="1:8" s="122" customFormat="1" x14ac:dyDescent="0.25">
      <c r="A12" s="105" t="s">
        <v>98</v>
      </c>
      <c r="B12" s="173">
        <f t="shared" ref="B12:G12" si="0">+B13-B11</f>
        <v>136888</v>
      </c>
      <c r="C12" s="173">
        <f t="shared" si="0"/>
        <v>111298</v>
      </c>
      <c r="D12" s="173">
        <f t="shared" si="0"/>
        <v>100066</v>
      </c>
      <c r="E12" s="173">
        <f t="shared" si="0"/>
        <v>65741</v>
      </c>
      <c r="F12" s="173">
        <f t="shared" si="0"/>
        <v>40531</v>
      </c>
      <c r="G12" s="173">
        <f t="shared" si="0"/>
        <v>454524</v>
      </c>
    </row>
    <row r="13" spans="1:8" s="123" customFormat="1" x14ac:dyDescent="0.25">
      <c r="A13" s="112" t="s">
        <v>10</v>
      </c>
      <c r="B13" s="174">
        <v>286741</v>
      </c>
      <c r="C13" s="174">
        <v>199334</v>
      </c>
      <c r="D13" s="174">
        <v>192639</v>
      </c>
      <c r="E13" s="174">
        <v>102275</v>
      </c>
      <c r="F13" s="174">
        <v>63786</v>
      </c>
      <c r="G13" s="174">
        <v>844775</v>
      </c>
    </row>
    <row r="14" spans="1:8" s="122" customFormat="1" x14ac:dyDescent="0.25">
      <c r="B14" s="238" t="s">
        <v>121</v>
      </c>
      <c r="C14" s="238"/>
      <c r="D14" s="238"/>
      <c r="E14" s="238"/>
      <c r="F14" s="238"/>
      <c r="G14" s="238"/>
    </row>
    <row r="15" spans="1:8" s="122" customFormat="1" x14ac:dyDescent="0.25">
      <c r="A15" s="105" t="s">
        <v>99</v>
      </c>
      <c r="B15" s="173">
        <v>232945</v>
      </c>
      <c r="C15" s="173">
        <v>155454</v>
      </c>
      <c r="D15" s="173">
        <v>156301</v>
      </c>
      <c r="E15" s="173">
        <v>79075</v>
      </c>
      <c r="F15" s="173">
        <v>48674</v>
      </c>
      <c r="G15" s="173">
        <v>672449</v>
      </c>
      <c r="H15" s="248"/>
    </row>
    <row r="16" spans="1:8" s="122" customFormat="1" x14ac:dyDescent="0.25">
      <c r="A16" s="105" t="s">
        <v>100</v>
      </c>
      <c r="B16" s="173">
        <f t="shared" ref="B16:G16" si="1">+B17-B15</f>
        <v>53796</v>
      </c>
      <c r="C16" s="173">
        <f t="shared" si="1"/>
        <v>43880</v>
      </c>
      <c r="D16" s="173">
        <f t="shared" si="1"/>
        <v>36338</v>
      </c>
      <c r="E16" s="173">
        <f t="shared" si="1"/>
        <v>23200</v>
      </c>
      <c r="F16" s="173">
        <f t="shared" si="1"/>
        <v>15112</v>
      </c>
      <c r="G16" s="173">
        <f t="shared" si="1"/>
        <v>172326</v>
      </c>
    </row>
    <row r="17" spans="1:7" s="123" customFormat="1" x14ac:dyDescent="0.25">
      <c r="A17" s="111" t="s">
        <v>10</v>
      </c>
      <c r="B17" s="175">
        <v>286741</v>
      </c>
      <c r="C17" s="175">
        <v>199334</v>
      </c>
      <c r="D17" s="175">
        <v>192639</v>
      </c>
      <c r="E17" s="175">
        <v>102275</v>
      </c>
      <c r="F17" s="175">
        <v>63786</v>
      </c>
      <c r="G17" s="175">
        <v>844775</v>
      </c>
    </row>
  </sheetData>
  <mergeCells count="3">
    <mergeCell ref="B3:G3"/>
    <mergeCell ref="B10:G10"/>
    <mergeCell ref="B14:G14"/>
  </mergeCells>
  <pageMargins left="0.7" right="0.7" top="0.75" bottom="0.75" header="0.3" footer="0.3"/>
  <pageSetup paperSize="9" orientation="portrait" verticalDpi="4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/>
  </sheetViews>
  <sheetFormatPr defaultColWidth="8.88671875" defaultRowHeight="12" x14ac:dyDescent="0.25"/>
  <cols>
    <col min="1" max="1" width="18.6640625" style="125" customWidth="1"/>
    <col min="2" max="6" width="21.6640625" style="125" customWidth="1"/>
    <col min="7" max="16384" width="8.88671875" style="125"/>
  </cols>
  <sheetData>
    <row r="1" spans="1:7" s="180" customFormat="1" ht="14.4" x14ac:dyDescent="0.3">
      <c r="A1" s="179" t="s">
        <v>146</v>
      </c>
    </row>
    <row r="2" spans="1:7" s="7" customFormat="1" x14ac:dyDescent="0.3">
      <c r="A2" s="102"/>
      <c r="B2" s="3" t="s">
        <v>58</v>
      </c>
      <c r="C2" s="3" t="s">
        <v>36</v>
      </c>
      <c r="D2" s="3" t="s">
        <v>53</v>
      </c>
      <c r="E2" s="3" t="s">
        <v>93</v>
      </c>
      <c r="F2" s="3" t="s">
        <v>90</v>
      </c>
    </row>
    <row r="3" spans="1:7" ht="12" customHeight="1" x14ac:dyDescent="0.25">
      <c r="B3" s="220" t="s">
        <v>116</v>
      </c>
      <c r="C3" s="220"/>
      <c r="D3" s="220"/>
      <c r="E3" s="220"/>
      <c r="F3" s="220"/>
    </row>
    <row r="4" spans="1:7" x14ac:dyDescent="0.25">
      <c r="A4" s="105" t="s">
        <v>101</v>
      </c>
      <c r="B4" s="173">
        <v>5176</v>
      </c>
      <c r="C4" s="173">
        <v>944</v>
      </c>
      <c r="D4" s="173">
        <v>2417</v>
      </c>
      <c r="E4" s="173">
        <v>2019</v>
      </c>
      <c r="F4" s="173">
        <v>10556</v>
      </c>
      <c r="G4" s="249"/>
    </row>
    <row r="5" spans="1:7" x14ac:dyDescent="0.25">
      <c r="A5" s="105" t="s">
        <v>95</v>
      </c>
      <c r="B5" s="173">
        <v>120649</v>
      </c>
      <c r="C5" s="173">
        <v>185076</v>
      </c>
      <c r="D5" s="173">
        <v>53285</v>
      </c>
      <c r="E5" s="173">
        <v>75486</v>
      </c>
      <c r="F5" s="173">
        <v>434496</v>
      </c>
    </row>
    <row r="6" spans="1:7" x14ac:dyDescent="0.25">
      <c r="A6" s="105" t="s">
        <v>94</v>
      </c>
      <c r="B6" s="173">
        <v>36842</v>
      </c>
      <c r="C6" s="173">
        <v>252679</v>
      </c>
      <c r="D6" s="173">
        <v>32304</v>
      </c>
      <c r="E6" s="173">
        <v>41367</v>
      </c>
      <c r="F6" s="173">
        <v>363192</v>
      </c>
    </row>
    <row r="7" spans="1:7" x14ac:dyDescent="0.25">
      <c r="A7" s="125" t="s">
        <v>141</v>
      </c>
      <c r="B7" s="173">
        <v>1925</v>
      </c>
      <c r="C7" s="173">
        <v>2356</v>
      </c>
      <c r="D7" s="173">
        <v>272</v>
      </c>
      <c r="E7" s="173">
        <v>552</v>
      </c>
      <c r="F7" s="173">
        <v>5105</v>
      </c>
    </row>
    <row r="8" spans="1:7" x14ac:dyDescent="0.25">
      <c r="A8" s="105" t="s">
        <v>96</v>
      </c>
      <c r="B8" s="173">
        <v>4711</v>
      </c>
      <c r="C8" s="173">
        <v>123</v>
      </c>
      <c r="D8" s="173">
        <v>13650</v>
      </c>
      <c r="E8" s="173">
        <v>12942</v>
      </c>
      <c r="F8" s="173">
        <v>31426</v>
      </c>
    </row>
    <row r="9" spans="1:7" s="126" customFormat="1" x14ac:dyDescent="0.25">
      <c r="A9" s="112" t="s">
        <v>10</v>
      </c>
      <c r="B9" s="174">
        <v>169303</v>
      </c>
      <c r="C9" s="174">
        <v>441178</v>
      </c>
      <c r="D9" s="174">
        <v>101928</v>
      </c>
      <c r="E9" s="174">
        <v>132366</v>
      </c>
      <c r="F9" s="174">
        <v>844775</v>
      </c>
    </row>
    <row r="10" spans="1:7" x14ac:dyDescent="0.25">
      <c r="A10" s="7"/>
      <c r="B10" s="122"/>
      <c r="C10" s="122"/>
      <c r="D10" s="122"/>
      <c r="E10" s="122"/>
      <c r="F10" s="122"/>
    </row>
    <row r="11" spans="1:7" x14ac:dyDescent="0.25">
      <c r="B11" s="238" t="s">
        <v>122</v>
      </c>
      <c r="C11" s="238"/>
      <c r="D11" s="238"/>
      <c r="E11" s="238"/>
      <c r="F11" s="238"/>
    </row>
    <row r="12" spans="1:7" x14ac:dyDescent="0.25">
      <c r="A12" s="105" t="s">
        <v>97</v>
      </c>
      <c r="B12" s="173">
        <v>94384</v>
      </c>
      <c r="C12" s="173">
        <v>142298</v>
      </c>
      <c r="D12" s="173">
        <v>73594</v>
      </c>
      <c r="E12" s="173">
        <v>79975</v>
      </c>
      <c r="F12" s="173">
        <v>390251</v>
      </c>
      <c r="G12" s="249"/>
    </row>
    <row r="13" spans="1:7" x14ac:dyDescent="0.25">
      <c r="A13" s="105" t="s">
        <v>98</v>
      </c>
      <c r="B13" s="173">
        <f>B14-B12</f>
        <v>74919</v>
      </c>
      <c r="C13" s="173">
        <f>C14-C12</f>
        <v>298880</v>
      </c>
      <c r="D13" s="173">
        <f>D14-D12</f>
        <v>28334</v>
      </c>
      <c r="E13" s="173">
        <f>E14-E12</f>
        <v>52391</v>
      </c>
      <c r="F13" s="173">
        <f>F14-F12</f>
        <v>454524</v>
      </c>
    </row>
    <row r="14" spans="1:7" s="126" customFormat="1" x14ac:dyDescent="0.25">
      <c r="A14" s="112" t="s">
        <v>10</v>
      </c>
      <c r="B14" s="174">
        <v>169303</v>
      </c>
      <c r="C14" s="174">
        <v>441178</v>
      </c>
      <c r="D14" s="174">
        <v>101928</v>
      </c>
      <c r="E14" s="174">
        <v>132366</v>
      </c>
      <c r="F14" s="174">
        <v>844775</v>
      </c>
    </row>
    <row r="15" spans="1:7" x14ac:dyDescent="0.25">
      <c r="A15" s="105"/>
      <c r="B15" s="122"/>
      <c r="C15" s="122"/>
      <c r="D15" s="122"/>
      <c r="E15" s="122"/>
      <c r="F15" s="122"/>
    </row>
    <row r="16" spans="1:7" x14ac:dyDescent="0.25">
      <c r="B16" s="238" t="s">
        <v>121</v>
      </c>
      <c r="C16" s="238"/>
      <c r="D16" s="238"/>
      <c r="E16" s="238"/>
      <c r="F16" s="238"/>
    </row>
    <row r="17" spans="1:7" x14ac:dyDescent="0.25">
      <c r="A17" s="105" t="s">
        <v>99</v>
      </c>
      <c r="B17" s="173">
        <v>139322</v>
      </c>
      <c r="C17" s="173">
        <v>338383</v>
      </c>
      <c r="D17" s="173">
        <v>86353</v>
      </c>
      <c r="E17" s="173">
        <v>108391</v>
      </c>
      <c r="F17" s="173">
        <v>672449</v>
      </c>
      <c r="G17" s="249"/>
    </row>
    <row r="18" spans="1:7" x14ac:dyDescent="0.25">
      <c r="A18" s="105" t="s">
        <v>100</v>
      </c>
      <c r="B18" s="173">
        <f>+B19-B17</f>
        <v>29981</v>
      </c>
      <c r="C18" s="173">
        <f>+C19-C17</f>
        <v>102795</v>
      </c>
      <c r="D18" s="173">
        <f>+D19-D17</f>
        <v>15575</v>
      </c>
      <c r="E18" s="173">
        <f>+E19-E17</f>
        <v>23975</v>
      </c>
      <c r="F18" s="173">
        <f>+F19-F17</f>
        <v>172326</v>
      </c>
    </row>
    <row r="19" spans="1:7" s="126" customFormat="1" x14ac:dyDescent="0.25">
      <c r="A19" s="111" t="s">
        <v>10</v>
      </c>
      <c r="B19" s="175">
        <v>169303</v>
      </c>
      <c r="C19" s="175">
        <v>441178</v>
      </c>
      <c r="D19" s="175">
        <v>101928</v>
      </c>
      <c r="E19" s="175">
        <v>132366</v>
      </c>
      <c r="F19" s="175">
        <v>844775</v>
      </c>
    </row>
  </sheetData>
  <mergeCells count="3">
    <mergeCell ref="B3:F3"/>
    <mergeCell ref="B11:F11"/>
    <mergeCell ref="B16:F1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/>
  </sheetViews>
  <sheetFormatPr defaultColWidth="8.88671875" defaultRowHeight="12" x14ac:dyDescent="0.25"/>
  <cols>
    <col min="1" max="1" width="16.6640625" style="125" customWidth="1"/>
    <col min="2" max="14" width="9.6640625" style="125" customWidth="1"/>
    <col min="15" max="16384" width="8.88671875" style="125"/>
  </cols>
  <sheetData>
    <row r="1" spans="1:15" s="180" customFormat="1" ht="14.4" x14ac:dyDescent="0.3">
      <c r="A1" s="179" t="s">
        <v>149</v>
      </c>
    </row>
    <row r="2" spans="1:15" s="7" customFormat="1" ht="60" x14ac:dyDescent="0.3">
      <c r="A2" s="102"/>
      <c r="B2" s="3" t="s">
        <v>40</v>
      </c>
      <c r="C2" s="3" t="s">
        <v>41</v>
      </c>
      <c r="D2" s="3" t="s">
        <v>42</v>
      </c>
      <c r="E2" s="3" t="s">
        <v>43</v>
      </c>
      <c r="F2" s="3" t="s">
        <v>44</v>
      </c>
      <c r="G2" s="3" t="s">
        <v>45</v>
      </c>
      <c r="H2" s="3" t="s">
        <v>46</v>
      </c>
      <c r="I2" s="3" t="s">
        <v>47</v>
      </c>
      <c r="J2" s="3" t="s">
        <v>48</v>
      </c>
      <c r="K2" s="3" t="s">
        <v>49</v>
      </c>
      <c r="L2" s="3" t="s">
        <v>50</v>
      </c>
      <c r="M2" s="3" t="s">
        <v>51</v>
      </c>
      <c r="N2" s="3" t="s">
        <v>90</v>
      </c>
    </row>
    <row r="3" spans="1:15" ht="12" customHeight="1" x14ac:dyDescent="0.25">
      <c r="B3" s="220" t="s">
        <v>116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</row>
    <row r="4" spans="1:15" x14ac:dyDescent="0.25">
      <c r="A4" s="105" t="s">
        <v>101</v>
      </c>
      <c r="B4" s="173">
        <v>747</v>
      </c>
      <c r="C4" s="173">
        <v>927</v>
      </c>
      <c r="D4" s="173">
        <v>3070</v>
      </c>
      <c r="E4" s="173">
        <v>1099</v>
      </c>
      <c r="F4" s="173">
        <v>64</v>
      </c>
      <c r="G4" s="173">
        <v>431</v>
      </c>
      <c r="H4" s="173">
        <v>86</v>
      </c>
      <c r="I4" s="173">
        <v>317</v>
      </c>
      <c r="J4" s="173">
        <v>188</v>
      </c>
      <c r="K4" s="173">
        <v>74</v>
      </c>
      <c r="L4" s="173">
        <v>3409</v>
      </c>
      <c r="M4" s="173">
        <v>144</v>
      </c>
      <c r="N4" s="173">
        <f>SUM(B4:M4)</f>
        <v>10556</v>
      </c>
      <c r="O4" s="249"/>
    </row>
    <row r="5" spans="1:15" x14ac:dyDescent="0.25">
      <c r="A5" s="105" t="s">
        <v>95</v>
      </c>
      <c r="B5" s="173">
        <v>37249</v>
      </c>
      <c r="C5" s="173">
        <v>87875</v>
      </c>
      <c r="D5" s="173">
        <v>88862</v>
      </c>
      <c r="E5" s="173">
        <v>145917</v>
      </c>
      <c r="F5" s="173">
        <v>937</v>
      </c>
      <c r="G5" s="173">
        <v>24564</v>
      </c>
      <c r="H5" s="173">
        <v>3204</v>
      </c>
      <c r="I5" s="173">
        <v>1557</v>
      </c>
      <c r="J5" s="173">
        <v>3543</v>
      </c>
      <c r="K5" s="173">
        <v>5190</v>
      </c>
      <c r="L5" s="173">
        <v>33357</v>
      </c>
      <c r="M5" s="173">
        <v>2241</v>
      </c>
      <c r="N5" s="173">
        <f>SUM(B5:M5)</f>
        <v>434496</v>
      </c>
    </row>
    <row r="6" spans="1:15" x14ac:dyDescent="0.25">
      <c r="A6" s="105" t="s">
        <v>94</v>
      </c>
      <c r="B6" s="173">
        <v>19736</v>
      </c>
      <c r="C6" s="173">
        <v>23593</v>
      </c>
      <c r="D6" s="173">
        <v>79436</v>
      </c>
      <c r="E6" s="173">
        <v>158723</v>
      </c>
      <c r="F6" s="173">
        <v>1005</v>
      </c>
      <c r="G6" s="173">
        <v>73146</v>
      </c>
      <c r="H6" s="173">
        <v>160</v>
      </c>
      <c r="I6" s="173">
        <v>237</v>
      </c>
      <c r="J6" s="173">
        <v>397</v>
      </c>
      <c r="K6" s="173">
        <v>4203</v>
      </c>
      <c r="L6" s="173">
        <v>427</v>
      </c>
      <c r="M6" s="173">
        <v>2129</v>
      </c>
      <c r="N6" s="173">
        <f>SUM(B6:M6)</f>
        <v>363192</v>
      </c>
    </row>
    <row r="7" spans="1:15" x14ac:dyDescent="0.25">
      <c r="A7" s="105" t="s">
        <v>141</v>
      </c>
      <c r="B7" s="173">
        <v>1145</v>
      </c>
      <c r="C7" s="173">
        <v>652</v>
      </c>
      <c r="D7" s="173">
        <v>421</v>
      </c>
      <c r="E7" s="173">
        <v>1628</v>
      </c>
      <c r="F7" s="173">
        <v>34</v>
      </c>
      <c r="G7" s="173">
        <v>589</v>
      </c>
      <c r="H7" s="173">
        <v>35</v>
      </c>
      <c r="I7" s="173">
        <v>17</v>
      </c>
      <c r="J7" s="173">
        <v>70</v>
      </c>
      <c r="K7" s="173">
        <v>43</v>
      </c>
      <c r="L7" s="173">
        <v>396</v>
      </c>
      <c r="M7" s="173">
        <v>75</v>
      </c>
      <c r="N7" s="173">
        <f>SUM(B7:M7)</f>
        <v>5105</v>
      </c>
    </row>
    <row r="8" spans="1:15" x14ac:dyDescent="0.25">
      <c r="A8" s="105" t="s">
        <v>96</v>
      </c>
      <c r="B8" s="173">
        <v>449</v>
      </c>
      <c r="C8" s="173">
        <v>12663</v>
      </c>
      <c r="D8" s="173">
        <v>12805</v>
      </c>
      <c r="E8" s="173">
        <v>4032</v>
      </c>
      <c r="F8" s="173">
        <v>24</v>
      </c>
      <c r="G8" s="173">
        <v>123</v>
      </c>
      <c r="H8" s="150">
        <v>107</v>
      </c>
      <c r="I8" s="150">
        <v>13</v>
      </c>
      <c r="J8" s="150">
        <v>42</v>
      </c>
      <c r="K8" s="150">
        <v>98</v>
      </c>
      <c r="L8" s="150">
        <v>1041</v>
      </c>
      <c r="M8" s="150">
        <v>29</v>
      </c>
      <c r="N8" s="173">
        <f>SUM(B8:M8)</f>
        <v>31426</v>
      </c>
    </row>
    <row r="9" spans="1:15" s="126" customFormat="1" x14ac:dyDescent="0.25">
      <c r="A9" s="112" t="s">
        <v>10</v>
      </c>
      <c r="B9" s="174">
        <v>59326</v>
      </c>
      <c r="C9" s="174">
        <v>125710</v>
      </c>
      <c r="D9" s="174">
        <v>184594</v>
      </c>
      <c r="E9" s="174">
        <v>311399</v>
      </c>
      <c r="F9" s="174">
        <v>2064</v>
      </c>
      <c r="G9" s="174">
        <v>98853</v>
      </c>
      <c r="H9" s="174">
        <v>3592</v>
      </c>
      <c r="I9" s="174">
        <v>2141</v>
      </c>
      <c r="J9" s="174">
        <v>4240</v>
      </c>
      <c r="K9" s="174">
        <v>9608</v>
      </c>
      <c r="L9" s="174">
        <v>38630</v>
      </c>
      <c r="M9" s="174">
        <v>4618</v>
      </c>
      <c r="N9" s="174">
        <v>844775</v>
      </c>
    </row>
    <row r="10" spans="1:15" x14ac:dyDescent="0.25">
      <c r="A10" s="7"/>
      <c r="B10" s="122"/>
      <c r="C10" s="122"/>
      <c r="D10" s="122"/>
      <c r="E10" s="122"/>
      <c r="F10" s="122"/>
    </row>
    <row r="11" spans="1:15" x14ac:dyDescent="0.25">
      <c r="B11" s="213" t="s">
        <v>122</v>
      </c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</row>
    <row r="12" spans="1:15" x14ac:dyDescent="0.25">
      <c r="A12" s="105" t="s">
        <v>97</v>
      </c>
      <c r="B12" s="173">
        <v>28032</v>
      </c>
      <c r="C12" s="173">
        <v>64147</v>
      </c>
      <c r="D12" s="173">
        <v>120261</v>
      </c>
      <c r="E12" s="173">
        <v>107517</v>
      </c>
      <c r="F12" s="173">
        <v>1070</v>
      </c>
      <c r="G12" s="173">
        <v>32249</v>
      </c>
      <c r="H12" s="173">
        <v>1873</v>
      </c>
      <c r="I12" s="173">
        <v>1383</v>
      </c>
      <c r="J12" s="173">
        <v>2528</v>
      </c>
      <c r="K12" s="173">
        <v>4228</v>
      </c>
      <c r="L12" s="173">
        <v>24107</v>
      </c>
      <c r="M12" s="173">
        <v>2856</v>
      </c>
      <c r="N12" s="173">
        <v>390251</v>
      </c>
      <c r="O12" s="249"/>
    </row>
    <row r="13" spans="1:15" x14ac:dyDescent="0.25">
      <c r="A13" s="105" t="s">
        <v>98</v>
      </c>
      <c r="B13" s="173">
        <f>+B14-B12</f>
        <v>31294</v>
      </c>
      <c r="C13" s="173">
        <f t="shared" ref="C13:N13" si="0">+C14-C12</f>
        <v>61563</v>
      </c>
      <c r="D13" s="173">
        <f t="shared" si="0"/>
        <v>64333</v>
      </c>
      <c r="E13" s="173">
        <f t="shared" si="0"/>
        <v>203882</v>
      </c>
      <c r="F13" s="173">
        <f t="shared" si="0"/>
        <v>994</v>
      </c>
      <c r="G13" s="173">
        <f t="shared" si="0"/>
        <v>66604</v>
      </c>
      <c r="H13" s="173">
        <f t="shared" si="0"/>
        <v>1719</v>
      </c>
      <c r="I13" s="173">
        <f t="shared" si="0"/>
        <v>758</v>
      </c>
      <c r="J13" s="173">
        <f t="shared" si="0"/>
        <v>1712</v>
      </c>
      <c r="K13" s="173">
        <f t="shared" si="0"/>
        <v>5380</v>
      </c>
      <c r="L13" s="173">
        <f t="shared" si="0"/>
        <v>14523</v>
      </c>
      <c r="M13" s="173">
        <f t="shared" si="0"/>
        <v>1762</v>
      </c>
      <c r="N13" s="173">
        <f t="shared" si="0"/>
        <v>454524</v>
      </c>
    </row>
    <row r="14" spans="1:15" s="126" customFormat="1" x14ac:dyDescent="0.25">
      <c r="A14" s="112" t="s">
        <v>10</v>
      </c>
      <c r="B14" s="174">
        <v>59326</v>
      </c>
      <c r="C14" s="174">
        <v>125710</v>
      </c>
      <c r="D14" s="174">
        <v>184594</v>
      </c>
      <c r="E14" s="174">
        <v>311399</v>
      </c>
      <c r="F14" s="174">
        <v>2064</v>
      </c>
      <c r="G14" s="174">
        <v>98853</v>
      </c>
      <c r="H14" s="174">
        <v>3592</v>
      </c>
      <c r="I14" s="174">
        <v>2141</v>
      </c>
      <c r="J14" s="174">
        <v>4240</v>
      </c>
      <c r="K14" s="174">
        <v>9608</v>
      </c>
      <c r="L14" s="174">
        <v>38630</v>
      </c>
      <c r="M14" s="174">
        <v>4618</v>
      </c>
      <c r="N14" s="174">
        <v>844775</v>
      </c>
    </row>
    <row r="15" spans="1:15" x14ac:dyDescent="0.25">
      <c r="A15" s="105"/>
      <c r="B15" s="122"/>
      <c r="C15" s="122"/>
      <c r="D15" s="122"/>
      <c r="E15" s="122"/>
      <c r="F15" s="122"/>
    </row>
    <row r="16" spans="1:15" ht="12" customHeight="1" x14ac:dyDescent="0.25">
      <c r="B16" s="238" t="s">
        <v>121</v>
      </c>
      <c r="C16" s="238"/>
      <c r="D16" s="238"/>
      <c r="E16" s="238"/>
      <c r="F16" s="238"/>
      <c r="G16" s="238"/>
      <c r="H16" s="238"/>
      <c r="I16" s="238"/>
      <c r="J16" s="238"/>
      <c r="K16" s="238"/>
      <c r="L16" s="238"/>
      <c r="M16" s="238"/>
      <c r="N16" s="238"/>
    </row>
    <row r="17" spans="1:15" x14ac:dyDescent="0.25">
      <c r="A17" s="105" t="s">
        <v>99</v>
      </c>
      <c r="B17" s="173">
        <v>42797</v>
      </c>
      <c r="C17" s="173">
        <v>97332</v>
      </c>
      <c r="D17" s="173">
        <v>156400</v>
      </c>
      <c r="E17" s="173">
        <v>243835</v>
      </c>
      <c r="F17" s="173">
        <v>1778</v>
      </c>
      <c r="G17" s="173">
        <v>74160</v>
      </c>
      <c r="H17" s="173">
        <v>2886</v>
      </c>
      <c r="I17" s="173">
        <v>1946</v>
      </c>
      <c r="J17" s="173">
        <v>3279</v>
      </c>
      <c r="K17" s="173">
        <v>8313</v>
      </c>
      <c r="L17" s="173">
        <v>35944</v>
      </c>
      <c r="M17" s="173">
        <v>3779</v>
      </c>
      <c r="N17" s="173">
        <v>672449</v>
      </c>
      <c r="O17" s="249"/>
    </row>
    <row r="18" spans="1:15" x14ac:dyDescent="0.25">
      <c r="A18" s="105" t="s">
        <v>100</v>
      </c>
      <c r="B18" s="173">
        <f>+B19-B17</f>
        <v>16529</v>
      </c>
      <c r="C18" s="173">
        <f t="shared" ref="C18:N18" si="1">+C19-C17</f>
        <v>28378</v>
      </c>
      <c r="D18" s="173">
        <f t="shared" si="1"/>
        <v>28194</v>
      </c>
      <c r="E18" s="173">
        <f t="shared" si="1"/>
        <v>67564</v>
      </c>
      <c r="F18" s="173">
        <f t="shared" si="1"/>
        <v>286</v>
      </c>
      <c r="G18" s="173">
        <f t="shared" si="1"/>
        <v>24693</v>
      </c>
      <c r="H18" s="173">
        <f t="shared" si="1"/>
        <v>706</v>
      </c>
      <c r="I18" s="173">
        <f t="shared" si="1"/>
        <v>195</v>
      </c>
      <c r="J18" s="173">
        <f t="shared" si="1"/>
        <v>961</v>
      </c>
      <c r="K18" s="173">
        <f t="shared" si="1"/>
        <v>1295</v>
      </c>
      <c r="L18" s="173">
        <f t="shared" si="1"/>
        <v>2686</v>
      </c>
      <c r="M18" s="173">
        <f t="shared" si="1"/>
        <v>839</v>
      </c>
      <c r="N18" s="173">
        <f t="shared" si="1"/>
        <v>172326</v>
      </c>
    </row>
    <row r="19" spans="1:15" s="126" customFormat="1" x14ac:dyDescent="0.25">
      <c r="A19" s="111" t="s">
        <v>10</v>
      </c>
      <c r="B19" s="175">
        <v>59326</v>
      </c>
      <c r="C19" s="175">
        <v>125710</v>
      </c>
      <c r="D19" s="175">
        <v>184594</v>
      </c>
      <c r="E19" s="175">
        <v>311399</v>
      </c>
      <c r="F19" s="175">
        <v>2064</v>
      </c>
      <c r="G19" s="175">
        <v>98853</v>
      </c>
      <c r="H19" s="175">
        <v>3592</v>
      </c>
      <c r="I19" s="175">
        <v>2141</v>
      </c>
      <c r="J19" s="175">
        <v>4240</v>
      </c>
      <c r="K19" s="175">
        <v>9608</v>
      </c>
      <c r="L19" s="175">
        <v>38630</v>
      </c>
      <c r="M19" s="175">
        <v>4618</v>
      </c>
      <c r="N19" s="175">
        <v>844775</v>
      </c>
    </row>
  </sheetData>
  <mergeCells count="3">
    <mergeCell ref="B16:N16"/>
    <mergeCell ref="B11:N11"/>
    <mergeCell ref="B3:N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I17" sqref="I17"/>
    </sheetView>
  </sheetViews>
  <sheetFormatPr defaultColWidth="8.88671875" defaultRowHeight="12" x14ac:dyDescent="0.25"/>
  <cols>
    <col min="1" max="1" width="12" style="106" customWidth="1"/>
    <col min="2" max="2" width="11" style="106" customWidth="1"/>
    <col min="3" max="3" width="18.88671875" style="106" customWidth="1"/>
    <col min="4" max="4" width="13.33203125" style="106" bestFit="1" customWidth="1"/>
    <col min="5" max="10" width="9.109375" style="122" customWidth="1"/>
    <col min="11" max="16384" width="8.88671875" style="122"/>
  </cols>
  <sheetData>
    <row r="1" spans="1:10" s="184" customFormat="1" ht="14.4" x14ac:dyDescent="0.3">
      <c r="A1" s="181" t="s">
        <v>147</v>
      </c>
      <c r="B1" s="182"/>
      <c r="C1" s="203"/>
      <c r="D1" s="182"/>
      <c r="E1" s="183"/>
      <c r="F1" s="183"/>
      <c r="G1" s="183"/>
      <c r="H1" s="183"/>
      <c r="I1" s="183"/>
      <c r="J1" s="183"/>
    </row>
    <row r="2" spans="1:10" x14ac:dyDescent="0.25">
      <c r="A2" s="240" t="s">
        <v>102</v>
      </c>
      <c r="B2" s="240" t="s">
        <v>119</v>
      </c>
      <c r="C2" s="240" t="s">
        <v>123</v>
      </c>
      <c r="D2" s="240" t="s">
        <v>120</v>
      </c>
      <c r="E2" s="242" t="s">
        <v>104</v>
      </c>
      <c r="F2" s="242"/>
      <c r="G2" s="242"/>
      <c r="H2" s="242"/>
      <c r="I2" s="242"/>
      <c r="J2" s="242"/>
    </row>
    <row r="3" spans="1:10" x14ac:dyDescent="0.25">
      <c r="A3" s="243"/>
      <c r="B3" s="243"/>
      <c r="C3" s="243"/>
      <c r="D3" s="243"/>
      <c r="E3" s="3" t="s">
        <v>86</v>
      </c>
      <c r="F3" s="3" t="s">
        <v>91</v>
      </c>
      <c r="G3" s="3" t="s">
        <v>87</v>
      </c>
      <c r="H3" s="3" t="s">
        <v>88</v>
      </c>
      <c r="I3" s="3" t="s">
        <v>89</v>
      </c>
      <c r="J3" s="3" t="s">
        <v>90</v>
      </c>
    </row>
    <row r="4" spans="1:10" x14ac:dyDescent="0.25">
      <c r="A4" s="241" t="s">
        <v>139</v>
      </c>
      <c r="B4" s="239" t="s">
        <v>66</v>
      </c>
      <c r="C4" s="239" t="s">
        <v>99</v>
      </c>
      <c r="D4" s="188" t="s">
        <v>97</v>
      </c>
      <c r="E4" s="185">
        <v>5117</v>
      </c>
      <c r="F4" s="185">
        <v>3497</v>
      </c>
      <c r="G4" s="185">
        <v>2302</v>
      </c>
      <c r="H4" s="185">
        <v>688</v>
      </c>
      <c r="I4" s="185">
        <v>406</v>
      </c>
      <c r="J4" s="151">
        <f>SUM(E4:I4)</f>
        <v>12010</v>
      </c>
    </row>
    <row r="5" spans="1:10" x14ac:dyDescent="0.25">
      <c r="A5" s="240"/>
      <c r="B5" s="240"/>
      <c r="C5" s="240"/>
      <c r="D5" s="188" t="s">
        <v>98</v>
      </c>
      <c r="E5" s="185">
        <v>9136</v>
      </c>
      <c r="F5" s="185">
        <v>7734</v>
      </c>
      <c r="G5" s="185">
        <v>5122</v>
      </c>
      <c r="H5" s="185">
        <v>3235</v>
      </c>
      <c r="I5" s="185">
        <v>1650</v>
      </c>
      <c r="J5" s="151">
        <f>SUM(E5:I5)</f>
        <v>26877</v>
      </c>
    </row>
    <row r="6" spans="1:10" x14ac:dyDescent="0.25">
      <c r="A6" s="240"/>
      <c r="B6" s="240"/>
      <c r="C6" s="239" t="s">
        <v>100</v>
      </c>
      <c r="D6" s="188" t="s">
        <v>97</v>
      </c>
      <c r="E6" s="185">
        <v>6322</v>
      </c>
      <c r="F6" s="185">
        <v>3881</v>
      </c>
      <c r="G6" s="185">
        <v>2188</v>
      </c>
      <c r="H6" s="185">
        <v>1161</v>
      </c>
      <c r="I6" s="185">
        <v>631</v>
      </c>
      <c r="J6" s="151">
        <f>SUM(E6:I6)</f>
        <v>14183</v>
      </c>
    </row>
    <row r="7" spans="1:10" x14ac:dyDescent="0.25">
      <c r="A7" s="240"/>
      <c r="B7" s="240"/>
      <c r="C7" s="240"/>
      <c r="D7" s="188" t="s">
        <v>98</v>
      </c>
      <c r="E7" s="185">
        <v>8255</v>
      </c>
      <c r="F7" s="185">
        <v>5444</v>
      </c>
      <c r="G7" s="185">
        <v>4474</v>
      </c>
      <c r="H7" s="185">
        <v>3976</v>
      </c>
      <c r="I7" s="185">
        <v>2085</v>
      </c>
      <c r="J7" s="151">
        <f>SUM(E7:I7)</f>
        <v>24234</v>
      </c>
    </row>
    <row r="8" spans="1:10" x14ac:dyDescent="0.25">
      <c r="A8" s="240"/>
      <c r="B8" s="124" t="s">
        <v>90</v>
      </c>
      <c r="C8" s="127"/>
      <c r="D8" s="188"/>
      <c r="E8" s="186">
        <f t="shared" ref="E8:J8" si="0">SUM(E4:E7)</f>
        <v>28830</v>
      </c>
      <c r="F8" s="186">
        <f t="shared" si="0"/>
        <v>20556</v>
      </c>
      <c r="G8" s="186">
        <f t="shared" si="0"/>
        <v>14086</v>
      </c>
      <c r="H8" s="186">
        <f t="shared" si="0"/>
        <v>9060</v>
      </c>
      <c r="I8" s="186">
        <f t="shared" si="0"/>
        <v>4772</v>
      </c>
      <c r="J8" s="186">
        <f t="shared" si="0"/>
        <v>77304</v>
      </c>
    </row>
    <row r="9" spans="1:10" x14ac:dyDescent="0.25">
      <c r="A9" s="240"/>
      <c r="B9" s="239" t="s">
        <v>67</v>
      </c>
      <c r="C9" s="239" t="s">
        <v>99</v>
      </c>
      <c r="D9" s="188" t="s">
        <v>97</v>
      </c>
      <c r="E9" s="185">
        <v>6542</v>
      </c>
      <c r="F9" s="185">
        <v>4053</v>
      </c>
      <c r="G9" s="185">
        <v>4161</v>
      </c>
      <c r="H9" s="185">
        <v>1361</v>
      </c>
      <c r="I9" s="185">
        <v>1055</v>
      </c>
      <c r="J9" s="151">
        <f>SUM(E9:I9)</f>
        <v>17172</v>
      </c>
    </row>
    <row r="10" spans="1:10" x14ac:dyDescent="0.25">
      <c r="A10" s="240"/>
      <c r="B10" s="240"/>
      <c r="C10" s="240"/>
      <c r="D10" s="188" t="s">
        <v>98</v>
      </c>
      <c r="E10" s="185">
        <v>11950</v>
      </c>
      <c r="F10" s="185">
        <v>10831</v>
      </c>
      <c r="G10" s="185">
        <v>9525</v>
      </c>
      <c r="H10" s="185">
        <v>8273</v>
      </c>
      <c r="I10" s="185">
        <v>5519</v>
      </c>
      <c r="J10" s="151">
        <f>SUM(E10:I10)</f>
        <v>46098</v>
      </c>
    </row>
    <row r="11" spans="1:10" x14ac:dyDescent="0.25">
      <c r="A11" s="240"/>
      <c r="B11" s="240"/>
      <c r="C11" s="239" t="s">
        <v>100</v>
      </c>
      <c r="D11" s="188" t="s">
        <v>97</v>
      </c>
      <c r="E11" s="185">
        <v>50162</v>
      </c>
      <c r="F11" s="185">
        <v>27768</v>
      </c>
      <c r="G11" s="185">
        <v>26944</v>
      </c>
      <c r="H11" s="185">
        <v>9648</v>
      </c>
      <c r="I11" s="185">
        <v>6214</v>
      </c>
      <c r="J11" s="151">
        <f>SUM(E11:I11)</f>
        <v>120736</v>
      </c>
    </row>
    <row r="12" spans="1:10" x14ac:dyDescent="0.25">
      <c r="A12" s="240"/>
      <c r="B12" s="240"/>
      <c r="C12" s="240"/>
      <c r="D12" s="188" t="s">
        <v>98</v>
      </c>
      <c r="E12" s="185">
        <v>49255</v>
      </c>
      <c r="F12" s="185">
        <v>40005</v>
      </c>
      <c r="G12" s="185">
        <v>35140</v>
      </c>
      <c r="H12" s="185">
        <v>20538</v>
      </c>
      <c r="I12" s="185">
        <v>12987</v>
      </c>
      <c r="J12" s="151">
        <f>SUM(E12:I12)</f>
        <v>157925</v>
      </c>
    </row>
    <row r="13" spans="1:10" x14ac:dyDescent="0.25">
      <c r="A13" s="240"/>
      <c r="B13" s="124" t="s">
        <v>90</v>
      </c>
      <c r="C13" s="127"/>
      <c r="D13" s="188"/>
      <c r="E13" s="186">
        <f t="shared" ref="E13:J13" si="1">SUM(E9:E12)</f>
        <v>117909</v>
      </c>
      <c r="F13" s="186">
        <f t="shared" si="1"/>
        <v>82657</v>
      </c>
      <c r="G13" s="186">
        <f t="shared" si="1"/>
        <v>75770</v>
      </c>
      <c r="H13" s="186">
        <f t="shared" si="1"/>
        <v>39820</v>
      </c>
      <c r="I13" s="186">
        <f t="shared" si="1"/>
        <v>25775</v>
      </c>
      <c r="J13" s="186">
        <f t="shared" si="1"/>
        <v>341931</v>
      </c>
    </row>
    <row r="14" spans="1:10" x14ac:dyDescent="0.25">
      <c r="A14" s="240"/>
      <c r="B14" s="239" t="s">
        <v>157</v>
      </c>
      <c r="C14" s="239" t="s">
        <v>99</v>
      </c>
      <c r="D14" s="188" t="s">
        <v>97</v>
      </c>
      <c r="E14" s="185">
        <v>1462</v>
      </c>
      <c r="F14" s="185">
        <v>1134</v>
      </c>
      <c r="G14" s="185">
        <v>1069</v>
      </c>
      <c r="H14" s="185">
        <v>288</v>
      </c>
      <c r="I14" s="185">
        <v>316</v>
      </c>
      <c r="J14" s="151">
        <f>SUM(E14:I14)</f>
        <v>4269</v>
      </c>
    </row>
    <row r="15" spans="1:10" x14ac:dyDescent="0.25">
      <c r="A15" s="240"/>
      <c r="B15" s="240"/>
      <c r="C15" s="240"/>
      <c r="D15" s="188" t="s">
        <v>98</v>
      </c>
      <c r="E15" s="185">
        <v>3509</v>
      </c>
      <c r="F15" s="185">
        <v>3487</v>
      </c>
      <c r="G15" s="185">
        <v>2548</v>
      </c>
      <c r="H15" s="185">
        <v>2178</v>
      </c>
      <c r="I15" s="185">
        <v>1601</v>
      </c>
      <c r="J15" s="151">
        <f>SUM(E15:I15)</f>
        <v>13323</v>
      </c>
    </row>
    <row r="16" spans="1:10" x14ac:dyDescent="0.25">
      <c r="A16" s="240"/>
      <c r="B16" s="240"/>
      <c r="C16" s="239" t="s">
        <v>100</v>
      </c>
      <c r="D16" s="188" t="s">
        <v>97</v>
      </c>
      <c r="E16" s="185">
        <v>33079</v>
      </c>
      <c r="F16" s="185">
        <v>17328</v>
      </c>
      <c r="G16" s="185">
        <v>19646</v>
      </c>
      <c r="H16" s="185">
        <v>6717</v>
      </c>
      <c r="I16" s="185">
        <v>4785</v>
      </c>
      <c r="J16" s="151">
        <f>SUM(E16:I16)</f>
        <v>81555</v>
      </c>
    </row>
    <row r="17" spans="1:10" x14ac:dyDescent="0.25">
      <c r="A17" s="240"/>
      <c r="B17" s="240"/>
      <c r="C17" s="239"/>
      <c r="D17" s="188" t="s">
        <v>98</v>
      </c>
      <c r="E17" s="185">
        <v>28174</v>
      </c>
      <c r="F17" s="185">
        <v>22992</v>
      </c>
      <c r="G17" s="185">
        <v>20085</v>
      </c>
      <c r="H17" s="185">
        <v>9631</v>
      </c>
      <c r="I17" s="185">
        <v>6337</v>
      </c>
      <c r="J17" s="151">
        <f>SUM(E17:I17)</f>
        <v>87219</v>
      </c>
    </row>
    <row r="18" spans="1:10" x14ac:dyDescent="0.25">
      <c r="A18" s="127"/>
      <c r="B18" s="124" t="s">
        <v>90</v>
      </c>
      <c r="C18" s="127"/>
      <c r="D18" s="188"/>
      <c r="E18" s="186">
        <f t="shared" ref="E18:J18" si="2">SUM(E14:E17)</f>
        <v>66224</v>
      </c>
      <c r="F18" s="186">
        <f t="shared" si="2"/>
        <v>44941</v>
      </c>
      <c r="G18" s="186">
        <f t="shared" si="2"/>
        <v>43348</v>
      </c>
      <c r="H18" s="186">
        <f t="shared" si="2"/>
        <v>18814</v>
      </c>
      <c r="I18" s="186">
        <f t="shared" si="2"/>
        <v>13039</v>
      </c>
      <c r="J18" s="186">
        <f t="shared" si="2"/>
        <v>186366</v>
      </c>
    </row>
    <row r="19" spans="1:10" x14ac:dyDescent="0.25">
      <c r="A19" s="239" t="s">
        <v>140</v>
      </c>
      <c r="B19" s="239" t="s">
        <v>66</v>
      </c>
      <c r="C19" s="239" t="s">
        <v>99</v>
      </c>
      <c r="D19" s="188" t="s">
        <v>97</v>
      </c>
      <c r="E19" s="185">
        <v>2329</v>
      </c>
      <c r="F19" s="185">
        <v>1578</v>
      </c>
      <c r="G19" s="185">
        <v>1402</v>
      </c>
      <c r="H19" s="185">
        <v>586</v>
      </c>
      <c r="I19" s="185">
        <v>347</v>
      </c>
      <c r="J19" s="151">
        <f>SUM(E19:I19)</f>
        <v>6242</v>
      </c>
    </row>
    <row r="20" spans="1:10" x14ac:dyDescent="0.25">
      <c r="A20" s="240"/>
      <c r="B20" s="240"/>
      <c r="C20" s="240"/>
      <c r="D20" s="188" t="s">
        <v>98</v>
      </c>
      <c r="E20" s="185">
        <v>2570</v>
      </c>
      <c r="F20" s="185">
        <v>2126</v>
      </c>
      <c r="G20" s="185">
        <v>1796</v>
      </c>
      <c r="H20" s="185">
        <v>1359</v>
      </c>
      <c r="I20" s="185">
        <v>776</v>
      </c>
      <c r="J20" s="151">
        <f>SUM(E20:I20)</f>
        <v>8627</v>
      </c>
    </row>
    <row r="21" spans="1:10" x14ac:dyDescent="0.25">
      <c r="A21" s="240"/>
      <c r="B21" s="240"/>
      <c r="C21" s="239" t="s">
        <v>100</v>
      </c>
      <c r="D21" s="188" t="s">
        <v>97</v>
      </c>
      <c r="E21" s="185">
        <v>2997</v>
      </c>
      <c r="F21" s="185">
        <v>1718</v>
      </c>
      <c r="G21" s="185">
        <v>1733</v>
      </c>
      <c r="H21" s="185">
        <v>985</v>
      </c>
      <c r="I21" s="185">
        <v>599</v>
      </c>
      <c r="J21" s="151">
        <f>SUM(E21:I21)</f>
        <v>8032</v>
      </c>
    </row>
    <row r="22" spans="1:10" x14ac:dyDescent="0.25">
      <c r="A22" s="240"/>
      <c r="B22" s="240"/>
      <c r="C22" s="240"/>
      <c r="D22" s="188" t="s">
        <v>98</v>
      </c>
      <c r="E22" s="185">
        <v>2262</v>
      </c>
      <c r="F22" s="185">
        <v>1371</v>
      </c>
      <c r="G22" s="185">
        <v>1985</v>
      </c>
      <c r="H22" s="185">
        <v>1998</v>
      </c>
      <c r="I22" s="185">
        <v>1226</v>
      </c>
      <c r="J22" s="151">
        <f>SUM(E22:I22)</f>
        <v>8842</v>
      </c>
    </row>
    <row r="23" spans="1:10" x14ac:dyDescent="0.25">
      <c r="A23" s="240"/>
      <c r="B23" s="124" t="s">
        <v>90</v>
      </c>
      <c r="C23" s="127"/>
      <c r="D23" s="188"/>
      <c r="E23" s="186">
        <f t="shared" ref="E23:J23" si="3">SUM(E19:E22)</f>
        <v>10158</v>
      </c>
      <c r="F23" s="186">
        <f t="shared" si="3"/>
        <v>6793</v>
      </c>
      <c r="G23" s="186">
        <f t="shared" si="3"/>
        <v>6916</v>
      </c>
      <c r="H23" s="186">
        <f t="shared" si="3"/>
        <v>4928</v>
      </c>
      <c r="I23" s="186">
        <f t="shared" si="3"/>
        <v>2948</v>
      </c>
      <c r="J23" s="186">
        <f t="shared" si="3"/>
        <v>31743</v>
      </c>
    </row>
    <row r="24" spans="1:10" x14ac:dyDescent="0.25">
      <c r="A24" s="240"/>
      <c r="B24" s="239" t="s">
        <v>67</v>
      </c>
      <c r="C24" s="239" t="s">
        <v>99</v>
      </c>
      <c r="D24" s="188" t="s">
        <v>97</v>
      </c>
      <c r="E24" s="185">
        <v>3787</v>
      </c>
      <c r="F24" s="185">
        <v>2590</v>
      </c>
      <c r="G24" s="185">
        <v>2794</v>
      </c>
      <c r="H24" s="185">
        <v>1139</v>
      </c>
      <c r="I24" s="185">
        <v>828</v>
      </c>
      <c r="J24" s="151">
        <f>SUM(E24:I24)</f>
        <v>11138</v>
      </c>
    </row>
    <row r="25" spans="1:10" x14ac:dyDescent="0.25">
      <c r="A25" s="240"/>
      <c r="B25" s="240"/>
      <c r="C25" s="240"/>
      <c r="D25" s="188" t="s">
        <v>98</v>
      </c>
      <c r="E25" s="185">
        <v>3949</v>
      </c>
      <c r="F25" s="185">
        <v>3631</v>
      </c>
      <c r="G25" s="185">
        <v>3425</v>
      </c>
      <c r="H25" s="185">
        <v>2696</v>
      </c>
      <c r="I25" s="185">
        <v>1645</v>
      </c>
      <c r="J25" s="151">
        <f>SUM(E25:I25)</f>
        <v>15346</v>
      </c>
    </row>
    <row r="26" spans="1:10" x14ac:dyDescent="0.25">
      <c r="A26" s="240"/>
      <c r="B26" s="240"/>
      <c r="C26" s="239" t="s">
        <v>100</v>
      </c>
      <c r="D26" s="188" t="s">
        <v>97</v>
      </c>
      <c r="E26" s="185">
        <v>21306</v>
      </c>
      <c r="F26" s="185">
        <v>13388</v>
      </c>
      <c r="G26" s="185">
        <v>16378</v>
      </c>
      <c r="H26" s="185">
        <v>7198</v>
      </c>
      <c r="I26" s="185">
        <v>4372</v>
      </c>
      <c r="J26" s="151">
        <f>SUM(E26:I26)</f>
        <v>62642</v>
      </c>
    </row>
    <row r="27" spans="1:10" x14ac:dyDescent="0.25">
      <c r="A27" s="240"/>
      <c r="B27" s="240"/>
      <c r="C27" s="239"/>
      <c r="D27" s="188" t="s">
        <v>98</v>
      </c>
      <c r="E27" s="185">
        <v>9875</v>
      </c>
      <c r="F27" s="185">
        <v>7075</v>
      </c>
      <c r="G27" s="185">
        <v>9623</v>
      </c>
      <c r="H27" s="185">
        <v>7238</v>
      </c>
      <c r="I27" s="185">
        <v>4197</v>
      </c>
      <c r="J27" s="151">
        <f>SUM(E27:I27)</f>
        <v>38008</v>
      </c>
    </row>
    <row r="28" spans="1:10" x14ac:dyDescent="0.25">
      <c r="A28" s="240"/>
      <c r="B28" s="124" t="s">
        <v>90</v>
      </c>
      <c r="C28" s="127"/>
      <c r="D28" s="188"/>
      <c r="E28" s="186">
        <f t="shared" ref="E28:J28" si="4">SUM(E24:E27)</f>
        <v>38917</v>
      </c>
      <c r="F28" s="186">
        <f t="shared" si="4"/>
        <v>26684</v>
      </c>
      <c r="G28" s="186">
        <f t="shared" si="4"/>
        <v>32220</v>
      </c>
      <c r="H28" s="186">
        <f t="shared" si="4"/>
        <v>18271</v>
      </c>
      <c r="I28" s="186">
        <f t="shared" si="4"/>
        <v>11042</v>
      </c>
      <c r="J28" s="186">
        <f t="shared" si="4"/>
        <v>127134</v>
      </c>
    </row>
    <row r="29" spans="1:10" x14ac:dyDescent="0.25">
      <c r="A29" s="240"/>
      <c r="B29" s="239" t="s">
        <v>157</v>
      </c>
      <c r="C29" s="239" t="s">
        <v>99</v>
      </c>
      <c r="D29" s="188" t="s">
        <v>97</v>
      </c>
      <c r="E29" s="185">
        <v>1373</v>
      </c>
      <c r="F29" s="185">
        <v>1089</v>
      </c>
      <c r="G29" s="185">
        <v>905</v>
      </c>
      <c r="H29" s="185">
        <v>404</v>
      </c>
      <c r="I29" s="185">
        <v>355</v>
      </c>
      <c r="J29" s="151">
        <f>SUM(E29:I29)</f>
        <v>4126</v>
      </c>
    </row>
    <row r="30" spans="1:10" x14ac:dyDescent="0.25">
      <c r="A30" s="240"/>
      <c r="B30" s="240"/>
      <c r="C30" s="240"/>
      <c r="D30" s="188" t="s">
        <v>98</v>
      </c>
      <c r="E30" s="185">
        <v>2072</v>
      </c>
      <c r="F30" s="185">
        <v>2130</v>
      </c>
      <c r="G30" s="185">
        <v>1289</v>
      </c>
      <c r="H30" s="185">
        <v>993</v>
      </c>
      <c r="I30" s="185">
        <v>614</v>
      </c>
      <c r="J30" s="151">
        <f>SUM(E30:I30)</f>
        <v>7098</v>
      </c>
    </row>
    <row r="31" spans="1:10" x14ac:dyDescent="0.25">
      <c r="A31" s="240"/>
      <c r="B31" s="240"/>
      <c r="C31" s="239" t="s">
        <v>100</v>
      </c>
      <c r="D31" s="188" t="s">
        <v>97</v>
      </c>
      <c r="E31" s="185">
        <v>15377</v>
      </c>
      <c r="F31" s="185">
        <v>10012</v>
      </c>
      <c r="G31" s="185">
        <v>13051</v>
      </c>
      <c r="H31" s="185">
        <v>6359</v>
      </c>
      <c r="I31" s="185">
        <v>3347</v>
      </c>
      <c r="J31" s="151">
        <f>SUM(E31:I31)</f>
        <v>48146</v>
      </c>
    </row>
    <row r="32" spans="1:10" x14ac:dyDescent="0.25">
      <c r="A32" s="240"/>
      <c r="B32" s="240"/>
      <c r="C32" s="240"/>
      <c r="D32" s="188" t="s">
        <v>98</v>
      </c>
      <c r="E32" s="185">
        <v>5881</v>
      </c>
      <c r="F32" s="185">
        <v>4472</v>
      </c>
      <c r="G32" s="185">
        <v>5054</v>
      </c>
      <c r="H32" s="185">
        <v>3626</v>
      </c>
      <c r="I32" s="185">
        <v>1894</v>
      </c>
      <c r="J32" s="151">
        <f>SUM(E32:I32)</f>
        <v>20927</v>
      </c>
    </row>
    <row r="33" spans="1:10" x14ac:dyDescent="0.25">
      <c r="A33" s="127"/>
      <c r="B33" s="124" t="s">
        <v>90</v>
      </c>
      <c r="C33" s="127"/>
      <c r="D33" s="188"/>
      <c r="E33" s="186">
        <f t="shared" ref="E33:J33" si="5">SUM(E29:E32)</f>
        <v>24703</v>
      </c>
      <c r="F33" s="186">
        <f t="shared" si="5"/>
        <v>17703</v>
      </c>
      <c r="G33" s="186">
        <f t="shared" si="5"/>
        <v>20299</v>
      </c>
      <c r="H33" s="186">
        <f t="shared" si="5"/>
        <v>11382</v>
      </c>
      <c r="I33" s="186">
        <f t="shared" si="5"/>
        <v>6210</v>
      </c>
      <c r="J33" s="186">
        <f t="shared" si="5"/>
        <v>80297</v>
      </c>
    </row>
    <row r="34" spans="1:10" s="123" customFormat="1" x14ac:dyDescent="0.25">
      <c r="A34" s="189" t="s">
        <v>10</v>
      </c>
      <c r="B34" s="189"/>
      <c r="C34" s="189"/>
      <c r="D34" s="189"/>
      <c r="E34" s="187">
        <f t="shared" ref="E34:J34" si="6">+E8+E13+E18+E23+E28+E33</f>
        <v>286741</v>
      </c>
      <c r="F34" s="187">
        <f t="shared" si="6"/>
        <v>199334</v>
      </c>
      <c r="G34" s="187">
        <f t="shared" si="6"/>
        <v>192639</v>
      </c>
      <c r="H34" s="187">
        <f t="shared" si="6"/>
        <v>102275</v>
      </c>
      <c r="I34" s="187">
        <f t="shared" si="6"/>
        <v>63786</v>
      </c>
      <c r="J34" s="187">
        <f t="shared" si="6"/>
        <v>844775</v>
      </c>
    </row>
  </sheetData>
  <mergeCells count="25">
    <mergeCell ref="E2:J2"/>
    <mergeCell ref="D2:D3"/>
    <mergeCell ref="C2:C3"/>
    <mergeCell ref="B2:B3"/>
    <mergeCell ref="A2:A3"/>
    <mergeCell ref="A4:A17"/>
    <mergeCell ref="B4:B7"/>
    <mergeCell ref="C4:C5"/>
    <mergeCell ref="C6:C7"/>
    <mergeCell ref="B9:B12"/>
    <mergeCell ref="C9:C10"/>
    <mergeCell ref="C11:C12"/>
    <mergeCell ref="B14:B17"/>
    <mergeCell ref="C14:C15"/>
    <mergeCell ref="C16:C17"/>
    <mergeCell ref="A19:A32"/>
    <mergeCell ref="B19:B22"/>
    <mergeCell ref="C19:C20"/>
    <mergeCell ref="C21:C22"/>
    <mergeCell ref="B29:B32"/>
    <mergeCell ref="C29:C30"/>
    <mergeCell ref="C31:C32"/>
    <mergeCell ref="B24:B27"/>
    <mergeCell ref="C24:C25"/>
    <mergeCell ref="C26:C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zoomScale="80" zoomScaleNormal="80" workbookViewId="0">
      <selection activeCell="D32" activeCellId="4" sqref="D4:D8 D11:D16 D18:D22 D24:D30 D32:D34"/>
    </sheetView>
  </sheetViews>
  <sheetFormatPr defaultColWidth="8.88671875" defaultRowHeight="12" x14ac:dyDescent="0.3"/>
  <cols>
    <col min="1" max="1" width="22" style="4" customWidth="1"/>
    <col min="2" max="2" width="27.5546875" style="4" bestFit="1" customWidth="1"/>
    <col min="3" max="3" width="12.44140625" style="4" bestFit="1" customWidth="1"/>
    <col min="4" max="4" width="27.77734375" style="4" customWidth="1"/>
    <col min="5" max="16384" width="8.88671875" style="4"/>
  </cols>
  <sheetData>
    <row r="1" spans="1:5" s="1" customFormat="1" ht="14.4" x14ac:dyDescent="0.3">
      <c r="A1" s="211" t="s">
        <v>124</v>
      </c>
      <c r="B1" s="211"/>
      <c r="C1" s="211"/>
      <c r="D1" s="211"/>
    </row>
    <row r="2" spans="1:5" ht="43.8" customHeight="1" x14ac:dyDescent="0.3">
      <c r="A2" s="88" t="s">
        <v>1</v>
      </c>
      <c r="B2" s="88" t="s">
        <v>2</v>
      </c>
      <c r="C2" s="3" t="s">
        <v>3</v>
      </c>
      <c r="D2" s="3" t="s">
        <v>59</v>
      </c>
    </row>
    <row r="3" spans="1:5" ht="9" customHeight="1" x14ac:dyDescent="0.3">
      <c r="A3" s="5"/>
      <c r="B3" s="6"/>
      <c r="C3" s="7"/>
      <c r="D3" s="7"/>
    </row>
    <row r="4" spans="1:5" s="2" customFormat="1" ht="12" customHeight="1" x14ac:dyDescent="0.25">
      <c r="A4" s="8"/>
      <c r="B4" s="9" t="s">
        <v>5</v>
      </c>
      <c r="C4" s="10">
        <v>29649</v>
      </c>
      <c r="D4" s="10">
        <v>72836</v>
      </c>
      <c r="E4" s="10"/>
    </row>
    <row r="5" spans="1:5" s="2" customFormat="1" ht="12" customHeight="1" x14ac:dyDescent="0.25">
      <c r="A5" s="11"/>
      <c r="B5" s="12" t="s">
        <v>6</v>
      </c>
      <c r="C5" s="10">
        <v>1382</v>
      </c>
      <c r="D5" s="10">
        <v>1800</v>
      </c>
    </row>
    <row r="6" spans="1:5" s="2" customFormat="1" ht="12" customHeight="1" x14ac:dyDescent="0.25">
      <c r="A6" s="11"/>
      <c r="B6" s="12" t="s">
        <v>7</v>
      </c>
      <c r="C6" s="10">
        <v>56447</v>
      </c>
      <c r="D6" s="10">
        <v>189656</v>
      </c>
    </row>
    <row r="7" spans="1:5" s="13" customFormat="1" ht="12" customHeight="1" x14ac:dyDescent="0.25">
      <c r="A7" s="11"/>
      <c r="B7" s="12" t="s">
        <v>8</v>
      </c>
      <c r="C7" s="10">
        <v>10905</v>
      </c>
      <c r="D7" s="10">
        <v>22449</v>
      </c>
    </row>
    <row r="8" spans="1:5" s="2" customFormat="1" ht="12" customHeight="1" x14ac:dyDescent="0.25">
      <c r="A8" s="14" t="s">
        <v>9</v>
      </c>
      <c r="B8" s="15" t="s">
        <v>10</v>
      </c>
      <c r="C8" s="16">
        <v>98383</v>
      </c>
      <c r="D8" s="16">
        <v>286741</v>
      </c>
    </row>
    <row r="9" spans="1:5" s="2" customFormat="1" ht="9" customHeight="1" x14ac:dyDescent="0.25">
      <c r="A9" s="14"/>
      <c r="B9" s="15"/>
      <c r="C9" s="10"/>
      <c r="D9" s="10"/>
    </row>
    <row r="10" spans="1:5" s="18" customFormat="1" ht="12" customHeight="1" x14ac:dyDescent="0.25">
      <c r="A10" s="11"/>
      <c r="B10" s="12" t="s">
        <v>11</v>
      </c>
      <c r="C10" s="10">
        <v>11853</v>
      </c>
      <c r="D10" s="205">
        <v>22552</v>
      </c>
    </row>
    <row r="11" spans="1:5" s="18" customFormat="1" ht="12" customHeight="1" x14ac:dyDescent="0.25">
      <c r="A11" s="19"/>
      <c r="B11" s="20" t="s">
        <v>12</v>
      </c>
      <c r="C11" s="21">
        <v>5588</v>
      </c>
      <c r="D11" s="21">
        <v>9396</v>
      </c>
    </row>
    <row r="12" spans="1:5" s="18" customFormat="1" ht="12" customHeight="1" x14ac:dyDescent="0.25">
      <c r="A12" s="19"/>
      <c r="B12" s="22" t="s">
        <v>13</v>
      </c>
      <c r="C12" s="21">
        <v>6265</v>
      </c>
      <c r="D12" s="21">
        <v>13156</v>
      </c>
    </row>
    <row r="13" spans="1:5" s="2" customFormat="1" ht="12" customHeight="1" x14ac:dyDescent="0.25">
      <c r="A13" s="11"/>
      <c r="B13" s="12" t="s">
        <v>14</v>
      </c>
      <c r="C13" s="205">
        <v>30597</v>
      </c>
      <c r="D13" s="10">
        <v>79113</v>
      </c>
    </row>
    <row r="14" spans="1:5" s="2" customFormat="1" ht="12" customHeight="1" x14ac:dyDescent="0.25">
      <c r="A14" s="11"/>
      <c r="B14" s="12" t="s">
        <v>15</v>
      </c>
      <c r="C14" s="205">
        <v>10722</v>
      </c>
      <c r="D14" s="10">
        <v>19447</v>
      </c>
    </row>
    <row r="15" spans="1:5" s="2" customFormat="1" ht="12" customHeight="1" x14ac:dyDescent="0.25">
      <c r="A15" s="11"/>
      <c r="B15" s="12" t="s">
        <v>16</v>
      </c>
      <c r="C15" s="205">
        <v>27342</v>
      </c>
      <c r="D15" s="10">
        <v>78222</v>
      </c>
    </row>
    <row r="16" spans="1:5" s="2" customFormat="1" ht="12" customHeight="1" x14ac:dyDescent="0.25">
      <c r="A16" s="11" t="s">
        <v>17</v>
      </c>
      <c r="B16" s="15" t="s">
        <v>10</v>
      </c>
      <c r="C16" s="16">
        <v>80514</v>
      </c>
      <c r="D16" s="16">
        <v>199334</v>
      </c>
    </row>
    <row r="17" spans="1:7" s="2" customFormat="1" ht="9" customHeight="1" x14ac:dyDescent="0.25">
      <c r="A17" s="11"/>
      <c r="B17" s="15"/>
      <c r="C17" s="10"/>
      <c r="D17" s="10"/>
    </row>
    <row r="18" spans="1:7" s="2" customFormat="1" ht="12" customHeight="1" x14ac:dyDescent="0.25">
      <c r="A18" s="11"/>
      <c r="B18" s="12" t="s">
        <v>18</v>
      </c>
      <c r="C18" s="10">
        <v>27534</v>
      </c>
      <c r="D18" s="10">
        <v>51501</v>
      </c>
    </row>
    <row r="19" spans="1:7" s="13" customFormat="1" ht="12" customHeight="1" x14ac:dyDescent="0.25">
      <c r="A19" s="11"/>
      <c r="B19" s="8" t="s">
        <v>19</v>
      </c>
      <c r="C19" s="10">
        <v>6875</v>
      </c>
      <c r="D19" s="10">
        <v>11604</v>
      </c>
    </row>
    <row r="20" spans="1:7" s="2" customFormat="1" ht="12" customHeight="1" x14ac:dyDescent="0.25">
      <c r="A20" s="11"/>
      <c r="B20" s="8" t="s">
        <v>20</v>
      </c>
      <c r="C20" s="10">
        <v>11449</v>
      </c>
      <c r="D20" s="10">
        <v>18996</v>
      </c>
    </row>
    <row r="21" spans="1:7" s="2" customFormat="1" ht="12" customHeight="1" x14ac:dyDescent="0.25">
      <c r="A21" s="11"/>
      <c r="B21" s="8" t="s">
        <v>21</v>
      </c>
      <c r="C21" s="10">
        <v>32236</v>
      </c>
      <c r="D21" s="10">
        <v>110538</v>
      </c>
    </row>
    <row r="22" spans="1:7" s="2" customFormat="1" ht="12" customHeight="1" x14ac:dyDescent="0.25">
      <c r="A22" s="11" t="s">
        <v>22</v>
      </c>
      <c r="B22" s="15" t="s">
        <v>10</v>
      </c>
      <c r="C22" s="16">
        <v>78094</v>
      </c>
      <c r="D22" s="16">
        <v>192639</v>
      </c>
      <c r="E22" s="17"/>
    </row>
    <row r="23" spans="1:7" s="2" customFormat="1" ht="9" customHeight="1" x14ac:dyDescent="0.25">
      <c r="A23" s="11"/>
      <c r="B23" s="15"/>
      <c r="C23" s="10"/>
      <c r="D23" s="10"/>
    </row>
    <row r="24" spans="1:7" s="2" customFormat="1" ht="12" customHeight="1" x14ac:dyDescent="0.25">
      <c r="A24" s="11"/>
      <c r="B24" s="8" t="s">
        <v>23</v>
      </c>
      <c r="C24" s="10">
        <v>8043</v>
      </c>
      <c r="D24" s="10">
        <v>11531</v>
      </c>
    </row>
    <row r="25" spans="1:7" s="2" customFormat="1" ht="12" customHeight="1" x14ac:dyDescent="0.25">
      <c r="A25" s="11"/>
      <c r="B25" s="8" t="s">
        <v>24</v>
      </c>
      <c r="C25" s="10">
        <v>2061</v>
      </c>
      <c r="D25" s="10">
        <v>3350</v>
      </c>
    </row>
    <row r="26" spans="1:7" s="2" customFormat="1" ht="12" customHeight="1" x14ac:dyDescent="0.25">
      <c r="A26" s="11"/>
      <c r="B26" s="8" t="s">
        <v>25</v>
      </c>
      <c r="C26" s="10">
        <v>20979</v>
      </c>
      <c r="D26" s="10">
        <v>32541</v>
      </c>
    </row>
    <row r="27" spans="1:7" s="2" customFormat="1" ht="12" customHeight="1" x14ac:dyDescent="0.25">
      <c r="A27" s="11"/>
      <c r="B27" s="8" t="s">
        <v>26</v>
      </c>
      <c r="C27" s="10">
        <v>17147</v>
      </c>
      <c r="D27" s="10">
        <v>37271</v>
      </c>
    </row>
    <row r="28" spans="1:7" s="2" customFormat="1" ht="12" customHeight="1" x14ac:dyDescent="0.25">
      <c r="A28" s="11"/>
      <c r="B28" s="8" t="s">
        <v>27</v>
      </c>
      <c r="C28" s="10">
        <v>3669</v>
      </c>
      <c r="D28" s="10">
        <v>6160</v>
      </c>
    </row>
    <row r="29" spans="1:7" s="2" customFormat="1" ht="12" customHeight="1" x14ac:dyDescent="0.25">
      <c r="A29" s="11"/>
      <c r="B29" s="8" t="s">
        <v>28</v>
      </c>
      <c r="C29" s="10">
        <v>9370</v>
      </c>
      <c r="D29" s="10">
        <v>11422</v>
      </c>
    </row>
    <row r="30" spans="1:7" s="2" customFormat="1" ht="12" customHeight="1" x14ac:dyDescent="0.25">
      <c r="A30" s="11" t="s">
        <v>29</v>
      </c>
      <c r="B30" s="15" t="s">
        <v>10</v>
      </c>
      <c r="C30" s="16">
        <v>61269</v>
      </c>
      <c r="D30" s="16">
        <v>102275</v>
      </c>
      <c r="F30" s="17"/>
      <c r="G30" s="17"/>
    </row>
    <row r="31" spans="1:7" s="13" customFormat="1" ht="9" customHeight="1" x14ac:dyDescent="0.25">
      <c r="A31" s="11"/>
      <c r="B31" s="15"/>
      <c r="C31" s="16"/>
      <c r="D31" s="16"/>
    </row>
    <row r="32" spans="1:7" s="2" customFormat="1" ht="12" customHeight="1" x14ac:dyDescent="0.25">
      <c r="A32" s="11"/>
      <c r="B32" s="8" t="s">
        <v>30</v>
      </c>
      <c r="C32" s="10">
        <v>21886</v>
      </c>
      <c r="D32" s="10">
        <v>41726</v>
      </c>
    </row>
    <row r="33" spans="1:7" s="2" customFormat="1" ht="12" customHeight="1" x14ac:dyDescent="0.25">
      <c r="A33" s="23"/>
      <c r="B33" s="24" t="s">
        <v>31</v>
      </c>
      <c r="C33" s="10">
        <v>10346</v>
      </c>
      <c r="D33" s="10">
        <v>22060</v>
      </c>
      <c r="F33" s="17"/>
      <c r="G33" s="17"/>
    </row>
    <row r="34" spans="1:7" s="2" customFormat="1" ht="12" customHeight="1" x14ac:dyDescent="0.25">
      <c r="A34" s="23" t="s">
        <v>32</v>
      </c>
      <c r="B34" s="15" t="s">
        <v>10</v>
      </c>
      <c r="C34" s="16">
        <v>32232</v>
      </c>
      <c r="D34" s="16">
        <v>63786</v>
      </c>
    </row>
    <row r="35" spans="1:7" s="2" customFormat="1" ht="9" customHeight="1" x14ac:dyDescent="0.25">
      <c r="A35" s="23"/>
      <c r="B35" s="15"/>
      <c r="C35" s="10"/>
      <c r="D35" s="10"/>
    </row>
    <row r="36" spans="1:7" s="2" customFormat="1" ht="12" customHeight="1" x14ac:dyDescent="0.25">
      <c r="A36" s="23" t="s">
        <v>33</v>
      </c>
      <c r="B36" s="15" t="s">
        <v>10</v>
      </c>
      <c r="C36" s="16">
        <v>350492</v>
      </c>
      <c r="D36" s="16">
        <v>844775</v>
      </c>
    </row>
    <row r="37" spans="1:7" s="2" customFormat="1" ht="9" customHeight="1" x14ac:dyDescent="0.3">
      <c r="A37" s="25"/>
      <c r="B37" s="25"/>
      <c r="C37" s="26"/>
      <c r="D37" s="26"/>
    </row>
    <row r="38" spans="1:7" ht="7.95" customHeight="1" x14ac:dyDescent="0.3">
      <c r="C38" s="10"/>
    </row>
    <row r="39" spans="1:7" x14ac:dyDescent="0.3">
      <c r="A39" s="50"/>
      <c r="C39" s="10"/>
    </row>
    <row r="40" spans="1:7" x14ac:dyDescent="0.3">
      <c r="C40" s="10"/>
    </row>
    <row r="41" spans="1:7" x14ac:dyDescent="0.3">
      <c r="C41" s="10"/>
    </row>
    <row r="42" spans="1:7" x14ac:dyDescent="0.3">
      <c r="C42" s="10"/>
    </row>
    <row r="43" spans="1:7" x14ac:dyDescent="0.3">
      <c r="C43" s="10"/>
    </row>
    <row r="44" spans="1:7" x14ac:dyDescent="0.3">
      <c r="C44" s="10"/>
    </row>
  </sheetData>
  <mergeCells count="1">
    <mergeCell ref="A1:D1"/>
  </mergeCells>
  <pageMargins left="0.7" right="0.7" top="0.75" bottom="0.75" header="0.3" footer="0.3"/>
  <pageSetup paperSize="9" orientation="portrait" verticalDpi="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zoomScale="80" zoomScaleNormal="80" workbookViewId="0">
      <selection activeCell="B29" sqref="B29:B32"/>
    </sheetView>
  </sheetViews>
  <sheetFormatPr defaultColWidth="8.88671875" defaultRowHeight="12" x14ac:dyDescent="0.25"/>
  <cols>
    <col min="1" max="1" width="10.5546875" style="106" customWidth="1"/>
    <col min="2" max="2" width="10.6640625" style="106" bestFit="1" customWidth="1"/>
    <col min="3" max="3" width="18.88671875" style="106" bestFit="1" customWidth="1"/>
    <col min="4" max="4" width="12" style="106" bestFit="1" customWidth="1"/>
    <col min="5" max="5" width="12.88671875" style="122" bestFit="1" customWidth="1"/>
    <col min="6" max="7" width="9.88671875" style="122" bestFit="1" customWidth="1"/>
    <col min="8" max="8" width="13.6640625" style="122" bestFit="1" customWidth="1"/>
    <col min="9" max="9" width="8.6640625" style="122" bestFit="1" customWidth="1"/>
    <col min="10" max="10" width="14.33203125" style="122" bestFit="1" customWidth="1"/>
    <col min="11" max="11" width="14" style="122" bestFit="1" customWidth="1"/>
    <col min="12" max="12" width="13.109375" style="122" bestFit="1" customWidth="1"/>
    <col min="13" max="13" width="20.44140625" style="122" bestFit="1" customWidth="1"/>
    <col min="14" max="14" width="8.44140625" style="122" bestFit="1" customWidth="1"/>
    <col min="15" max="15" width="16.77734375" style="122" bestFit="1" customWidth="1"/>
    <col min="16" max="16" width="10.44140625" style="122" bestFit="1" customWidth="1"/>
    <col min="17" max="17" width="10.33203125" style="122" bestFit="1" customWidth="1"/>
    <col min="18" max="16384" width="8.88671875" style="122"/>
  </cols>
  <sheetData>
    <row r="1" spans="1:17" x14ac:dyDescent="0.25">
      <c r="A1" s="120" t="s">
        <v>129</v>
      </c>
      <c r="B1" s="107"/>
      <c r="C1" s="107"/>
      <c r="D1" s="107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</row>
    <row r="2" spans="1:17" x14ac:dyDescent="0.25">
      <c r="A2" s="240" t="s">
        <v>102</v>
      </c>
      <c r="B2" s="240" t="s">
        <v>103</v>
      </c>
      <c r="C2" s="240" t="s">
        <v>123</v>
      </c>
      <c r="D2" s="240" t="s">
        <v>120</v>
      </c>
      <c r="E2" s="242" t="s">
        <v>105</v>
      </c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</row>
    <row r="3" spans="1:17" ht="36" x14ac:dyDescent="0.25">
      <c r="A3" s="243"/>
      <c r="B3" s="243"/>
      <c r="C3" s="243"/>
      <c r="D3" s="243"/>
      <c r="E3" s="3" t="s">
        <v>40</v>
      </c>
      <c r="F3" s="3" t="s">
        <v>41</v>
      </c>
      <c r="G3" s="3" t="s">
        <v>42</v>
      </c>
      <c r="H3" s="3" t="s">
        <v>43</v>
      </c>
      <c r="I3" s="3" t="s">
        <v>44</v>
      </c>
      <c r="J3" s="3" t="s">
        <v>45</v>
      </c>
      <c r="K3" s="3" t="s">
        <v>46</v>
      </c>
      <c r="L3" s="3" t="s">
        <v>47</v>
      </c>
      <c r="M3" s="3" t="s">
        <v>48</v>
      </c>
      <c r="N3" s="3" t="s">
        <v>49</v>
      </c>
      <c r="O3" s="3" t="s">
        <v>50</v>
      </c>
      <c r="P3" s="3" t="s">
        <v>51</v>
      </c>
      <c r="Q3" s="3" t="s">
        <v>90</v>
      </c>
    </row>
    <row r="4" spans="1:17" x14ac:dyDescent="0.25">
      <c r="A4" s="241" t="s">
        <v>139</v>
      </c>
      <c r="B4" s="239" t="s">
        <v>66</v>
      </c>
      <c r="C4" s="239" t="s">
        <v>99</v>
      </c>
      <c r="D4" s="188" t="s">
        <v>97</v>
      </c>
      <c r="E4" s="177">
        <v>1439</v>
      </c>
      <c r="F4" s="177">
        <v>2484</v>
      </c>
      <c r="G4" s="177">
        <v>3770</v>
      </c>
      <c r="H4" s="177">
        <v>3444</v>
      </c>
      <c r="I4" s="177">
        <v>13</v>
      </c>
      <c r="J4" s="177">
        <v>432</v>
      </c>
      <c r="K4" s="177">
        <v>27</v>
      </c>
      <c r="L4" s="177">
        <v>17</v>
      </c>
      <c r="M4" s="177">
        <v>82</v>
      </c>
      <c r="N4" s="177">
        <v>61</v>
      </c>
      <c r="O4" s="177">
        <v>211</v>
      </c>
      <c r="P4" s="177">
        <v>30</v>
      </c>
      <c r="Q4" s="177">
        <f>SUM(E4:P4)</f>
        <v>12010</v>
      </c>
    </row>
    <row r="5" spans="1:17" x14ac:dyDescent="0.25">
      <c r="A5" s="239"/>
      <c r="B5" s="240"/>
      <c r="C5" s="240"/>
      <c r="D5" s="188" t="s">
        <v>98</v>
      </c>
      <c r="E5" s="177">
        <v>1512</v>
      </c>
      <c r="F5" s="177">
        <v>4727</v>
      </c>
      <c r="G5" s="177">
        <v>3948</v>
      </c>
      <c r="H5" s="177">
        <v>14403</v>
      </c>
      <c r="I5" s="177">
        <v>16</v>
      </c>
      <c r="J5" s="177">
        <v>1686</v>
      </c>
      <c r="K5" s="177">
        <v>71</v>
      </c>
      <c r="L5" s="177">
        <v>23</v>
      </c>
      <c r="M5" s="177">
        <v>56</v>
      </c>
      <c r="N5" s="177">
        <v>161</v>
      </c>
      <c r="O5" s="177">
        <v>229</v>
      </c>
      <c r="P5" s="177">
        <v>45</v>
      </c>
      <c r="Q5" s="177">
        <f>SUM(E5:P5)</f>
        <v>26877</v>
      </c>
    </row>
    <row r="6" spans="1:17" x14ac:dyDescent="0.25">
      <c r="A6" s="239"/>
      <c r="B6" s="240"/>
      <c r="C6" s="239" t="s">
        <v>100</v>
      </c>
      <c r="D6" s="188" t="s">
        <v>97</v>
      </c>
      <c r="E6" s="177">
        <v>851</v>
      </c>
      <c r="F6" s="177">
        <v>2251</v>
      </c>
      <c r="G6" s="177">
        <v>4161</v>
      </c>
      <c r="H6" s="177">
        <v>5163</v>
      </c>
      <c r="I6" s="177">
        <v>19</v>
      </c>
      <c r="J6" s="177">
        <v>781</v>
      </c>
      <c r="K6" s="177">
        <v>40</v>
      </c>
      <c r="L6" s="177">
        <v>33</v>
      </c>
      <c r="M6" s="177">
        <v>102</v>
      </c>
      <c r="N6" s="177">
        <v>53</v>
      </c>
      <c r="O6" s="177">
        <v>667</v>
      </c>
      <c r="P6" s="177">
        <v>62</v>
      </c>
      <c r="Q6" s="177">
        <f>SUM(E6:P6)</f>
        <v>14183</v>
      </c>
    </row>
    <row r="7" spans="1:17" x14ac:dyDescent="0.25">
      <c r="A7" s="239"/>
      <c r="B7" s="240"/>
      <c r="C7" s="240"/>
      <c r="D7" s="188" t="s">
        <v>98</v>
      </c>
      <c r="E7" s="177">
        <v>2137</v>
      </c>
      <c r="F7" s="177">
        <v>2795</v>
      </c>
      <c r="G7" s="177">
        <v>3295</v>
      </c>
      <c r="H7" s="177">
        <v>13265</v>
      </c>
      <c r="I7" s="177">
        <v>27</v>
      </c>
      <c r="J7" s="177">
        <v>1772</v>
      </c>
      <c r="K7" s="177">
        <v>44</v>
      </c>
      <c r="L7" s="177">
        <v>27</v>
      </c>
      <c r="M7" s="177">
        <v>44</v>
      </c>
      <c r="N7" s="177">
        <v>95</v>
      </c>
      <c r="O7" s="177">
        <v>682</v>
      </c>
      <c r="P7" s="177">
        <v>51</v>
      </c>
      <c r="Q7" s="177">
        <f>SUM(E7:P7)</f>
        <v>24234</v>
      </c>
    </row>
    <row r="8" spans="1:17" x14ac:dyDescent="0.25">
      <c r="A8" s="239"/>
      <c r="B8" s="124" t="s">
        <v>90</v>
      </c>
      <c r="C8" s="127"/>
      <c r="D8" s="188"/>
      <c r="E8" s="186">
        <f t="shared" ref="E8" si="0">SUM(E4:E7)</f>
        <v>5939</v>
      </c>
      <c r="F8" s="186">
        <f t="shared" ref="F8" si="1">SUM(F4:F7)</f>
        <v>12257</v>
      </c>
      <c r="G8" s="186">
        <f t="shared" ref="G8" si="2">SUM(G4:G7)</f>
        <v>15174</v>
      </c>
      <c r="H8" s="186">
        <f t="shared" ref="H8" si="3">SUM(H4:H7)</f>
        <v>36275</v>
      </c>
      <c r="I8" s="186">
        <f t="shared" ref="I8" si="4">SUM(I4:I7)</f>
        <v>75</v>
      </c>
      <c r="J8" s="186">
        <f t="shared" ref="J8" si="5">SUM(J4:J7)</f>
        <v>4671</v>
      </c>
      <c r="K8" s="186">
        <f t="shared" ref="K8" si="6">SUM(K4:K7)</f>
        <v>182</v>
      </c>
      <c r="L8" s="186">
        <f t="shared" ref="L8" si="7">SUM(L4:L7)</f>
        <v>100</v>
      </c>
      <c r="M8" s="186">
        <f t="shared" ref="M8" si="8">SUM(M4:M7)</f>
        <v>284</v>
      </c>
      <c r="N8" s="186">
        <f t="shared" ref="N8" si="9">SUM(N4:N7)</f>
        <v>370</v>
      </c>
      <c r="O8" s="186">
        <f t="shared" ref="O8" si="10">SUM(O4:O7)</f>
        <v>1789</v>
      </c>
      <c r="P8" s="186">
        <f t="shared" ref="P8" si="11">SUM(P4:P7)</f>
        <v>188</v>
      </c>
      <c r="Q8" s="186">
        <f t="shared" ref="Q8" si="12">SUM(Q4:Q7)</f>
        <v>77304</v>
      </c>
    </row>
    <row r="9" spans="1:17" x14ac:dyDescent="0.25">
      <c r="A9" s="239"/>
      <c r="B9" s="239" t="s">
        <v>67</v>
      </c>
      <c r="C9" s="239" t="s">
        <v>99</v>
      </c>
      <c r="D9" s="188" t="s">
        <v>97</v>
      </c>
      <c r="E9" s="177">
        <v>2238</v>
      </c>
      <c r="F9" s="177">
        <v>4218</v>
      </c>
      <c r="G9" s="177">
        <v>4341</v>
      </c>
      <c r="H9" s="177">
        <v>4725</v>
      </c>
      <c r="I9" s="177">
        <v>22</v>
      </c>
      <c r="J9" s="177">
        <v>822</v>
      </c>
      <c r="K9" s="177">
        <v>61</v>
      </c>
      <c r="L9" s="177">
        <v>34</v>
      </c>
      <c r="M9" s="177">
        <v>218</v>
      </c>
      <c r="N9" s="177">
        <v>108</v>
      </c>
      <c r="O9" s="177">
        <v>313</v>
      </c>
      <c r="P9" s="177">
        <v>72</v>
      </c>
      <c r="Q9" s="177">
        <f t="shared" ref="Q9:Q12" si="13">SUM(E9:P9)</f>
        <v>17172</v>
      </c>
    </row>
    <row r="10" spans="1:17" x14ac:dyDescent="0.25">
      <c r="A10" s="239"/>
      <c r="B10" s="240"/>
      <c r="C10" s="240"/>
      <c r="D10" s="188" t="s">
        <v>98</v>
      </c>
      <c r="E10" s="177">
        <v>2584</v>
      </c>
      <c r="F10" s="177">
        <v>8798</v>
      </c>
      <c r="G10" s="177">
        <v>5571</v>
      </c>
      <c r="H10" s="177">
        <v>22129</v>
      </c>
      <c r="I10" s="177">
        <v>80</v>
      </c>
      <c r="J10" s="177">
        <v>5357</v>
      </c>
      <c r="K10" s="177">
        <v>200</v>
      </c>
      <c r="L10" s="177">
        <v>39</v>
      </c>
      <c r="M10" s="177">
        <v>183</v>
      </c>
      <c r="N10" s="177">
        <v>286</v>
      </c>
      <c r="O10" s="177">
        <v>676</v>
      </c>
      <c r="P10" s="177">
        <v>195</v>
      </c>
      <c r="Q10" s="177">
        <f t="shared" si="13"/>
        <v>46098</v>
      </c>
    </row>
    <row r="11" spans="1:17" x14ac:dyDescent="0.25">
      <c r="A11" s="239"/>
      <c r="B11" s="240"/>
      <c r="C11" s="239" t="s">
        <v>100</v>
      </c>
      <c r="D11" s="188" t="s">
        <v>97</v>
      </c>
      <c r="E11" s="177">
        <v>5029</v>
      </c>
      <c r="F11" s="177">
        <v>25344</v>
      </c>
      <c r="G11" s="177">
        <v>38685</v>
      </c>
      <c r="H11" s="177">
        <v>37082</v>
      </c>
      <c r="I11" s="177">
        <v>234</v>
      </c>
      <c r="J11" s="177">
        <v>4840</v>
      </c>
      <c r="K11" s="177">
        <v>565</v>
      </c>
      <c r="L11" s="177">
        <v>485</v>
      </c>
      <c r="M11" s="177">
        <v>905</v>
      </c>
      <c r="N11" s="177">
        <v>733</v>
      </c>
      <c r="O11" s="177">
        <v>6333</v>
      </c>
      <c r="P11" s="177">
        <v>501</v>
      </c>
      <c r="Q11" s="177">
        <f t="shared" si="13"/>
        <v>120736</v>
      </c>
    </row>
    <row r="12" spans="1:17" x14ac:dyDescent="0.25">
      <c r="A12" s="239"/>
      <c r="B12" s="240"/>
      <c r="C12" s="240"/>
      <c r="D12" s="188" t="s">
        <v>98</v>
      </c>
      <c r="E12" s="177">
        <v>9994</v>
      </c>
      <c r="F12" s="177">
        <v>21225</v>
      </c>
      <c r="G12" s="177">
        <v>24405</v>
      </c>
      <c r="H12" s="177">
        <v>76544</v>
      </c>
      <c r="I12" s="177">
        <v>344</v>
      </c>
      <c r="J12" s="177">
        <v>15972</v>
      </c>
      <c r="K12" s="177">
        <v>555</v>
      </c>
      <c r="L12" s="177">
        <v>361</v>
      </c>
      <c r="M12" s="177">
        <v>708</v>
      </c>
      <c r="N12" s="177">
        <v>1433</v>
      </c>
      <c r="O12" s="177">
        <v>5781</v>
      </c>
      <c r="P12" s="177">
        <v>603</v>
      </c>
      <c r="Q12" s="177">
        <f t="shared" si="13"/>
        <v>157925</v>
      </c>
    </row>
    <row r="13" spans="1:17" x14ac:dyDescent="0.25">
      <c r="A13" s="239"/>
      <c r="B13" s="124" t="s">
        <v>90</v>
      </c>
      <c r="C13" s="127"/>
      <c r="D13" s="188"/>
      <c r="E13" s="186">
        <f t="shared" ref="E13" si="14">SUM(E9:E12)</f>
        <v>19845</v>
      </c>
      <c r="F13" s="186">
        <f t="shared" ref="F13" si="15">SUM(F9:F12)</f>
        <v>59585</v>
      </c>
      <c r="G13" s="186">
        <f t="shared" ref="G13" si="16">SUM(G9:G12)</f>
        <v>73002</v>
      </c>
      <c r="H13" s="186">
        <f t="shared" ref="H13" si="17">SUM(H9:H12)</f>
        <v>140480</v>
      </c>
      <c r="I13" s="186">
        <f t="shared" ref="I13" si="18">SUM(I9:I12)</f>
        <v>680</v>
      </c>
      <c r="J13" s="186">
        <f t="shared" ref="J13" si="19">SUM(J9:J12)</f>
        <v>26991</v>
      </c>
      <c r="K13" s="186">
        <f t="shared" ref="K13" si="20">SUM(K9:K12)</f>
        <v>1381</v>
      </c>
      <c r="L13" s="186">
        <f t="shared" ref="L13" si="21">SUM(L9:L12)</f>
        <v>919</v>
      </c>
      <c r="M13" s="186">
        <f t="shared" ref="M13" si="22">SUM(M9:M12)</f>
        <v>2014</v>
      </c>
      <c r="N13" s="186">
        <f t="shared" ref="N13" si="23">SUM(N9:N12)</f>
        <v>2560</v>
      </c>
      <c r="O13" s="186">
        <f t="shared" ref="O13" si="24">SUM(O9:O12)</f>
        <v>13103</v>
      </c>
      <c r="P13" s="186">
        <f t="shared" ref="P13" si="25">SUM(P9:P12)</f>
        <v>1371</v>
      </c>
      <c r="Q13" s="186">
        <f t="shared" ref="Q13" si="26">SUM(Q9:Q12)</f>
        <v>341931</v>
      </c>
    </row>
    <row r="14" spans="1:17" x14ac:dyDescent="0.25">
      <c r="A14" s="239"/>
      <c r="B14" s="239" t="s">
        <v>157</v>
      </c>
      <c r="C14" s="239" t="s">
        <v>99</v>
      </c>
      <c r="D14" s="188" t="s">
        <v>97</v>
      </c>
      <c r="E14" s="177">
        <v>676</v>
      </c>
      <c r="F14" s="177">
        <v>571</v>
      </c>
      <c r="G14" s="177">
        <v>1004</v>
      </c>
      <c r="H14" s="177">
        <v>1498</v>
      </c>
      <c r="I14" s="177">
        <v>4</v>
      </c>
      <c r="J14" s="177">
        <v>278</v>
      </c>
      <c r="K14" s="177">
        <v>43</v>
      </c>
      <c r="L14" s="177">
        <v>6</v>
      </c>
      <c r="M14" s="177">
        <v>32</v>
      </c>
      <c r="N14" s="177">
        <v>44</v>
      </c>
      <c r="O14" s="177">
        <v>79</v>
      </c>
      <c r="P14" s="177">
        <v>34</v>
      </c>
      <c r="Q14" s="177">
        <f t="shared" ref="Q14:Q17" si="27">SUM(E14:P14)</f>
        <v>4269</v>
      </c>
    </row>
    <row r="15" spans="1:17" x14ac:dyDescent="0.25">
      <c r="A15" s="239"/>
      <c r="B15" s="240"/>
      <c r="C15" s="240"/>
      <c r="D15" s="188" t="s">
        <v>98</v>
      </c>
      <c r="E15" s="177">
        <v>671</v>
      </c>
      <c r="F15" s="177">
        <v>2153</v>
      </c>
      <c r="G15" s="177">
        <v>1452</v>
      </c>
      <c r="H15" s="177">
        <v>5987</v>
      </c>
      <c r="I15" s="177">
        <v>20</v>
      </c>
      <c r="J15" s="177">
        <v>2533</v>
      </c>
      <c r="K15" s="177">
        <v>56</v>
      </c>
      <c r="L15" s="177">
        <v>18</v>
      </c>
      <c r="M15" s="177">
        <v>44</v>
      </c>
      <c r="N15" s="177">
        <v>121</v>
      </c>
      <c r="O15" s="177">
        <v>218</v>
      </c>
      <c r="P15" s="177">
        <v>50</v>
      </c>
      <c r="Q15" s="177">
        <f t="shared" si="27"/>
        <v>13323</v>
      </c>
    </row>
    <row r="16" spans="1:17" x14ac:dyDescent="0.25">
      <c r="A16" s="239"/>
      <c r="B16" s="240"/>
      <c r="C16" s="239" t="s">
        <v>100</v>
      </c>
      <c r="D16" s="188" t="s">
        <v>97</v>
      </c>
      <c r="E16" s="177">
        <v>2602</v>
      </c>
      <c r="F16" s="177">
        <v>13712</v>
      </c>
      <c r="G16" s="177">
        <v>29911</v>
      </c>
      <c r="H16" s="177">
        <v>25402</v>
      </c>
      <c r="I16" s="177">
        <v>104</v>
      </c>
      <c r="J16" s="177">
        <v>3060</v>
      </c>
      <c r="K16" s="177">
        <v>402</v>
      </c>
      <c r="L16" s="177">
        <v>172</v>
      </c>
      <c r="M16" s="177">
        <v>180</v>
      </c>
      <c r="N16" s="177">
        <v>835</v>
      </c>
      <c r="O16" s="177">
        <v>4930</v>
      </c>
      <c r="P16" s="177">
        <v>245</v>
      </c>
      <c r="Q16" s="177">
        <f t="shared" si="27"/>
        <v>81555</v>
      </c>
    </row>
    <row r="17" spans="1:17" x14ac:dyDescent="0.25">
      <c r="A17" s="239"/>
      <c r="B17" s="240"/>
      <c r="C17" s="240"/>
      <c r="D17" s="188" t="s">
        <v>98</v>
      </c>
      <c r="E17" s="177">
        <v>4536</v>
      </c>
      <c r="F17" s="177">
        <v>13456</v>
      </c>
      <c r="G17" s="177">
        <v>14306</v>
      </c>
      <c r="H17" s="177">
        <v>37253</v>
      </c>
      <c r="I17" s="177">
        <v>145</v>
      </c>
      <c r="J17" s="177">
        <v>11838</v>
      </c>
      <c r="K17" s="177">
        <v>309</v>
      </c>
      <c r="L17" s="177">
        <v>159</v>
      </c>
      <c r="M17" s="177">
        <v>275</v>
      </c>
      <c r="N17" s="177">
        <v>1428</v>
      </c>
      <c r="O17" s="177">
        <v>3247</v>
      </c>
      <c r="P17" s="177">
        <v>267</v>
      </c>
      <c r="Q17" s="177">
        <f t="shared" si="27"/>
        <v>87219</v>
      </c>
    </row>
    <row r="18" spans="1:17" x14ac:dyDescent="0.25">
      <c r="A18" s="239"/>
      <c r="B18" s="124" t="s">
        <v>90</v>
      </c>
      <c r="C18" s="127"/>
      <c r="D18" s="188"/>
      <c r="E18" s="186">
        <f t="shared" ref="E18" si="28">SUM(E14:E17)</f>
        <v>8485</v>
      </c>
      <c r="F18" s="186">
        <f t="shared" ref="F18" si="29">SUM(F14:F17)</f>
        <v>29892</v>
      </c>
      <c r="G18" s="186">
        <f t="shared" ref="G18" si="30">SUM(G14:G17)</f>
        <v>46673</v>
      </c>
      <c r="H18" s="186">
        <f t="shared" ref="H18" si="31">SUM(H14:H17)</f>
        <v>70140</v>
      </c>
      <c r="I18" s="186">
        <f t="shared" ref="I18" si="32">SUM(I14:I17)</f>
        <v>273</v>
      </c>
      <c r="J18" s="186">
        <f t="shared" ref="J18" si="33">SUM(J14:J17)</f>
        <v>17709</v>
      </c>
      <c r="K18" s="186">
        <f t="shared" ref="K18" si="34">SUM(K14:K17)</f>
        <v>810</v>
      </c>
      <c r="L18" s="186">
        <f t="shared" ref="L18" si="35">SUM(L14:L17)</f>
        <v>355</v>
      </c>
      <c r="M18" s="186">
        <f t="shared" ref="M18" si="36">SUM(M14:M17)</f>
        <v>531</v>
      </c>
      <c r="N18" s="186">
        <f t="shared" ref="N18" si="37">SUM(N14:N17)</f>
        <v>2428</v>
      </c>
      <c r="O18" s="186">
        <f t="shared" ref="O18" si="38">SUM(O14:O17)</f>
        <v>8474</v>
      </c>
      <c r="P18" s="186">
        <f t="shared" ref="P18" si="39">SUM(P14:P17)</f>
        <v>596</v>
      </c>
      <c r="Q18" s="186">
        <f t="shared" ref="Q18" si="40">SUM(Q14:Q17)</f>
        <v>186366</v>
      </c>
    </row>
    <row r="19" spans="1:17" x14ac:dyDescent="0.25">
      <c r="A19" s="244" t="s">
        <v>140</v>
      </c>
      <c r="B19" s="239" t="s">
        <v>66</v>
      </c>
      <c r="C19" s="239" t="s">
        <v>99</v>
      </c>
      <c r="D19" s="188" t="s">
        <v>97</v>
      </c>
      <c r="E19" s="177">
        <v>1357</v>
      </c>
      <c r="F19" s="177">
        <v>493</v>
      </c>
      <c r="G19" s="177">
        <v>1802</v>
      </c>
      <c r="H19" s="177">
        <v>1444</v>
      </c>
      <c r="I19" s="177">
        <v>10</v>
      </c>
      <c r="J19" s="177">
        <v>834</v>
      </c>
      <c r="K19" s="177">
        <v>10</v>
      </c>
      <c r="L19" s="177">
        <v>8</v>
      </c>
      <c r="M19" s="177">
        <v>44</v>
      </c>
      <c r="N19" s="177">
        <v>45</v>
      </c>
      <c r="O19" s="177">
        <v>124</v>
      </c>
      <c r="P19" s="177">
        <v>71</v>
      </c>
      <c r="Q19" s="177">
        <f t="shared" ref="Q19:Q22" si="41">SUM(E19:P19)</f>
        <v>6242</v>
      </c>
    </row>
    <row r="20" spans="1:17" x14ac:dyDescent="0.25">
      <c r="A20" s="244"/>
      <c r="B20" s="240"/>
      <c r="C20" s="240"/>
      <c r="D20" s="188" t="s">
        <v>98</v>
      </c>
      <c r="E20" s="177">
        <v>734</v>
      </c>
      <c r="F20" s="177">
        <v>1012</v>
      </c>
      <c r="G20" s="177">
        <v>1185</v>
      </c>
      <c r="H20" s="177">
        <v>3699</v>
      </c>
      <c r="I20" s="177">
        <v>18</v>
      </c>
      <c r="J20" s="177">
        <v>1624</v>
      </c>
      <c r="K20" s="177">
        <v>33</v>
      </c>
      <c r="L20" s="177">
        <v>5</v>
      </c>
      <c r="M20" s="177">
        <v>36</v>
      </c>
      <c r="N20" s="177">
        <v>124</v>
      </c>
      <c r="O20" s="177">
        <v>127</v>
      </c>
      <c r="P20" s="177">
        <v>30</v>
      </c>
      <c r="Q20" s="177">
        <f t="shared" si="41"/>
        <v>8627</v>
      </c>
    </row>
    <row r="21" spans="1:17" x14ac:dyDescent="0.25">
      <c r="A21" s="244"/>
      <c r="B21" s="240"/>
      <c r="C21" s="239" t="s">
        <v>100</v>
      </c>
      <c r="D21" s="188" t="s">
        <v>97</v>
      </c>
      <c r="E21" s="177">
        <v>780</v>
      </c>
      <c r="F21" s="177">
        <v>501</v>
      </c>
      <c r="G21" s="177">
        <v>2211</v>
      </c>
      <c r="H21" s="177">
        <v>2420</v>
      </c>
      <c r="I21" s="177">
        <v>25</v>
      </c>
      <c r="J21" s="177">
        <v>1464</v>
      </c>
      <c r="K21" s="177">
        <v>33</v>
      </c>
      <c r="L21" s="177">
        <v>18</v>
      </c>
      <c r="M21" s="177">
        <v>42</v>
      </c>
      <c r="N21" s="177">
        <v>60</v>
      </c>
      <c r="O21" s="177">
        <v>400</v>
      </c>
      <c r="P21" s="177">
        <v>78</v>
      </c>
      <c r="Q21" s="177">
        <f t="shared" si="41"/>
        <v>8032</v>
      </c>
    </row>
    <row r="22" spans="1:17" x14ac:dyDescent="0.25">
      <c r="A22" s="244"/>
      <c r="B22" s="240"/>
      <c r="C22" s="240"/>
      <c r="D22" s="188" t="s">
        <v>98</v>
      </c>
      <c r="E22" s="177">
        <v>1024</v>
      </c>
      <c r="F22" s="177">
        <v>593</v>
      </c>
      <c r="G22" s="177">
        <v>1150</v>
      </c>
      <c r="H22" s="177">
        <v>3751</v>
      </c>
      <c r="I22" s="177">
        <v>29</v>
      </c>
      <c r="J22" s="177">
        <v>1778</v>
      </c>
      <c r="K22" s="177">
        <v>36</v>
      </c>
      <c r="L22" s="177">
        <v>5</v>
      </c>
      <c r="M22" s="177">
        <v>41</v>
      </c>
      <c r="N22" s="177">
        <v>72</v>
      </c>
      <c r="O22" s="177">
        <v>330</v>
      </c>
      <c r="P22" s="177">
        <v>33</v>
      </c>
      <c r="Q22" s="177">
        <f t="shared" si="41"/>
        <v>8842</v>
      </c>
    </row>
    <row r="23" spans="1:17" x14ac:dyDescent="0.25">
      <c r="A23" s="244"/>
      <c r="B23" s="124" t="s">
        <v>90</v>
      </c>
      <c r="C23" s="127"/>
      <c r="D23" s="188"/>
      <c r="E23" s="186">
        <f t="shared" ref="E23" si="42">SUM(E19:E22)</f>
        <v>3895</v>
      </c>
      <c r="F23" s="186">
        <f t="shared" ref="F23" si="43">SUM(F19:F22)</f>
        <v>2599</v>
      </c>
      <c r="G23" s="186">
        <f t="shared" ref="G23" si="44">SUM(G19:G22)</f>
        <v>6348</v>
      </c>
      <c r="H23" s="186">
        <f t="shared" ref="H23" si="45">SUM(H19:H22)</f>
        <v>11314</v>
      </c>
      <c r="I23" s="186">
        <f t="shared" ref="I23" si="46">SUM(I19:I22)</f>
        <v>82</v>
      </c>
      <c r="J23" s="186">
        <f t="shared" ref="J23" si="47">SUM(J19:J22)</f>
        <v>5700</v>
      </c>
      <c r="K23" s="186">
        <f t="shared" ref="K23" si="48">SUM(K19:K22)</f>
        <v>112</v>
      </c>
      <c r="L23" s="186">
        <f t="shared" ref="L23" si="49">SUM(L19:L22)</f>
        <v>36</v>
      </c>
      <c r="M23" s="186">
        <f t="shared" ref="M23" si="50">SUM(M19:M22)</f>
        <v>163</v>
      </c>
      <c r="N23" s="186">
        <f t="shared" ref="N23" si="51">SUM(N19:N22)</f>
        <v>301</v>
      </c>
      <c r="O23" s="186">
        <f t="shared" ref="O23" si="52">SUM(O19:O22)</f>
        <v>981</v>
      </c>
      <c r="P23" s="186">
        <f t="shared" ref="P23" si="53">SUM(P19:P22)</f>
        <v>212</v>
      </c>
      <c r="Q23" s="186">
        <f t="shared" ref="Q23" si="54">SUM(Q19:Q22)</f>
        <v>31743</v>
      </c>
    </row>
    <row r="24" spans="1:17" x14ac:dyDescent="0.25">
      <c r="A24" s="244"/>
      <c r="B24" s="239" t="s">
        <v>67</v>
      </c>
      <c r="C24" s="239" t="s">
        <v>99</v>
      </c>
      <c r="D24" s="188" t="s">
        <v>97</v>
      </c>
      <c r="E24" s="177">
        <v>2578</v>
      </c>
      <c r="F24" s="177">
        <v>1243</v>
      </c>
      <c r="G24" s="177">
        <v>2277</v>
      </c>
      <c r="H24" s="177">
        <v>2236</v>
      </c>
      <c r="I24" s="177">
        <v>20</v>
      </c>
      <c r="J24" s="177">
        <v>2156</v>
      </c>
      <c r="K24" s="177">
        <v>64</v>
      </c>
      <c r="L24" s="177">
        <v>17</v>
      </c>
      <c r="M24" s="177">
        <v>152</v>
      </c>
      <c r="N24" s="177">
        <v>77</v>
      </c>
      <c r="O24" s="177">
        <v>199</v>
      </c>
      <c r="P24" s="177">
        <v>119</v>
      </c>
      <c r="Q24" s="177">
        <f t="shared" ref="Q24:Q27" si="55">SUM(E24:P24)</f>
        <v>11138</v>
      </c>
    </row>
    <row r="25" spans="1:17" x14ac:dyDescent="0.25">
      <c r="A25" s="244"/>
      <c r="B25" s="240"/>
      <c r="C25" s="240"/>
      <c r="D25" s="188" t="s">
        <v>98</v>
      </c>
      <c r="E25" s="177">
        <v>1259</v>
      </c>
      <c r="F25" s="177">
        <v>1861</v>
      </c>
      <c r="G25" s="177">
        <v>1636</v>
      </c>
      <c r="H25" s="177">
        <v>5461</v>
      </c>
      <c r="I25" s="177">
        <v>50</v>
      </c>
      <c r="J25" s="177">
        <v>4416</v>
      </c>
      <c r="K25" s="177">
        <v>86</v>
      </c>
      <c r="L25" s="177">
        <v>10</v>
      </c>
      <c r="M25" s="177">
        <v>67</v>
      </c>
      <c r="N25" s="177">
        <v>154</v>
      </c>
      <c r="O25" s="177">
        <v>259</v>
      </c>
      <c r="P25" s="177">
        <v>87</v>
      </c>
      <c r="Q25" s="177">
        <f t="shared" si="55"/>
        <v>15346</v>
      </c>
    </row>
    <row r="26" spans="1:17" x14ac:dyDescent="0.25">
      <c r="A26" s="244"/>
      <c r="B26" s="240"/>
      <c r="C26" s="239" t="s">
        <v>100</v>
      </c>
      <c r="D26" s="188" t="s">
        <v>97</v>
      </c>
      <c r="E26" s="177">
        <v>5495</v>
      </c>
      <c r="F26" s="177">
        <v>7004</v>
      </c>
      <c r="G26" s="177">
        <v>17688</v>
      </c>
      <c r="H26" s="177">
        <v>14932</v>
      </c>
      <c r="I26" s="177">
        <v>306</v>
      </c>
      <c r="J26" s="177">
        <v>9195</v>
      </c>
      <c r="K26" s="177">
        <v>346</v>
      </c>
      <c r="L26" s="177">
        <v>368</v>
      </c>
      <c r="M26" s="177">
        <v>558</v>
      </c>
      <c r="N26" s="177">
        <v>1050</v>
      </c>
      <c r="O26" s="177">
        <v>4826</v>
      </c>
      <c r="P26" s="177">
        <v>874</v>
      </c>
      <c r="Q26" s="177">
        <f t="shared" si="55"/>
        <v>62642</v>
      </c>
    </row>
    <row r="27" spans="1:17" x14ac:dyDescent="0.25">
      <c r="A27" s="244"/>
      <c r="B27" s="240"/>
      <c r="C27" s="240"/>
      <c r="D27" s="188" t="s">
        <v>98</v>
      </c>
      <c r="E27" s="177">
        <v>4385</v>
      </c>
      <c r="F27" s="177">
        <v>2820</v>
      </c>
      <c r="G27" s="177">
        <v>4614</v>
      </c>
      <c r="H27" s="177">
        <v>14021</v>
      </c>
      <c r="I27" s="177">
        <v>137</v>
      </c>
      <c r="J27" s="177">
        <v>9043</v>
      </c>
      <c r="K27" s="177">
        <v>198</v>
      </c>
      <c r="L27" s="177">
        <v>68</v>
      </c>
      <c r="M27" s="177">
        <v>174</v>
      </c>
      <c r="N27" s="177">
        <v>741</v>
      </c>
      <c r="O27" s="177">
        <v>1596</v>
      </c>
      <c r="P27" s="177">
        <v>211</v>
      </c>
      <c r="Q27" s="177">
        <f t="shared" si="55"/>
        <v>38008</v>
      </c>
    </row>
    <row r="28" spans="1:17" x14ac:dyDescent="0.25">
      <c r="A28" s="244"/>
      <c r="B28" s="124" t="s">
        <v>90</v>
      </c>
      <c r="C28" s="127"/>
      <c r="D28" s="188"/>
      <c r="E28" s="186">
        <f t="shared" ref="E28" si="56">SUM(E24:E27)</f>
        <v>13717</v>
      </c>
      <c r="F28" s="186">
        <f t="shared" ref="F28" si="57">SUM(F24:F27)</f>
        <v>12928</v>
      </c>
      <c r="G28" s="186">
        <f t="shared" ref="G28" si="58">SUM(G24:G27)</f>
        <v>26215</v>
      </c>
      <c r="H28" s="186">
        <f t="shared" ref="H28" si="59">SUM(H24:H27)</f>
        <v>36650</v>
      </c>
      <c r="I28" s="186">
        <f t="shared" ref="I28" si="60">SUM(I24:I27)</f>
        <v>513</v>
      </c>
      <c r="J28" s="186">
        <f t="shared" ref="J28" si="61">SUM(J24:J27)</f>
        <v>24810</v>
      </c>
      <c r="K28" s="186">
        <f t="shared" ref="K28" si="62">SUM(K24:K27)</f>
        <v>694</v>
      </c>
      <c r="L28" s="186">
        <f t="shared" ref="L28" si="63">SUM(L24:L27)</f>
        <v>463</v>
      </c>
      <c r="M28" s="186">
        <f t="shared" ref="M28" si="64">SUM(M24:M27)</f>
        <v>951</v>
      </c>
      <c r="N28" s="186">
        <f t="shared" ref="N28" si="65">SUM(N24:N27)</f>
        <v>2022</v>
      </c>
      <c r="O28" s="186">
        <f t="shared" ref="O28" si="66">SUM(O24:O27)</f>
        <v>6880</v>
      </c>
      <c r="P28" s="186">
        <f t="shared" ref="P28" si="67">SUM(P24:P27)</f>
        <v>1291</v>
      </c>
      <c r="Q28" s="186">
        <f t="shared" ref="Q28" si="68">SUM(Q24:Q27)</f>
        <v>127134</v>
      </c>
    </row>
    <row r="29" spans="1:17" x14ac:dyDescent="0.25">
      <c r="A29" s="244"/>
      <c r="B29" s="239" t="s">
        <v>157</v>
      </c>
      <c r="C29" s="239" t="s">
        <v>99</v>
      </c>
      <c r="D29" s="188" t="s">
        <v>97</v>
      </c>
      <c r="E29" s="177">
        <v>991</v>
      </c>
      <c r="F29" s="177">
        <v>216</v>
      </c>
      <c r="G29" s="177">
        <v>637</v>
      </c>
      <c r="H29" s="177">
        <v>736</v>
      </c>
      <c r="I29" s="177">
        <v>8</v>
      </c>
      <c r="J29" s="177">
        <v>1269</v>
      </c>
      <c r="K29" s="177">
        <v>19</v>
      </c>
      <c r="L29" s="177">
        <v>8</v>
      </c>
      <c r="M29" s="177">
        <v>26</v>
      </c>
      <c r="N29" s="177">
        <v>33</v>
      </c>
      <c r="O29" s="177">
        <v>125</v>
      </c>
      <c r="P29" s="177">
        <v>58</v>
      </c>
      <c r="Q29" s="177">
        <f t="shared" ref="Q29:Q32" si="69">SUM(E29:P29)</f>
        <v>4126</v>
      </c>
    </row>
    <row r="30" spans="1:17" x14ac:dyDescent="0.25">
      <c r="A30" s="244"/>
      <c r="B30" s="240"/>
      <c r="C30" s="240"/>
      <c r="D30" s="188" t="s">
        <v>98</v>
      </c>
      <c r="E30" s="177">
        <v>490</v>
      </c>
      <c r="F30" s="177">
        <v>602</v>
      </c>
      <c r="G30" s="177">
        <v>571</v>
      </c>
      <c r="H30" s="177">
        <v>1802</v>
      </c>
      <c r="I30" s="177">
        <v>25</v>
      </c>
      <c r="J30" s="177">
        <v>3286</v>
      </c>
      <c r="K30" s="177">
        <v>36</v>
      </c>
      <c r="L30" s="177">
        <v>10</v>
      </c>
      <c r="M30" s="177">
        <v>21</v>
      </c>
      <c r="N30" s="177">
        <v>81</v>
      </c>
      <c r="O30" s="177">
        <v>126</v>
      </c>
      <c r="P30" s="177">
        <v>48</v>
      </c>
      <c r="Q30" s="177">
        <f t="shared" si="69"/>
        <v>7098</v>
      </c>
    </row>
    <row r="31" spans="1:17" x14ac:dyDescent="0.25">
      <c r="A31" s="244"/>
      <c r="B31" s="240"/>
      <c r="C31" s="239" t="s">
        <v>100</v>
      </c>
      <c r="D31" s="188" t="s">
        <v>97</v>
      </c>
      <c r="E31" s="177">
        <v>3996</v>
      </c>
      <c r="F31" s="177">
        <v>6110</v>
      </c>
      <c r="G31" s="177">
        <v>13774</v>
      </c>
      <c r="H31" s="177">
        <v>8435</v>
      </c>
      <c r="I31" s="177">
        <v>305</v>
      </c>
      <c r="J31" s="177">
        <v>7118</v>
      </c>
      <c r="K31" s="177">
        <v>263</v>
      </c>
      <c r="L31" s="177">
        <v>217</v>
      </c>
      <c r="M31" s="177">
        <v>187</v>
      </c>
      <c r="N31" s="177">
        <v>1129</v>
      </c>
      <c r="O31" s="177">
        <v>5900</v>
      </c>
      <c r="P31" s="177">
        <v>712</v>
      </c>
      <c r="Q31" s="177">
        <f t="shared" si="69"/>
        <v>48146</v>
      </c>
    </row>
    <row r="32" spans="1:17" x14ac:dyDescent="0.25">
      <c r="A32" s="244"/>
      <c r="B32" s="240"/>
      <c r="C32" s="240"/>
      <c r="D32" s="188" t="s">
        <v>98</v>
      </c>
      <c r="E32" s="177">
        <v>1968</v>
      </c>
      <c r="F32" s="177">
        <v>1521</v>
      </c>
      <c r="G32" s="177">
        <v>2200</v>
      </c>
      <c r="H32" s="177">
        <v>5567</v>
      </c>
      <c r="I32" s="177">
        <v>103</v>
      </c>
      <c r="J32" s="177">
        <v>7299</v>
      </c>
      <c r="K32" s="177">
        <v>95</v>
      </c>
      <c r="L32" s="177">
        <v>33</v>
      </c>
      <c r="M32" s="177">
        <v>63</v>
      </c>
      <c r="N32" s="177">
        <v>684</v>
      </c>
      <c r="O32" s="177">
        <v>1252</v>
      </c>
      <c r="P32" s="177">
        <v>142</v>
      </c>
      <c r="Q32" s="177">
        <f t="shared" si="69"/>
        <v>20927</v>
      </c>
    </row>
    <row r="33" spans="1:17" x14ac:dyDescent="0.25">
      <c r="A33" s="244"/>
      <c r="B33" s="124" t="s">
        <v>90</v>
      </c>
      <c r="C33" s="127"/>
      <c r="D33" s="188"/>
      <c r="E33" s="186">
        <f t="shared" ref="E33" si="70">SUM(E29:E32)</f>
        <v>7445</v>
      </c>
      <c r="F33" s="186">
        <f t="shared" ref="F33" si="71">SUM(F29:F32)</f>
        <v>8449</v>
      </c>
      <c r="G33" s="186">
        <f t="shared" ref="G33" si="72">SUM(G29:G32)</f>
        <v>17182</v>
      </c>
      <c r="H33" s="186">
        <f t="shared" ref="H33" si="73">SUM(H29:H32)</f>
        <v>16540</v>
      </c>
      <c r="I33" s="186">
        <f t="shared" ref="I33" si="74">SUM(I29:I32)</f>
        <v>441</v>
      </c>
      <c r="J33" s="186">
        <f t="shared" ref="J33" si="75">SUM(J29:J32)</f>
        <v>18972</v>
      </c>
      <c r="K33" s="186">
        <f t="shared" ref="K33" si="76">SUM(K29:K32)</f>
        <v>413</v>
      </c>
      <c r="L33" s="186">
        <f t="shared" ref="L33" si="77">SUM(L29:L32)</f>
        <v>268</v>
      </c>
      <c r="M33" s="186">
        <f t="shared" ref="M33" si="78">SUM(M29:M32)</f>
        <v>297</v>
      </c>
      <c r="N33" s="186">
        <f t="shared" ref="N33" si="79">SUM(N29:N32)</f>
        <v>1927</v>
      </c>
      <c r="O33" s="186">
        <f t="shared" ref="O33" si="80">SUM(O29:O32)</f>
        <v>7403</v>
      </c>
      <c r="P33" s="186">
        <f t="shared" ref="P33" si="81">SUM(P29:P32)</f>
        <v>960</v>
      </c>
      <c r="Q33" s="186">
        <f t="shared" ref="Q33" si="82">SUM(Q29:Q32)</f>
        <v>80297</v>
      </c>
    </row>
    <row r="34" spans="1:17" s="123" customFormat="1" x14ac:dyDescent="0.25">
      <c r="A34" s="108" t="s">
        <v>10</v>
      </c>
      <c r="B34" s="108"/>
      <c r="C34" s="108"/>
      <c r="D34" s="108"/>
      <c r="E34" s="178">
        <f t="shared" ref="E34:Q34" si="83">+E8+E13+E18+E23+E28+E33</f>
        <v>59326</v>
      </c>
      <c r="F34" s="178">
        <f t="shared" si="83"/>
        <v>125710</v>
      </c>
      <c r="G34" s="178">
        <f t="shared" si="83"/>
        <v>184594</v>
      </c>
      <c r="H34" s="178">
        <f t="shared" si="83"/>
        <v>311399</v>
      </c>
      <c r="I34" s="178">
        <f t="shared" si="83"/>
        <v>2064</v>
      </c>
      <c r="J34" s="178">
        <f t="shared" si="83"/>
        <v>98853</v>
      </c>
      <c r="K34" s="178">
        <f t="shared" si="83"/>
        <v>3592</v>
      </c>
      <c r="L34" s="178">
        <f t="shared" si="83"/>
        <v>2141</v>
      </c>
      <c r="M34" s="178">
        <f t="shared" si="83"/>
        <v>4240</v>
      </c>
      <c r="N34" s="178">
        <f t="shared" si="83"/>
        <v>9608</v>
      </c>
      <c r="O34" s="178">
        <f t="shared" si="83"/>
        <v>38630</v>
      </c>
      <c r="P34" s="178">
        <f t="shared" si="83"/>
        <v>4618</v>
      </c>
      <c r="Q34" s="178">
        <f t="shared" si="83"/>
        <v>844775</v>
      </c>
    </row>
  </sheetData>
  <mergeCells count="25">
    <mergeCell ref="B24:B27"/>
    <mergeCell ref="D2:D3"/>
    <mergeCell ref="E2:Q2"/>
    <mergeCell ref="A4:A18"/>
    <mergeCell ref="A19:A33"/>
    <mergeCell ref="C24:C25"/>
    <mergeCell ref="C26:C27"/>
    <mergeCell ref="B29:B32"/>
    <mergeCell ref="C29:C30"/>
    <mergeCell ref="C31:C32"/>
    <mergeCell ref="C9:C10"/>
    <mergeCell ref="C11:C12"/>
    <mergeCell ref="B14:B17"/>
    <mergeCell ref="C14:C15"/>
    <mergeCell ref="C16:C17"/>
    <mergeCell ref="A2:A3"/>
    <mergeCell ref="B2:B3"/>
    <mergeCell ref="C2:C3"/>
    <mergeCell ref="B19:B22"/>
    <mergeCell ref="C19:C20"/>
    <mergeCell ref="B4:B7"/>
    <mergeCell ref="C4:C5"/>
    <mergeCell ref="C6:C7"/>
    <mergeCell ref="B9:B12"/>
    <mergeCell ref="C21:C22"/>
  </mergeCells>
  <pageMargins left="0.7" right="0.7" top="0.75" bottom="0.75" header="0.3" footer="0.3"/>
  <pageSetup paperSize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="70" zoomScaleNormal="70" workbookViewId="0">
      <selection activeCell="I34" sqref="I34:L35"/>
    </sheetView>
  </sheetViews>
  <sheetFormatPr defaultColWidth="8.88671875" defaultRowHeight="12" x14ac:dyDescent="0.3"/>
  <cols>
    <col min="1" max="1" width="17.6640625" style="4" bestFit="1" customWidth="1"/>
    <col min="2" max="2" width="27.33203125" style="4" bestFit="1" customWidth="1"/>
    <col min="3" max="3" width="11.6640625" style="4" bestFit="1" customWidth="1"/>
    <col min="4" max="4" width="14.44140625" style="4" customWidth="1"/>
    <col min="5" max="5" width="10.33203125" style="4" bestFit="1" customWidth="1"/>
    <col min="6" max="6" width="15.33203125" style="4" customWidth="1"/>
    <col min="7" max="7" width="10.5546875" style="4" customWidth="1"/>
    <col min="8" max="8" width="1.6640625" style="4" customWidth="1"/>
    <col min="9" max="9" width="11.6640625" style="4" bestFit="1" customWidth="1"/>
    <col min="10" max="10" width="15" style="4" customWidth="1"/>
    <col min="11" max="11" width="10.33203125" style="4" bestFit="1" customWidth="1"/>
    <col min="12" max="12" width="15" style="4" customWidth="1"/>
    <col min="13" max="13" width="12.5546875" style="4" customWidth="1"/>
    <col min="14" max="16384" width="8.88671875" style="4"/>
  </cols>
  <sheetData>
    <row r="1" spans="1:13" ht="14.4" x14ac:dyDescent="0.3">
      <c r="A1" s="211" t="s">
        <v>125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</row>
    <row r="2" spans="1:13" ht="31.5" customHeight="1" x14ac:dyDescent="0.3">
      <c r="A2" s="212" t="s">
        <v>1</v>
      </c>
      <c r="B2" s="212" t="s">
        <v>2</v>
      </c>
      <c r="C2" s="215" t="s">
        <v>3</v>
      </c>
      <c r="D2" s="215"/>
      <c r="E2" s="215"/>
      <c r="F2" s="215"/>
      <c r="G2" s="215"/>
      <c r="H2" s="27"/>
      <c r="I2" s="215" t="s">
        <v>4</v>
      </c>
      <c r="J2" s="215"/>
      <c r="K2" s="215"/>
      <c r="L2" s="215"/>
      <c r="M2" s="215"/>
    </row>
    <row r="3" spans="1:13" ht="20.100000000000001" customHeight="1" x14ac:dyDescent="0.3">
      <c r="A3" s="213"/>
      <c r="B3" s="213"/>
      <c r="C3" s="215" t="s">
        <v>34</v>
      </c>
      <c r="D3" s="215"/>
      <c r="E3" s="215"/>
      <c r="F3" s="215"/>
      <c r="G3" s="215"/>
      <c r="H3" s="2"/>
      <c r="I3" s="215" t="s">
        <v>34</v>
      </c>
      <c r="J3" s="215"/>
      <c r="K3" s="215"/>
      <c r="L3" s="215"/>
      <c r="M3" s="215"/>
    </row>
    <row r="4" spans="1:13" s="29" customFormat="1" ht="47.4" customHeight="1" x14ac:dyDescent="0.3">
      <c r="A4" s="214"/>
      <c r="B4" s="214"/>
      <c r="C4" s="81" t="s">
        <v>35</v>
      </c>
      <c r="D4" s="81" t="s">
        <v>36</v>
      </c>
      <c r="E4" s="81" t="s">
        <v>37</v>
      </c>
      <c r="F4" s="82" t="s">
        <v>38</v>
      </c>
      <c r="G4" s="82" t="s">
        <v>10</v>
      </c>
      <c r="H4" s="28"/>
      <c r="I4" s="81" t="s">
        <v>35</v>
      </c>
      <c r="J4" s="81" t="s">
        <v>36</v>
      </c>
      <c r="K4" s="81" t="s">
        <v>37</v>
      </c>
      <c r="L4" s="82" t="s">
        <v>38</v>
      </c>
      <c r="M4" s="82" t="s">
        <v>10</v>
      </c>
    </row>
    <row r="5" spans="1:13" ht="9" customHeight="1" x14ac:dyDescent="0.3">
      <c r="A5" s="30"/>
      <c r="B5" s="30"/>
      <c r="C5" s="7"/>
      <c r="D5" s="7"/>
      <c r="E5" s="7"/>
      <c r="F5" s="31"/>
      <c r="G5" s="32"/>
      <c r="H5" s="2"/>
      <c r="I5" s="7"/>
      <c r="J5" s="7"/>
      <c r="K5" s="7"/>
      <c r="L5" s="31"/>
      <c r="M5" s="32"/>
    </row>
    <row r="6" spans="1:13" s="2" customFormat="1" ht="12" customHeight="1" x14ac:dyDescent="0.25">
      <c r="A6" s="8"/>
      <c r="B6" s="9" t="s">
        <v>5</v>
      </c>
      <c r="C6" s="150">
        <v>25249</v>
      </c>
      <c r="D6" s="150">
        <v>805</v>
      </c>
      <c r="E6" s="150">
        <v>585</v>
      </c>
      <c r="F6" s="150">
        <v>3010</v>
      </c>
      <c r="G6" s="150">
        <v>29649</v>
      </c>
      <c r="H6" s="151"/>
      <c r="I6" s="151">
        <v>12167.000000000009</v>
      </c>
      <c r="J6" s="151">
        <v>47066.000000000051</v>
      </c>
      <c r="K6" s="151">
        <v>4463.0000000000027</v>
      </c>
      <c r="L6" s="151">
        <v>9139.9999999999927</v>
      </c>
      <c r="M6" s="151">
        <v>72836.000000000058</v>
      </c>
    </row>
    <row r="7" spans="1:13" s="2" customFormat="1" ht="12" customHeight="1" x14ac:dyDescent="0.25">
      <c r="A7" s="11"/>
      <c r="B7" s="12" t="s">
        <v>6</v>
      </c>
      <c r="C7" s="150">
        <v>1198</v>
      </c>
      <c r="D7" s="150">
        <v>39</v>
      </c>
      <c r="E7" s="150">
        <v>29</v>
      </c>
      <c r="F7" s="150">
        <v>116</v>
      </c>
      <c r="G7" s="150">
        <v>1382</v>
      </c>
      <c r="H7" s="151"/>
      <c r="I7" s="151">
        <v>347.00000000000011</v>
      </c>
      <c r="J7" s="151">
        <v>940</v>
      </c>
      <c r="K7" s="151">
        <v>289</v>
      </c>
      <c r="L7" s="151">
        <v>224</v>
      </c>
      <c r="M7" s="151">
        <v>1800</v>
      </c>
    </row>
    <row r="8" spans="1:13" s="2" customFormat="1" ht="12" customHeight="1" x14ac:dyDescent="0.25">
      <c r="A8" s="11"/>
      <c r="B8" s="12" t="s">
        <v>7</v>
      </c>
      <c r="C8" s="150">
        <v>47250</v>
      </c>
      <c r="D8" s="150">
        <v>2235</v>
      </c>
      <c r="E8" s="150">
        <v>2125</v>
      </c>
      <c r="F8" s="150">
        <v>4837</v>
      </c>
      <c r="G8" s="150">
        <v>56447</v>
      </c>
      <c r="H8" s="151"/>
      <c r="I8" s="151">
        <v>27368.999999999956</v>
      </c>
      <c r="J8" s="151">
        <v>85067.000000000087</v>
      </c>
      <c r="K8" s="151">
        <v>46287.999999999935</v>
      </c>
      <c r="L8" s="151">
        <v>30932.000000000029</v>
      </c>
      <c r="M8" s="151">
        <v>189656</v>
      </c>
    </row>
    <row r="9" spans="1:13" s="13" customFormat="1" ht="12" customHeight="1" x14ac:dyDescent="0.25">
      <c r="A9" s="11"/>
      <c r="B9" s="12" t="s">
        <v>8</v>
      </c>
      <c r="C9" s="150">
        <v>8887</v>
      </c>
      <c r="D9" s="150">
        <v>396</v>
      </c>
      <c r="E9" s="150">
        <v>252</v>
      </c>
      <c r="F9" s="150">
        <v>1370</v>
      </c>
      <c r="G9" s="150">
        <v>10905</v>
      </c>
      <c r="H9" s="152"/>
      <c r="I9" s="151">
        <v>4455.0000000000009</v>
      </c>
      <c r="J9" s="151">
        <v>11725.000000000009</v>
      </c>
      <c r="K9" s="151">
        <v>2147.9999999999982</v>
      </c>
      <c r="L9" s="151">
        <v>4120.9999999999991</v>
      </c>
      <c r="M9" s="151">
        <v>22449.000000000007</v>
      </c>
    </row>
    <row r="10" spans="1:13" s="2" customFormat="1" ht="12" customHeight="1" x14ac:dyDescent="0.25">
      <c r="A10" s="14" t="s">
        <v>9</v>
      </c>
      <c r="B10" s="15" t="s">
        <v>10</v>
      </c>
      <c r="C10" s="153">
        <v>82584</v>
      </c>
      <c r="D10" s="153">
        <v>3475</v>
      </c>
      <c r="E10" s="153">
        <v>2991</v>
      </c>
      <c r="F10" s="153">
        <v>9333</v>
      </c>
      <c r="G10" s="153">
        <v>98383</v>
      </c>
      <c r="H10" s="152"/>
      <c r="I10" s="152">
        <v>44337.999999999964</v>
      </c>
      <c r="J10" s="152">
        <v>144798.00000000015</v>
      </c>
      <c r="K10" s="152">
        <v>53187.999999999935</v>
      </c>
      <c r="L10" s="152">
        <v>44417.000000000022</v>
      </c>
      <c r="M10" s="152">
        <v>286741.00000000006</v>
      </c>
    </row>
    <row r="11" spans="1:13" s="2" customFormat="1" ht="9" customHeight="1" x14ac:dyDescent="0.25">
      <c r="A11" s="14"/>
      <c r="B11" s="15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</row>
    <row r="12" spans="1:13" s="18" customFormat="1" ht="12" customHeight="1" x14ac:dyDescent="0.25">
      <c r="A12" s="11"/>
      <c r="B12" s="12" t="s">
        <v>11</v>
      </c>
      <c r="C12" s="151">
        <v>10407</v>
      </c>
      <c r="D12" s="151">
        <v>307</v>
      </c>
      <c r="E12" s="151">
        <v>148</v>
      </c>
      <c r="F12" s="151">
        <v>991</v>
      </c>
      <c r="G12" s="151">
        <v>11853</v>
      </c>
      <c r="H12" s="151"/>
      <c r="I12" s="151">
        <v>9729</v>
      </c>
      <c r="J12" s="151">
        <v>9642</v>
      </c>
      <c r="K12" s="151">
        <v>1458</v>
      </c>
      <c r="L12" s="151">
        <v>1723.0000000000005</v>
      </c>
      <c r="M12" s="151">
        <v>22552</v>
      </c>
    </row>
    <row r="13" spans="1:13" s="18" customFormat="1" ht="12" customHeight="1" x14ac:dyDescent="0.25">
      <c r="A13" s="19"/>
      <c r="B13" s="20" t="s">
        <v>12</v>
      </c>
      <c r="C13" s="154">
        <v>4909</v>
      </c>
      <c r="D13" s="154">
        <v>186</v>
      </c>
      <c r="E13" s="154">
        <v>70</v>
      </c>
      <c r="F13" s="154">
        <v>423</v>
      </c>
      <c r="G13" s="154">
        <v>5588</v>
      </c>
      <c r="H13" s="155"/>
      <c r="I13" s="155">
        <v>4214.9999999999991</v>
      </c>
      <c r="J13" s="155">
        <v>3010.0000000000014</v>
      </c>
      <c r="K13" s="155">
        <v>996</v>
      </c>
      <c r="L13" s="155">
        <v>1175.0000000000002</v>
      </c>
      <c r="M13" s="155">
        <v>9396</v>
      </c>
    </row>
    <row r="14" spans="1:13" s="18" customFormat="1" ht="12" customHeight="1" x14ac:dyDescent="0.25">
      <c r="A14" s="19"/>
      <c r="B14" s="22" t="s">
        <v>13</v>
      </c>
      <c r="C14" s="154">
        <v>5498</v>
      </c>
      <c r="D14" s="154">
        <v>121</v>
      </c>
      <c r="E14" s="154">
        <v>78</v>
      </c>
      <c r="F14" s="154">
        <v>568</v>
      </c>
      <c r="G14" s="154">
        <v>6265</v>
      </c>
      <c r="H14" s="155"/>
      <c r="I14" s="155">
        <v>5514</v>
      </c>
      <c r="J14" s="155">
        <v>6631.9999999999991</v>
      </c>
      <c r="K14" s="155">
        <v>462.00000000000006</v>
      </c>
      <c r="L14" s="155">
        <v>548.00000000000011</v>
      </c>
      <c r="M14" s="155">
        <v>13156</v>
      </c>
    </row>
    <row r="15" spans="1:13" s="2" customFormat="1" ht="12" customHeight="1" x14ac:dyDescent="0.25">
      <c r="A15" s="11"/>
      <c r="B15" s="12" t="s">
        <v>14</v>
      </c>
      <c r="C15" s="150">
        <v>26204</v>
      </c>
      <c r="D15" s="150">
        <v>913</v>
      </c>
      <c r="E15" s="150">
        <v>600</v>
      </c>
      <c r="F15" s="150">
        <v>2880</v>
      </c>
      <c r="G15" s="150">
        <v>30597</v>
      </c>
      <c r="H15" s="151"/>
      <c r="I15" s="151">
        <v>11674.999999999984</v>
      </c>
      <c r="J15" s="151">
        <v>38603.000000000015</v>
      </c>
      <c r="K15" s="151">
        <v>9383.9999999999982</v>
      </c>
      <c r="L15" s="151">
        <v>19450.999999999971</v>
      </c>
      <c r="M15" s="151">
        <v>79112.999999999971</v>
      </c>
    </row>
    <row r="16" spans="1:13" s="2" customFormat="1" ht="12" customHeight="1" x14ac:dyDescent="0.25">
      <c r="A16" s="11"/>
      <c r="B16" s="12" t="s">
        <v>15</v>
      </c>
      <c r="C16" s="150">
        <v>9689</v>
      </c>
      <c r="D16" s="150">
        <v>234</v>
      </c>
      <c r="E16" s="150">
        <v>119</v>
      </c>
      <c r="F16" s="150">
        <v>680</v>
      </c>
      <c r="G16" s="150">
        <v>10722</v>
      </c>
      <c r="H16" s="151"/>
      <c r="I16" s="151">
        <v>3886.0000000000018</v>
      </c>
      <c r="J16" s="151">
        <v>12433.000000000005</v>
      </c>
      <c r="K16" s="151">
        <v>958.99999999999989</v>
      </c>
      <c r="L16" s="151">
        <v>2168.9999999999991</v>
      </c>
      <c r="M16" s="151">
        <v>19447.000000000007</v>
      </c>
    </row>
    <row r="17" spans="1:13" s="2" customFormat="1" ht="12" customHeight="1" x14ac:dyDescent="0.25">
      <c r="A17" s="11"/>
      <c r="B17" s="12" t="s">
        <v>16</v>
      </c>
      <c r="C17" s="150">
        <v>23032</v>
      </c>
      <c r="D17" s="150">
        <v>879</v>
      </c>
      <c r="E17" s="150">
        <v>647</v>
      </c>
      <c r="F17" s="150">
        <v>2784</v>
      </c>
      <c r="G17" s="150">
        <v>27342</v>
      </c>
      <c r="H17" s="151"/>
      <c r="I17" s="151">
        <v>12510.999999999989</v>
      </c>
      <c r="J17" s="151">
        <v>52890.999999999949</v>
      </c>
      <c r="K17" s="151">
        <v>5780</v>
      </c>
      <c r="L17" s="151">
        <v>7039.9999999999945</v>
      </c>
      <c r="M17" s="151">
        <v>78221.999999999942</v>
      </c>
    </row>
    <row r="18" spans="1:13" s="2" customFormat="1" ht="12" customHeight="1" x14ac:dyDescent="0.25">
      <c r="A18" s="11" t="s">
        <v>17</v>
      </c>
      <c r="B18" s="15" t="s">
        <v>10</v>
      </c>
      <c r="C18" s="153">
        <v>69332</v>
      </c>
      <c r="D18" s="153">
        <v>2333</v>
      </c>
      <c r="E18" s="153">
        <v>1514</v>
      </c>
      <c r="F18" s="153">
        <v>7335</v>
      </c>
      <c r="G18" s="153">
        <v>80514</v>
      </c>
      <c r="H18" s="152"/>
      <c r="I18" s="152">
        <v>37800.999999999971</v>
      </c>
      <c r="J18" s="152">
        <v>113568.99999999997</v>
      </c>
      <c r="K18" s="152">
        <v>17581</v>
      </c>
      <c r="L18" s="152">
        <v>30382.999999999964</v>
      </c>
      <c r="M18" s="152">
        <v>199333.99999999991</v>
      </c>
    </row>
    <row r="19" spans="1:13" s="2" customFormat="1" ht="9" customHeight="1" x14ac:dyDescent="0.25">
      <c r="A19" s="11"/>
      <c r="B19" s="15"/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</row>
    <row r="20" spans="1:13" s="2" customFormat="1" ht="12" customHeight="1" x14ac:dyDescent="0.25">
      <c r="A20" s="11"/>
      <c r="B20" s="12" t="s">
        <v>18</v>
      </c>
      <c r="C20" s="150">
        <v>24017</v>
      </c>
      <c r="D20" s="150">
        <v>692</v>
      </c>
      <c r="E20" s="150">
        <v>559</v>
      </c>
      <c r="F20" s="150">
        <v>2266</v>
      </c>
      <c r="G20" s="150">
        <v>27534</v>
      </c>
      <c r="H20" s="151"/>
      <c r="I20" s="151">
        <v>11374.999999999987</v>
      </c>
      <c r="J20" s="151">
        <v>29830.999999999971</v>
      </c>
      <c r="K20" s="151">
        <v>4358.9999999999982</v>
      </c>
      <c r="L20" s="151">
        <v>5936.0000000000018</v>
      </c>
      <c r="M20" s="151">
        <v>51500.999999999956</v>
      </c>
    </row>
    <row r="21" spans="1:13" s="13" customFormat="1" ht="12" customHeight="1" x14ac:dyDescent="0.25">
      <c r="A21" s="11"/>
      <c r="B21" s="8" t="s">
        <v>19</v>
      </c>
      <c r="C21" s="150">
        <v>5657</v>
      </c>
      <c r="D21" s="150">
        <v>245</v>
      </c>
      <c r="E21" s="150">
        <v>124</v>
      </c>
      <c r="F21" s="150">
        <v>849</v>
      </c>
      <c r="G21" s="150">
        <v>6875</v>
      </c>
      <c r="H21" s="152"/>
      <c r="I21" s="151">
        <v>1715.9999999999991</v>
      </c>
      <c r="J21" s="151">
        <v>8370.9999999999982</v>
      </c>
      <c r="K21" s="151">
        <v>465.00000000000006</v>
      </c>
      <c r="L21" s="151">
        <v>1051.9999999999998</v>
      </c>
      <c r="M21" s="151">
        <v>11603.999999999996</v>
      </c>
    </row>
    <row r="22" spans="1:13" s="2" customFormat="1" ht="12" customHeight="1" x14ac:dyDescent="0.25">
      <c r="A22" s="11"/>
      <c r="B22" s="8" t="s">
        <v>20</v>
      </c>
      <c r="C22" s="150">
        <v>9803</v>
      </c>
      <c r="D22" s="150">
        <v>365</v>
      </c>
      <c r="E22" s="150">
        <v>214</v>
      </c>
      <c r="F22" s="150">
        <v>1067</v>
      </c>
      <c r="G22" s="150">
        <v>11449</v>
      </c>
      <c r="H22" s="151"/>
      <c r="I22" s="151">
        <v>4394.0000000000036</v>
      </c>
      <c r="J22" s="151">
        <v>12809.999999999995</v>
      </c>
      <c r="K22" s="151">
        <v>1007.9999999999999</v>
      </c>
      <c r="L22" s="151">
        <v>784</v>
      </c>
      <c r="M22" s="151">
        <v>18996</v>
      </c>
    </row>
    <row r="23" spans="1:13" s="2" customFormat="1" ht="12" customHeight="1" x14ac:dyDescent="0.25">
      <c r="A23" s="11"/>
      <c r="B23" s="8" t="s">
        <v>21</v>
      </c>
      <c r="C23" s="150">
        <v>27205</v>
      </c>
      <c r="D23" s="150">
        <v>1528</v>
      </c>
      <c r="E23" s="150">
        <v>763</v>
      </c>
      <c r="F23" s="150">
        <v>2740</v>
      </c>
      <c r="G23" s="150">
        <v>32236</v>
      </c>
      <c r="H23" s="151"/>
      <c r="I23" s="151">
        <v>28238.999999999975</v>
      </c>
      <c r="J23" s="151">
        <v>36424.99999999992</v>
      </c>
      <c r="K23" s="151">
        <v>12591.000000000005</v>
      </c>
      <c r="L23" s="151">
        <v>33282.999999999956</v>
      </c>
      <c r="M23" s="151">
        <v>110537.99999999985</v>
      </c>
    </row>
    <row r="24" spans="1:13" s="2" customFormat="1" ht="12" customHeight="1" x14ac:dyDescent="0.25">
      <c r="A24" s="11" t="s">
        <v>22</v>
      </c>
      <c r="B24" s="15" t="s">
        <v>10</v>
      </c>
      <c r="C24" s="153">
        <v>66682</v>
      </c>
      <c r="D24" s="153">
        <v>2830</v>
      </c>
      <c r="E24" s="153">
        <v>1660</v>
      </c>
      <c r="F24" s="153">
        <v>6922</v>
      </c>
      <c r="G24" s="153">
        <v>78094</v>
      </c>
      <c r="H24" s="152"/>
      <c r="I24" s="152">
        <v>45723.999999999964</v>
      </c>
      <c r="J24" s="152">
        <v>87436.999999999884</v>
      </c>
      <c r="K24" s="152">
        <v>18423.000000000004</v>
      </c>
      <c r="L24" s="152">
        <v>41054.999999999956</v>
      </c>
      <c r="M24" s="152">
        <v>192638.99999999983</v>
      </c>
    </row>
    <row r="25" spans="1:13" s="2" customFormat="1" ht="9" customHeight="1" x14ac:dyDescent="0.25">
      <c r="A25" s="11"/>
      <c r="B25" s="15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</row>
    <row r="26" spans="1:13" s="2" customFormat="1" ht="12" customHeight="1" x14ac:dyDescent="0.25">
      <c r="A26" s="11"/>
      <c r="B26" s="8" t="s">
        <v>23</v>
      </c>
      <c r="C26" s="150">
        <v>7135</v>
      </c>
      <c r="D26" s="150">
        <v>374</v>
      </c>
      <c r="E26" s="150">
        <v>131</v>
      </c>
      <c r="F26" s="150">
        <v>403</v>
      </c>
      <c r="G26" s="150">
        <v>8043</v>
      </c>
      <c r="H26" s="151"/>
      <c r="I26" s="151">
        <v>2241.9999999999991</v>
      </c>
      <c r="J26" s="151">
        <v>7263.9999999999936</v>
      </c>
      <c r="K26" s="151">
        <v>1292.9999999999995</v>
      </c>
      <c r="L26" s="151">
        <v>732</v>
      </c>
      <c r="M26" s="151">
        <v>11530.999999999993</v>
      </c>
    </row>
    <row r="27" spans="1:13" s="2" customFormat="1" ht="12" customHeight="1" x14ac:dyDescent="0.25">
      <c r="A27" s="11"/>
      <c r="B27" s="8" t="s">
        <v>24</v>
      </c>
      <c r="C27" s="150">
        <v>1783</v>
      </c>
      <c r="D27" s="150">
        <v>152</v>
      </c>
      <c r="E27" s="150">
        <v>29</v>
      </c>
      <c r="F27" s="150">
        <v>97</v>
      </c>
      <c r="G27" s="150">
        <v>2061</v>
      </c>
      <c r="H27" s="151"/>
      <c r="I27" s="151">
        <v>426.00000000000011</v>
      </c>
      <c r="J27" s="151">
        <v>2247</v>
      </c>
      <c r="K27" s="151">
        <v>432.99999999999994</v>
      </c>
      <c r="L27" s="151">
        <v>244</v>
      </c>
      <c r="M27" s="151">
        <v>3350</v>
      </c>
    </row>
    <row r="28" spans="1:13" s="2" customFormat="1" ht="12" customHeight="1" x14ac:dyDescent="0.25">
      <c r="A28" s="11"/>
      <c r="B28" s="8" t="s">
        <v>25</v>
      </c>
      <c r="C28" s="150">
        <v>17350</v>
      </c>
      <c r="D28" s="150">
        <v>1648</v>
      </c>
      <c r="E28" s="150">
        <v>359</v>
      </c>
      <c r="F28" s="150">
        <v>1622</v>
      </c>
      <c r="G28" s="150">
        <v>20979</v>
      </c>
      <c r="H28" s="151"/>
      <c r="I28" s="151">
        <v>8111.9999999999909</v>
      </c>
      <c r="J28" s="151">
        <v>18512.000000000015</v>
      </c>
      <c r="K28" s="151">
        <v>1960.0000000000007</v>
      </c>
      <c r="L28" s="151">
        <v>3957.0000000000018</v>
      </c>
      <c r="M28" s="151">
        <v>32541.000000000007</v>
      </c>
    </row>
    <row r="29" spans="1:13" s="2" customFormat="1" ht="12" customHeight="1" x14ac:dyDescent="0.25">
      <c r="A29" s="11"/>
      <c r="B29" s="8" t="s">
        <v>26</v>
      </c>
      <c r="C29" s="150">
        <v>14364</v>
      </c>
      <c r="D29" s="150">
        <v>1341</v>
      </c>
      <c r="E29" s="150">
        <v>229</v>
      </c>
      <c r="F29" s="150">
        <v>1213</v>
      </c>
      <c r="G29" s="150">
        <v>17147</v>
      </c>
      <c r="H29" s="151"/>
      <c r="I29" s="151">
        <v>6932.9999999999918</v>
      </c>
      <c r="J29" s="151">
        <v>20890.000000000044</v>
      </c>
      <c r="K29" s="151">
        <v>4848.0000000000018</v>
      </c>
      <c r="L29" s="151">
        <v>4599.9999999999973</v>
      </c>
      <c r="M29" s="151">
        <v>37271.000000000036</v>
      </c>
    </row>
    <row r="30" spans="1:13" s="2" customFormat="1" ht="12" customHeight="1" x14ac:dyDescent="0.25">
      <c r="A30" s="11"/>
      <c r="B30" s="8" t="s">
        <v>27</v>
      </c>
      <c r="C30" s="150">
        <v>3238</v>
      </c>
      <c r="D30" s="150">
        <v>246</v>
      </c>
      <c r="E30" s="150">
        <v>50</v>
      </c>
      <c r="F30" s="150">
        <v>135</v>
      </c>
      <c r="G30" s="150">
        <v>3669</v>
      </c>
      <c r="H30" s="151"/>
      <c r="I30" s="151">
        <v>1308.0000000000002</v>
      </c>
      <c r="J30" s="151">
        <v>4578.9999999999991</v>
      </c>
      <c r="K30" s="151">
        <v>96.999999999999986</v>
      </c>
      <c r="L30" s="151">
        <v>176.00000000000006</v>
      </c>
      <c r="M30" s="151">
        <v>6159.9999999999991</v>
      </c>
    </row>
    <row r="31" spans="1:13" s="2" customFormat="1" ht="12" customHeight="1" x14ac:dyDescent="0.25">
      <c r="A31" s="11"/>
      <c r="B31" s="8" t="s">
        <v>28</v>
      </c>
      <c r="C31" s="150">
        <v>8234</v>
      </c>
      <c r="D31" s="150">
        <v>654</v>
      </c>
      <c r="E31" s="150">
        <v>124</v>
      </c>
      <c r="F31" s="150">
        <v>358</v>
      </c>
      <c r="G31" s="150">
        <v>9370</v>
      </c>
      <c r="H31" s="151"/>
      <c r="I31" s="151">
        <v>4392.9999999999955</v>
      </c>
      <c r="J31" s="151">
        <v>5371.0000000000009</v>
      </c>
      <c r="K31" s="151">
        <v>933.99999999999977</v>
      </c>
      <c r="L31" s="151">
        <v>724.00000000000023</v>
      </c>
      <c r="M31" s="151">
        <v>11421.999999999996</v>
      </c>
    </row>
    <row r="32" spans="1:13" s="2" customFormat="1" ht="12" customHeight="1" x14ac:dyDescent="0.25">
      <c r="A32" s="11" t="s">
        <v>29</v>
      </c>
      <c r="B32" s="15" t="s">
        <v>10</v>
      </c>
      <c r="C32" s="153">
        <v>52104</v>
      </c>
      <c r="D32" s="153">
        <v>4415</v>
      </c>
      <c r="E32" s="153">
        <v>922</v>
      </c>
      <c r="F32" s="153">
        <v>3828</v>
      </c>
      <c r="G32" s="153">
        <v>61269</v>
      </c>
      <c r="H32" s="152"/>
      <c r="I32" s="152">
        <v>23413.999999999978</v>
      </c>
      <c r="J32" s="152">
        <v>58863.000000000051</v>
      </c>
      <c r="K32" s="152">
        <v>9565.0000000000018</v>
      </c>
      <c r="L32" s="152">
        <v>10433</v>
      </c>
      <c r="M32" s="152">
        <v>102275.00000000003</v>
      </c>
    </row>
    <row r="33" spans="1:13" s="13" customFormat="1" ht="10.5" customHeight="1" x14ac:dyDescent="0.25">
      <c r="A33" s="11"/>
      <c r="B33" s="15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</row>
    <row r="34" spans="1:13" s="2" customFormat="1" ht="12" customHeight="1" x14ac:dyDescent="0.25">
      <c r="A34" s="11"/>
      <c r="B34" s="8" t="s">
        <v>30</v>
      </c>
      <c r="C34" s="150">
        <v>18596</v>
      </c>
      <c r="D34" s="150">
        <v>1748</v>
      </c>
      <c r="E34" s="150">
        <v>233</v>
      </c>
      <c r="F34" s="150">
        <v>1309</v>
      </c>
      <c r="G34" s="150">
        <v>21886</v>
      </c>
      <c r="H34" s="151"/>
      <c r="I34" s="151">
        <v>13156.999999999991</v>
      </c>
      <c r="J34" s="151">
        <v>22084.999999999942</v>
      </c>
      <c r="K34" s="151">
        <v>2409.0000000000009</v>
      </c>
      <c r="L34" s="151">
        <v>4074.9999999999982</v>
      </c>
      <c r="M34" s="151">
        <v>41725.999999999935</v>
      </c>
    </row>
    <row r="35" spans="1:13" s="2" customFormat="1" ht="12" customHeight="1" x14ac:dyDescent="0.25">
      <c r="A35" s="23"/>
      <c r="B35" s="24" t="s">
        <v>31</v>
      </c>
      <c r="C35" s="150">
        <v>8851</v>
      </c>
      <c r="D35" s="150">
        <v>963</v>
      </c>
      <c r="E35" s="150">
        <v>121</v>
      </c>
      <c r="F35" s="150">
        <v>411</v>
      </c>
      <c r="G35" s="150">
        <v>10346</v>
      </c>
      <c r="H35" s="151"/>
      <c r="I35" s="151">
        <v>4868.9999999999982</v>
      </c>
      <c r="J35" s="151">
        <v>14426.000000000007</v>
      </c>
      <c r="K35" s="151">
        <v>762.00000000000023</v>
      </c>
      <c r="L35" s="151">
        <v>2002.9999999999995</v>
      </c>
      <c r="M35" s="151">
        <v>22060.000000000007</v>
      </c>
    </row>
    <row r="36" spans="1:13" s="13" customFormat="1" ht="12" customHeight="1" x14ac:dyDescent="0.25">
      <c r="A36" s="23" t="s">
        <v>32</v>
      </c>
      <c r="B36" s="15" t="s">
        <v>10</v>
      </c>
      <c r="C36" s="153">
        <v>27447</v>
      </c>
      <c r="D36" s="153">
        <v>2711</v>
      </c>
      <c r="E36" s="153">
        <v>354</v>
      </c>
      <c r="F36" s="153">
        <v>1720</v>
      </c>
      <c r="G36" s="153">
        <v>32232</v>
      </c>
      <c r="H36" s="152"/>
      <c r="I36" s="152">
        <v>18025.999999999989</v>
      </c>
      <c r="J36" s="152">
        <v>36510.999999999949</v>
      </c>
      <c r="K36" s="152">
        <v>3171.0000000000009</v>
      </c>
      <c r="L36" s="152">
        <v>6077.9999999999982</v>
      </c>
      <c r="M36" s="152">
        <v>63785.999999999942</v>
      </c>
    </row>
    <row r="37" spans="1:13" s="2" customFormat="1" ht="12" customHeight="1" x14ac:dyDescent="0.25">
      <c r="A37" s="23"/>
      <c r="B37" s="15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</row>
    <row r="38" spans="1:13" s="2" customFormat="1" ht="12" customHeight="1" x14ac:dyDescent="0.25">
      <c r="A38" s="23" t="s">
        <v>33</v>
      </c>
      <c r="B38" s="15" t="s">
        <v>10</v>
      </c>
      <c r="C38" s="153">
        <v>298149</v>
      </c>
      <c r="D38" s="153">
        <v>15764</v>
      </c>
      <c r="E38" s="153">
        <v>7441</v>
      </c>
      <c r="F38" s="153">
        <v>29138</v>
      </c>
      <c r="G38" s="153">
        <v>350492</v>
      </c>
      <c r="H38" s="152"/>
      <c r="I38" s="152">
        <v>169302.99999999988</v>
      </c>
      <c r="J38" s="152">
        <v>441178</v>
      </c>
      <c r="K38" s="152">
        <v>101927.99999999994</v>
      </c>
      <c r="L38" s="152">
        <v>132365.99999999994</v>
      </c>
      <c r="M38" s="152">
        <v>844774.99999999977</v>
      </c>
    </row>
    <row r="39" spans="1:13" s="2" customFormat="1" ht="9" customHeight="1" x14ac:dyDescent="0.25">
      <c r="A39" s="33"/>
      <c r="B39" s="34"/>
      <c r="C39" s="156"/>
      <c r="D39" s="156"/>
      <c r="E39" s="156"/>
      <c r="F39" s="156"/>
      <c r="G39" s="156"/>
      <c r="H39" s="157"/>
      <c r="I39" s="157"/>
      <c r="J39" s="157"/>
      <c r="K39" s="157"/>
      <c r="L39" s="157"/>
      <c r="M39" s="156"/>
    </row>
    <row r="40" spans="1:13" ht="5.4" customHeight="1" x14ac:dyDescent="0.3"/>
    <row r="41" spans="1:13" x14ac:dyDescent="0.3">
      <c r="A41" s="50"/>
      <c r="G41" s="35"/>
    </row>
  </sheetData>
  <mergeCells count="7">
    <mergeCell ref="A1:M1"/>
    <mergeCell ref="A2:A4"/>
    <mergeCell ref="B2:B4"/>
    <mergeCell ref="C2:G2"/>
    <mergeCell ref="I2:M2"/>
    <mergeCell ref="C3:G3"/>
    <mergeCell ref="I3:M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6"/>
  <sheetViews>
    <sheetView zoomScale="60" zoomScaleNormal="60" workbookViewId="0">
      <selection activeCell="F43" sqref="F43"/>
    </sheetView>
  </sheetViews>
  <sheetFormatPr defaultColWidth="8.88671875" defaultRowHeight="12" x14ac:dyDescent="0.3"/>
  <cols>
    <col min="1" max="1" width="17.6640625" style="4" bestFit="1" customWidth="1"/>
    <col min="2" max="2" width="27.5546875" style="4" bestFit="1" customWidth="1"/>
    <col min="3" max="3" width="13.88671875" style="4" bestFit="1" customWidth="1"/>
    <col min="4" max="4" width="16.5546875" style="4" bestFit="1" customWidth="1"/>
    <col min="5" max="5" width="8.6640625" style="4" bestFit="1" customWidth="1"/>
    <col min="6" max="6" width="17.6640625" style="4" bestFit="1" customWidth="1"/>
    <col min="7" max="7" width="9" style="4" bestFit="1" customWidth="1"/>
    <col min="8" max="8" width="19.33203125" style="4" bestFit="1" customWidth="1"/>
    <col min="9" max="9" width="15.6640625" style="4" bestFit="1" customWidth="1"/>
    <col min="10" max="10" width="13.88671875" style="4" bestFit="1" customWidth="1"/>
    <col min="11" max="11" width="23.44140625" style="4" bestFit="1" customWidth="1"/>
    <col min="12" max="12" width="9" style="4" bestFit="1" customWidth="1"/>
    <col min="13" max="13" width="23.33203125" style="4" bestFit="1" customWidth="1"/>
    <col min="14" max="14" width="11.44140625" style="4" bestFit="1" customWidth="1"/>
    <col min="15" max="15" width="10.5546875" style="4" bestFit="1" customWidth="1"/>
    <col min="16" max="16" width="1.6640625" style="4" customWidth="1"/>
    <col min="17" max="17" width="13.88671875" style="4" bestFit="1" customWidth="1"/>
    <col min="18" max="18" width="16.5546875" style="4" bestFit="1" customWidth="1"/>
    <col min="19" max="19" width="10.109375" style="4" bestFit="1" customWidth="1"/>
    <col min="20" max="20" width="17.6640625" style="4" bestFit="1" customWidth="1"/>
    <col min="21" max="21" width="9" style="4" bestFit="1" customWidth="1"/>
    <col min="22" max="22" width="19.33203125" style="4" bestFit="1" customWidth="1"/>
    <col min="23" max="23" width="15.6640625" style="4" bestFit="1" customWidth="1"/>
    <col min="24" max="24" width="13.88671875" style="4" bestFit="1" customWidth="1"/>
    <col min="25" max="25" width="23.44140625" style="4" bestFit="1" customWidth="1"/>
    <col min="26" max="26" width="9" style="4" bestFit="1" customWidth="1"/>
    <col min="27" max="27" width="23.33203125" style="4" bestFit="1" customWidth="1"/>
    <col min="28" max="28" width="11.44140625" style="4" bestFit="1" customWidth="1"/>
    <col min="29" max="29" width="10.109375" style="4" bestFit="1" customWidth="1"/>
    <col min="30" max="16384" width="8.88671875" style="4"/>
  </cols>
  <sheetData>
    <row r="1" spans="1:29" ht="14.4" x14ac:dyDescent="0.3">
      <c r="A1" s="211" t="s">
        <v>126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</row>
    <row r="2" spans="1:29" ht="31.5" customHeight="1" x14ac:dyDescent="0.3">
      <c r="A2" s="212" t="s">
        <v>1</v>
      </c>
      <c r="B2" s="212" t="s">
        <v>2</v>
      </c>
      <c r="C2" s="215" t="s">
        <v>3</v>
      </c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7"/>
      <c r="Q2" s="215" t="s">
        <v>4</v>
      </c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</row>
    <row r="3" spans="1:29" ht="20.100000000000001" customHeight="1" x14ac:dyDescent="0.3">
      <c r="A3" s="213"/>
      <c r="B3" s="213"/>
      <c r="C3" s="215" t="s">
        <v>39</v>
      </c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"/>
      <c r="Q3" s="215" t="s">
        <v>39</v>
      </c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</row>
    <row r="4" spans="1:29" s="29" customFormat="1" ht="57.75" customHeight="1" x14ac:dyDescent="0.3">
      <c r="A4" s="214"/>
      <c r="B4" s="214"/>
      <c r="C4" s="81" t="s">
        <v>40</v>
      </c>
      <c r="D4" s="81" t="s">
        <v>41</v>
      </c>
      <c r="E4" s="81" t="s">
        <v>42</v>
      </c>
      <c r="F4" s="81" t="s">
        <v>43</v>
      </c>
      <c r="G4" s="81" t="s">
        <v>44</v>
      </c>
      <c r="H4" s="81" t="s">
        <v>45</v>
      </c>
      <c r="I4" s="81" t="s">
        <v>46</v>
      </c>
      <c r="J4" s="81" t="s">
        <v>47</v>
      </c>
      <c r="K4" s="81" t="s">
        <v>48</v>
      </c>
      <c r="L4" s="81" t="s">
        <v>49</v>
      </c>
      <c r="M4" s="81" t="s">
        <v>50</v>
      </c>
      <c r="N4" s="81" t="s">
        <v>51</v>
      </c>
      <c r="O4" s="81" t="s">
        <v>10</v>
      </c>
      <c r="P4" s="25"/>
      <c r="Q4" s="81" t="s">
        <v>40</v>
      </c>
      <c r="R4" s="81" t="s">
        <v>41</v>
      </c>
      <c r="S4" s="81" t="s">
        <v>42</v>
      </c>
      <c r="T4" s="81" t="s">
        <v>43</v>
      </c>
      <c r="U4" s="81" t="s">
        <v>44</v>
      </c>
      <c r="V4" s="81" t="s">
        <v>45</v>
      </c>
      <c r="W4" s="81" t="s">
        <v>46</v>
      </c>
      <c r="X4" s="81" t="s">
        <v>47</v>
      </c>
      <c r="Y4" s="81" t="s">
        <v>48</v>
      </c>
      <c r="Z4" s="81" t="s">
        <v>49</v>
      </c>
      <c r="AA4" s="81" t="s">
        <v>50</v>
      </c>
      <c r="AB4" s="81" t="s">
        <v>51</v>
      </c>
      <c r="AC4" s="81" t="s">
        <v>10</v>
      </c>
    </row>
    <row r="5" spans="1:29" ht="9" customHeight="1" x14ac:dyDescent="0.3">
      <c r="A5" s="30"/>
      <c r="B5" s="30"/>
      <c r="C5" s="7"/>
      <c r="D5" s="7"/>
      <c r="E5" s="7"/>
      <c r="F5" s="31"/>
      <c r="G5" s="31"/>
      <c r="H5" s="31"/>
      <c r="I5" s="31"/>
      <c r="J5" s="31"/>
      <c r="K5" s="31"/>
      <c r="L5" s="31"/>
      <c r="M5" s="31"/>
      <c r="N5" s="31"/>
      <c r="O5" s="32"/>
      <c r="P5" s="2"/>
      <c r="Q5" s="7"/>
      <c r="R5" s="7"/>
      <c r="S5" s="7"/>
      <c r="T5" s="31"/>
      <c r="U5" s="32"/>
      <c r="V5" s="2"/>
      <c r="W5" s="7"/>
      <c r="X5" s="7"/>
      <c r="Y5" s="7"/>
      <c r="Z5" s="31"/>
      <c r="AA5" s="32"/>
    </row>
    <row r="6" spans="1:29" s="2" customFormat="1" ht="12" customHeight="1" x14ac:dyDescent="0.25">
      <c r="A6" s="8"/>
      <c r="B6" s="9" t="s">
        <v>5</v>
      </c>
      <c r="C6" s="150">
        <v>19342</v>
      </c>
      <c r="D6" s="150">
        <v>1039</v>
      </c>
      <c r="E6" s="150">
        <v>1034</v>
      </c>
      <c r="F6" s="150">
        <v>2906</v>
      </c>
      <c r="G6" s="150">
        <v>487</v>
      </c>
      <c r="H6" s="150">
        <v>353</v>
      </c>
      <c r="I6" s="150">
        <v>409</v>
      </c>
      <c r="J6" s="150">
        <v>329</v>
      </c>
      <c r="K6" s="150">
        <v>401</v>
      </c>
      <c r="L6" s="150">
        <v>1744</v>
      </c>
      <c r="M6" s="150">
        <v>1436</v>
      </c>
      <c r="N6" s="150">
        <v>169</v>
      </c>
      <c r="O6" s="150">
        <v>29649</v>
      </c>
      <c r="P6" s="150"/>
      <c r="Q6" s="150">
        <v>4938.0000000000082</v>
      </c>
      <c r="R6" s="150">
        <v>8350.0000000000018</v>
      </c>
      <c r="S6" s="150">
        <v>18662.000000000011</v>
      </c>
      <c r="T6" s="150">
        <v>28680.000000000011</v>
      </c>
      <c r="U6" s="150">
        <v>155.00000000000003</v>
      </c>
      <c r="V6" s="150">
        <v>7948.9999999999982</v>
      </c>
      <c r="W6" s="150">
        <v>83</v>
      </c>
      <c r="X6" s="150">
        <v>294</v>
      </c>
      <c r="Y6" s="150">
        <v>259</v>
      </c>
      <c r="Z6" s="150">
        <v>933</v>
      </c>
      <c r="AA6" s="150">
        <v>2395.9999999999995</v>
      </c>
      <c r="AB6" s="150">
        <v>137</v>
      </c>
      <c r="AC6" s="150">
        <v>72836.000000000029</v>
      </c>
    </row>
    <row r="7" spans="1:29" s="2" customFormat="1" ht="12" customHeight="1" x14ac:dyDescent="0.25">
      <c r="A7" s="11"/>
      <c r="B7" s="12" t="s">
        <v>6</v>
      </c>
      <c r="C7" s="150">
        <v>928</v>
      </c>
      <c r="D7" s="150">
        <v>32</v>
      </c>
      <c r="E7" s="150">
        <v>64</v>
      </c>
      <c r="F7" s="150">
        <v>83</v>
      </c>
      <c r="G7" s="150">
        <v>16</v>
      </c>
      <c r="H7" s="150">
        <v>14</v>
      </c>
      <c r="I7" s="150">
        <v>34</v>
      </c>
      <c r="J7" s="150">
        <v>7</v>
      </c>
      <c r="K7" s="150">
        <v>12</v>
      </c>
      <c r="L7" s="150">
        <v>75</v>
      </c>
      <c r="M7" s="150">
        <v>104</v>
      </c>
      <c r="N7" s="150">
        <v>13</v>
      </c>
      <c r="O7" s="150">
        <v>1382</v>
      </c>
      <c r="P7" s="150"/>
      <c r="Q7" s="150">
        <v>202</v>
      </c>
      <c r="R7" s="150">
        <v>398</v>
      </c>
      <c r="S7" s="150">
        <v>141</v>
      </c>
      <c r="T7" s="158">
        <v>736</v>
      </c>
      <c r="U7" s="158">
        <v>17</v>
      </c>
      <c r="V7" s="158">
        <v>153</v>
      </c>
      <c r="W7" s="159">
        <v>8</v>
      </c>
      <c r="X7" s="159">
        <v>7</v>
      </c>
      <c r="Y7" s="158" t="s">
        <v>134</v>
      </c>
      <c r="Z7" s="158">
        <v>21</v>
      </c>
      <c r="AA7" s="150">
        <v>101.00000000000001</v>
      </c>
      <c r="AB7" s="150">
        <v>16</v>
      </c>
      <c r="AC7" s="150">
        <v>1800</v>
      </c>
    </row>
    <row r="8" spans="1:29" s="2" customFormat="1" ht="12" customHeight="1" x14ac:dyDescent="0.25">
      <c r="A8" s="11"/>
      <c r="B8" s="12" t="s">
        <v>7</v>
      </c>
      <c r="C8" s="150">
        <v>35709</v>
      </c>
      <c r="D8" s="150">
        <v>2847</v>
      </c>
      <c r="E8" s="150">
        <v>2441</v>
      </c>
      <c r="F8" s="150">
        <v>5320</v>
      </c>
      <c r="G8" s="150">
        <v>873</v>
      </c>
      <c r="H8" s="150">
        <v>936</v>
      </c>
      <c r="I8" s="150">
        <v>1014</v>
      </c>
      <c r="J8" s="150">
        <v>738</v>
      </c>
      <c r="K8" s="150">
        <v>1103</v>
      </c>
      <c r="L8" s="150">
        <v>2439</v>
      </c>
      <c r="M8" s="150">
        <v>2770</v>
      </c>
      <c r="N8" s="150">
        <v>257</v>
      </c>
      <c r="O8" s="150">
        <v>56447</v>
      </c>
      <c r="P8" s="150"/>
      <c r="Q8" s="150">
        <v>10628.000000000007</v>
      </c>
      <c r="R8" s="150">
        <v>33994.000000000022</v>
      </c>
      <c r="S8" s="150">
        <v>50609.999999999985</v>
      </c>
      <c r="T8" s="158">
        <v>65692.999999999913</v>
      </c>
      <c r="U8" s="158">
        <v>240.99999999999994</v>
      </c>
      <c r="V8" s="158">
        <v>18978.000000000022</v>
      </c>
      <c r="W8" s="158">
        <v>301</v>
      </c>
      <c r="X8" s="158">
        <v>450.99999999999989</v>
      </c>
      <c r="Y8" s="158">
        <v>1033.9999999999993</v>
      </c>
      <c r="Z8" s="158">
        <v>1366.9999999999998</v>
      </c>
      <c r="AA8" s="150">
        <v>5660.0000000000045</v>
      </c>
      <c r="AB8" s="150">
        <v>698.99999999999977</v>
      </c>
      <c r="AC8" s="150">
        <v>189655.99999999997</v>
      </c>
    </row>
    <row r="9" spans="1:29" s="13" customFormat="1" ht="12" customHeight="1" x14ac:dyDescent="0.25">
      <c r="A9" s="11"/>
      <c r="B9" s="12" t="s">
        <v>8</v>
      </c>
      <c r="C9" s="150">
        <v>6772</v>
      </c>
      <c r="D9" s="150">
        <v>383</v>
      </c>
      <c r="E9" s="150">
        <v>438</v>
      </c>
      <c r="F9" s="150">
        <v>756</v>
      </c>
      <c r="G9" s="150">
        <v>147</v>
      </c>
      <c r="H9" s="150">
        <v>212</v>
      </c>
      <c r="I9" s="150">
        <v>208</v>
      </c>
      <c r="J9" s="150">
        <v>147</v>
      </c>
      <c r="K9" s="150">
        <v>117</v>
      </c>
      <c r="L9" s="150">
        <v>941</v>
      </c>
      <c r="M9" s="150">
        <v>738</v>
      </c>
      <c r="N9" s="150">
        <v>46</v>
      </c>
      <c r="O9" s="150">
        <v>10905</v>
      </c>
      <c r="P9" s="153"/>
      <c r="Q9" s="150">
        <v>1774.0000000000002</v>
      </c>
      <c r="R9" s="150">
        <v>3077.9999999999986</v>
      </c>
      <c r="S9" s="150">
        <v>6512.0000000000027</v>
      </c>
      <c r="T9" s="158">
        <v>5951.0000000000045</v>
      </c>
      <c r="U9" s="158">
        <v>27</v>
      </c>
      <c r="V9" s="158">
        <v>3689.9999999999986</v>
      </c>
      <c r="W9" s="159">
        <v>99</v>
      </c>
      <c r="X9" s="159">
        <v>42</v>
      </c>
      <c r="Y9" s="158">
        <v>50</v>
      </c>
      <c r="Z9" s="158">
        <v>313.00000000000023</v>
      </c>
      <c r="AA9" s="150">
        <v>793</v>
      </c>
      <c r="AB9" s="150">
        <v>119.99999999999999</v>
      </c>
      <c r="AC9" s="150">
        <v>22449.000000000007</v>
      </c>
    </row>
    <row r="10" spans="1:29" s="13" customFormat="1" ht="12" customHeight="1" x14ac:dyDescent="0.25">
      <c r="A10" s="14" t="s">
        <v>9</v>
      </c>
      <c r="B10" s="15" t="s">
        <v>10</v>
      </c>
      <c r="C10" s="153">
        <v>62751</v>
      </c>
      <c r="D10" s="153">
        <v>4301</v>
      </c>
      <c r="E10" s="153">
        <v>3977</v>
      </c>
      <c r="F10" s="153">
        <v>9065</v>
      </c>
      <c r="G10" s="153">
        <v>1523</v>
      </c>
      <c r="H10" s="153">
        <v>1515</v>
      </c>
      <c r="I10" s="153">
        <v>1665</v>
      </c>
      <c r="J10" s="153">
        <v>1221</v>
      </c>
      <c r="K10" s="153">
        <v>1633</v>
      </c>
      <c r="L10" s="153">
        <v>5199</v>
      </c>
      <c r="M10" s="153">
        <v>5048</v>
      </c>
      <c r="N10" s="153">
        <v>485</v>
      </c>
      <c r="O10" s="153">
        <v>98383</v>
      </c>
      <c r="P10" s="153"/>
      <c r="Q10" s="153">
        <v>17542.000000000015</v>
      </c>
      <c r="R10" s="153">
        <v>45820.000000000022</v>
      </c>
      <c r="S10" s="153">
        <v>75925</v>
      </c>
      <c r="T10" s="160">
        <v>101059.99999999993</v>
      </c>
      <c r="U10" s="160">
        <v>440</v>
      </c>
      <c r="V10" s="160">
        <v>30770.000000000022</v>
      </c>
      <c r="W10" s="160">
        <v>491</v>
      </c>
      <c r="X10" s="160">
        <v>793.99999999999989</v>
      </c>
      <c r="Y10" s="160">
        <v>1342.9999999999993</v>
      </c>
      <c r="Z10" s="160">
        <v>2634</v>
      </c>
      <c r="AA10" s="153">
        <v>8950.0000000000036</v>
      </c>
      <c r="AB10" s="153">
        <v>971.99999999999977</v>
      </c>
      <c r="AC10" s="153">
        <v>286740.99999999994</v>
      </c>
    </row>
    <row r="11" spans="1:29" s="2" customFormat="1" ht="9" customHeight="1" x14ac:dyDescent="0.25">
      <c r="A11" s="14"/>
      <c r="B11" s="15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8"/>
      <c r="U11" s="158"/>
      <c r="V11" s="158"/>
      <c r="W11" s="158"/>
      <c r="X11" s="158"/>
      <c r="Y11" s="158"/>
      <c r="Z11" s="158"/>
      <c r="AA11" s="150"/>
      <c r="AB11" s="150"/>
      <c r="AC11" s="150"/>
    </row>
    <row r="12" spans="1:29" s="2" customFormat="1" ht="12" customHeight="1" x14ac:dyDescent="0.25">
      <c r="A12" s="11"/>
      <c r="B12" s="12" t="s">
        <v>11</v>
      </c>
      <c r="C12" s="150">
        <v>7787</v>
      </c>
      <c r="D12" s="150">
        <v>367</v>
      </c>
      <c r="E12" s="150">
        <v>225</v>
      </c>
      <c r="F12" s="150">
        <v>1115</v>
      </c>
      <c r="G12" s="150">
        <v>300</v>
      </c>
      <c r="H12" s="150">
        <v>157</v>
      </c>
      <c r="I12" s="150">
        <v>102</v>
      </c>
      <c r="J12" s="150">
        <v>66</v>
      </c>
      <c r="K12" s="150">
        <v>243</v>
      </c>
      <c r="L12" s="150">
        <v>642</v>
      </c>
      <c r="M12" s="150">
        <v>682</v>
      </c>
      <c r="N12" s="150">
        <v>167</v>
      </c>
      <c r="O12" s="150">
        <v>11853</v>
      </c>
      <c r="P12" s="150"/>
      <c r="Q12" s="150">
        <v>2155.0000000000009</v>
      </c>
      <c r="R12" s="150">
        <v>5001.9999999999991</v>
      </c>
      <c r="S12" s="150">
        <v>2038</v>
      </c>
      <c r="T12" s="158">
        <v>7821.0000000000027</v>
      </c>
      <c r="U12" s="158">
        <v>59.000000000000007</v>
      </c>
      <c r="V12" s="158">
        <v>3661.0000000000009</v>
      </c>
      <c r="W12" s="158">
        <v>178</v>
      </c>
      <c r="X12" s="158">
        <v>71</v>
      </c>
      <c r="Y12" s="158">
        <v>131</v>
      </c>
      <c r="Z12" s="158">
        <v>347.99999999999994</v>
      </c>
      <c r="AA12" s="150">
        <v>949.00000000000011</v>
      </c>
      <c r="AB12" s="150">
        <v>139</v>
      </c>
      <c r="AC12" s="150">
        <v>22552.000000000004</v>
      </c>
    </row>
    <row r="13" spans="1:29" s="18" customFormat="1" ht="12" customHeight="1" x14ac:dyDescent="0.25">
      <c r="A13" s="19"/>
      <c r="B13" s="20" t="s">
        <v>12</v>
      </c>
      <c r="C13" s="154">
        <v>3439</v>
      </c>
      <c r="D13" s="154">
        <v>120</v>
      </c>
      <c r="E13" s="154">
        <v>70</v>
      </c>
      <c r="F13" s="154">
        <v>597</v>
      </c>
      <c r="G13" s="154">
        <v>259</v>
      </c>
      <c r="H13" s="154">
        <v>106</v>
      </c>
      <c r="I13" s="154">
        <v>40</v>
      </c>
      <c r="J13" s="154">
        <v>32</v>
      </c>
      <c r="K13" s="154">
        <v>66</v>
      </c>
      <c r="L13" s="154">
        <v>268</v>
      </c>
      <c r="M13" s="154">
        <v>460</v>
      </c>
      <c r="N13" s="154">
        <v>131</v>
      </c>
      <c r="O13" s="154">
        <v>5588</v>
      </c>
      <c r="P13" s="154"/>
      <c r="Q13" s="154">
        <v>1409</v>
      </c>
      <c r="R13" s="154">
        <v>1406.9999999999995</v>
      </c>
      <c r="S13" s="154">
        <v>1193</v>
      </c>
      <c r="T13" s="161">
        <v>2815.0000000000009</v>
      </c>
      <c r="U13" s="161">
        <v>55.000000000000007</v>
      </c>
      <c r="V13" s="161">
        <v>1467.0000000000002</v>
      </c>
      <c r="W13" s="161">
        <v>87.999999999999986</v>
      </c>
      <c r="X13" s="161">
        <v>52</v>
      </c>
      <c r="Y13" s="161">
        <v>20</v>
      </c>
      <c r="Z13" s="161">
        <v>236.99999999999994</v>
      </c>
      <c r="AA13" s="154">
        <v>538</v>
      </c>
      <c r="AB13" s="154">
        <v>115.00000000000001</v>
      </c>
      <c r="AC13" s="154">
        <v>9396</v>
      </c>
    </row>
    <row r="14" spans="1:29" s="18" customFormat="1" ht="12" customHeight="1" x14ac:dyDescent="0.25">
      <c r="A14" s="19"/>
      <c r="B14" s="22" t="s">
        <v>13</v>
      </c>
      <c r="C14" s="154">
        <v>4348</v>
      </c>
      <c r="D14" s="154">
        <v>247</v>
      </c>
      <c r="E14" s="154">
        <v>155</v>
      </c>
      <c r="F14" s="154">
        <v>518</v>
      </c>
      <c r="G14" s="154">
        <v>41</v>
      </c>
      <c r="H14" s="154">
        <v>51</v>
      </c>
      <c r="I14" s="154">
        <v>62</v>
      </c>
      <c r="J14" s="154">
        <v>34</v>
      </c>
      <c r="K14" s="154">
        <v>177</v>
      </c>
      <c r="L14" s="154">
        <v>374</v>
      </c>
      <c r="M14" s="154">
        <v>222</v>
      </c>
      <c r="N14" s="154">
        <v>36</v>
      </c>
      <c r="O14" s="154">
        <v>6265</v>
      </c>
      <c r="P14" s="154"/>
      <c r="Q14" s="154">
        <v>746.0000000000008</v>
      </c>
      <c r="R14" s="154">
        <v>3594.9999999999995</v>
      </c>
      <c r="S14" s="154">
        <v>844.99999999999989</v>
      </c>
      <c r="T14" s="161">
        <v>5006.0000000000018</v>
      </c>
      <c r="U14" s="161">
        <v>4</v>
      </c>
      <c r="V14" s="161">
        <v>2194.0000000000005</v>
      </c>
      <c r="W14" s="161">
        <v>90</v>
      </c>
      <c r="X14" s="161">
        <v>19</v>
      </c>
      <c r="Y14" s="161">
        <v>111</v>
      </c>
      <c r="Z14" s="161">
        <v>111</v>
      </c>
      <c r="AA14" s="154">
        <v>411.00000000000011</v>
      </c>
      <c r="AB14" s="154">
        <v>24</v>
      </c>
      <c r="AC14" s="154">
        <v>13156.000000000002</v>
      </c>
    </row>
    <row r="15" spans="1:29" s="2" customFormat="1" ht="12" customHeight="1" x14ac:dyDescent="0.25">
      <c r="A15" s="11"/>
      <c r="B15" s="12" t="s">
        <v>14</v>
      </c>
      <c r="C15" s="150">
        <v>20981</v>
      </c>
      <c r="D15" s="150">
        <v>1536</v>
      </c>
      <c r="E15" s="150">
        <v>1153</v>
      </c>
      <c r="F15" s="150">
        <v>2334</v>
      </c>
      <c r="G15" s="150">
        <v>388</v>
      </c>
      <c r="H15" s="150">
        <v>373</v>
      </c>
      <c r="I15" s="150">
        <v>408</v>
      </c>
      <c r="J15" s="150">
        <v>295</v>
      </c>
      <c r="K15" s="150">
        <v>375</v>
      </c>
      <c r="L15" s="150">
        <v>1184</v>
      </c>
      <c r="M15" s="150">
        <v>1464</v>
      </c>
      <c r="N15" s="150">
        <v>106</v>
      </c>
      <c r="O15" s="150">
        <v>30597</v>
      </c>
      <c r="P15" s="150"/>
      <c r="Q15" s="150">
        <v>5013.9999999999991</v>
      </c>
      <c r="R15" s="150">
        <v>17015.999999999996</v>
      </c>
      <c r="S15" s="150">
        <v>13482.000000000009</v>
      </c>
      <c r="T15" s="158">
        <v>27529.000000000011</v>
      </c>
      <c r="U15" s="158">
        <v>103.00000000000001</v>
      </c>
      <c r="V15" s="158">
        <v>10874.999999999996</v>
      </c>
      <c r="W15" s="158">
        <v>104</v>
      </c>
      <c r="X15" s="158">
        <v>164</v>
      </c>
      <c r="Y15" s="158">
        <v>240.99999999999997</v>
      </c>
      <c r="Z15" s="158">
        <v>983</v>
      </c>
      <c r="AA15" s="150">
        <v>3350.9999999999991</v>
      </c>
      <c r="AB15" s="150">
        <v>251</v>
      </c>
      <c r="AC15" s="150">
        <v>79113.000000000015</v>
      </c>
    </row>
    <row r="16" spans="1:29" s="2" customFormat="1" ht="12" customHeight="1" x14ac:dyDescent="0.25">
      <c r="A16" s="11"/>
      <c r="B16" s="12" t="s">
        <v>15</v>
      </c>
      <c r="C16" s="150">
        <v>7545</v>
      </c>
      <c r="D16" s="150">
        <v>345</v>
      </c>
      <c r="E16" s="150">
        <v>194</v>
      </c>
      <c r="F16" s="150">
        <v>725</v>
      </c>
      <c r="G16" s="150">
        <v>277</v>
      </c>
      <c r="H16" s="150">
        <v>107</v>
      </c>
      <c r="I16" s="150">
        <v>205</v>
      </c>
      <c r="J16" s="150">
        <v>111</v>
      </c>
      <c r="K16" s="150">
        <v>115</v>
      </c>
      <c r="L16" s="150">
        <v>381</v>
      </c>
      <c r="M16" s="150">
        <v>696</v>
      </c>
      <c r="N16" s="150">
        <v>21</v>
      </c>
      <c r="O16" s="150">
        <v>10722</v>
      </c>
      <c r="P16" s="150"/>
      <c r="Q16" s="150">
        <v>1333.0000000000002</v>
      </c>
      <c r="R16" s="150">
        <v>3255.9999999999991</v>
      </c>
      <c r="S16" s="150">
        <v>1448</v>
      </c>
      <c r="T16" s="158">
        <v>9812.9999999999982</v>
      </c>
      <c r="U16" s="158">
        <v>14</v>
      </c>
      <c r="V16" s="158">
        <v>2636</v>
      </c>
      <c r="W16" s="158">
        <v>41</v>
      </c>
      <c r="X16" s="158">
        <v>36</v>
      </c>
      <c r="Y16" s="158">
        <v>29</v>
      </c>
      <c r="Z16" s="158">
        <v>145.00000000000003</v>
      </c>
      <c r="AA16" s="150">
        <v>672.99999999999989</v>
      </c>
      <c r="AB16" s="150">
        <v>23</v>
      </c>
      <c r="AC16" s="150">
        <v>19446.999999999996</v>
      </c>
    </row>
    <row r="17" spans="1:29" s="2" customFormat="1" ht="12" customHeight="1" x14ac:dyDescent="0.25">
      <c r="A17" s="11"/>
      <c r="B17" s="12" t="s">
        <v>16</v>
      </c>
      <c r="C17" s="150">
        <v>18083</v>
      </c>
      <c r="D17" s="150">
        <v>1029</v>
      </c>
      <c r="E17" s="150">
        <v>1053</v>
      </c>
      <c r="F17" s="150">
        <v>1937</v>
      </c>
      <c r="G17" s="150">
        <v>422</v>
      </c>
      <c r="H17" s="150">
        <v>343</v>
      </c>
      <c r="I17" s="150">
        <v>465</v>
      </c>
      <c r="J17" s="150">
        <v>319</v>
      </c>
      <c r="K17" s="150">
        <v>389</v>
      </c>
      <c r="L17" s="150">
        <v>1713</v>
      </c>
      <c r="M17" s="150">
        <v>1495</v>
      </c>
      <c r="N17" s="150">
        <v>94</v>
      </c>
      <c r="O17" s="150">
        <v>27342</v>
      </c>
      <c r="P17" s="150"/>
      <c r="Q17" s="150">
        <v>5806.0000000000036</v>
      </c>
      <c r="R17" s="150">
        <v>9152.0000000000036</v>
      </c>
      <c r="S17" s="150">
        <v>16506.999999999993</v>
      </c>
      <c r="T17" s="158">
        <v>30290.999999999985</v>
      </c>
      <c r="U17" s="158">
        <v>203.00000000000006</v>
      </c>
      <c r="V17" s="158">
        <v>9449.0000000000036</v>
      </c>
      <c r="W17" s="158">
        <v>166.00000000000006</v>
      </c>
      <c r="X17" s="158">
        <v>235.99999999999994</v>
      </c>
      <c r="Y17" s="158">
        <v>255.99999999999994</v>
      </c>
      <c r="Z17" s="158">
        <v>747</v>
      </c>
      <c r="AA17" s="150">
        <v>4264.0000000000064</v>
      </c>
      <c r="AB17" s="150">
        <v>1145.0000000000002</v>
      </c>
      <c r="AC17" s="150">
        <v>78221.999999999985</v>
      </c>
    </row>
    <row r="18" spans="1:29" s="13" customFormat="1" ht="12" customHeight="1" x14ac:dyDescent="0.25">
      <c r="A18" s="11" t="s">
        <v>17</v>
      </c>
      <c r="B18" s="15" t="s">
        <v>10</v>
      </c>
      <c r="C18" s="153">
        <v>54396</v>
      </c>
      <c r="D18" s="153">
        <v>3277</v>
      </c>
      <c r="E18" s="153">
        <v>2625</v>
      </c>
      <c r="F18" s="153">
        <v>6111</v>
      </c>
      <c r="G18" s="153">
        <v>1387</v>
      </c>
      <c r="H18" s="153">
        <v>980</v>
      </c>
      <c r="I18" s="153">
        <v>1180</v>
      </c>
      <c r="J18" s="153">
        <v>791</v>
      </c>
      <c r="K18" s="153">
        <v>1122</v>
      </c>
      <c r="L18" s="153">
        <v>3920</v>
      </c>
      <c r="M18" s="153">
        <v>4337</v>
      </c>
      <c r="N18" s="153">
        <v>388</v>
      </c>
      <c r="O18" s="153">
        <v>80514</v>
      </c>
      <c r="P18" s="153"/>
      <c r="Q18" s="153">
        <v>14308.000000000004</v>
      </c>
      <c r="R18" s="153">
        <v>34426</v>
      </c>
      <c r="S18" s="153">
        <v>33475</v>
      </c>
      <c r="T18" s="160">
        <v>75454</v>
      </c>
      <c r="U18" s="160">
        <v>379.00000000000011</v>
      </c>
      <c r="V18" s="160">
        <v>26621</v>
      </c>
      <c r="W18" s="160">
        <v>489.00000000000006</v>
      </c>
      <c r="X18" s="160">
        <v>506.99999999999994</v>
      </c>
      <c r="Y18" s="160">
        <v>657</v>
      </c>
      <c r="Z18" s="160">
        <v>2223</v>
      </c>
      <c r="AA18" s="153">
        <v>9237.0000000000055</v>
      </c>
      <c r="AB18" s="153">
        <v>1558.0000000000002</v>
      </c>
      <c r="AC18" s="153">
        <v>199334</v>
      </c>
    </row>
    <row r="19" spans="1:29" s="2" customFormat="1" ht="9" customHeight="1" x14ac:dyDescent="0.25">
      <c r="A19" s="11"/>
      <c r="B19" s="15"/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8"/>
      <c r="U19" s="158"/>
      <c r="V19" s="158"/>
      <c r="W19" s="158"/>
      <c r="X19" s="158"/>
      <c r="Y19" s="158"/>
      <c r="Z19" s="158"/>
      <c r="AA19" s="150"/>
      <c r="AB19" s="150"/>
      <c r="AC19" s="150"/>
    </row>
    <row r="20" spans="1:29" s="2" customFormat="1" ht="12" customHeight="1" x14ac:dyDescent="0.25">
      <c r="A20" s="11"/>
      <c r="B20" s="12" t="s">
        <v>18</v>
      </c>
      <c r="C20" s="150">
        <v>18499</v>
      </c>
      <c r="D20" s="150">
        <v>777</v>
      </c>
      <c r="E20" s="150">
        <v>1414</v>
      </c>
      <c r="F20" s="150">
        <v>2061</v>
      </c>
      <c r="G20" s="150">
        <v>469</v>
      </c>
      <c r="H20" s="150">
        <v>328</v>
      </c>
      <c r="I20" s="150">
        <v>527</v>
      </c>
      <c r="J20" s="150">
        <v>228</v>
      </c>
      <c r="K20" s="150">
        <v>277</v>
      </c>
      <c r="L20" s="150">
        <v>1288</v>
      </c>
      <c r="M20" s="150">
        <v>1540</v>
      </c>
      <c r="N20" s="150">
        <v>126</v>
      </c>
      <c r="O20" s="150">
        <v>27534</v>
      </c>
      <c r="P20" s="150"/>
      <c r="Q20" s="150">
        <v>6013.9999999999973</v>
      </c>
      <c r="R20" s="150">
        <v>5338.9999999999991</v>
      </c>
      <c r="S20" s="150">
        <v>9500</v>
      </c>
      <c r="T20" s="158">
        <v>19845.999999999993</v>
      </c>
      <c r="U20" s="158">
        <v>67</v>
      </c>
      <c r="V20" s="158">
        <v>7513</v>
      </c>
      <c r="W20" s="158">
        <v>94.000000000000014</v>
      </c>
      <c r="X20" s="158">
        <v>355.00000000000006</v>
      </c>
      <c r="Y20" s="158">
        <v>198</v>
      </c>
      <c r="Z20" s="158">
        <v>528.00000000000011</v>
      </c>
      <c r="AA20" s="150">
        <v>1874.9999999999982</v>
      </c>
      <c r="AB20" s="150">
        <v>172.00000000000003</v>
      </c>
      <c r="AC20" s="150">
        <v>51500.999999999985</v>
      </c>
    </row>
    <row r="21" spans="1:29" s="13" customFormat="1" ht="12" customHeight="1" x14ac:dyDescent="0.25">
      <c r="A21" s="11"/>
      <c r="B21" s="8" t="s">
        <v>19</v>
      </c>
      <c r="C21" s="150">
        <v>4508</v>
      </c>
      <c r="D21" s="150">
        <v>172</v>
      </c>
      <c r="E21" s="150">
        <v>159</v>
      </c>
      <c r="F21" s="150">
        <v>560</v>
      </c>
      <c r="G21" s="150">
        <v>66</v>
      </c>
      <c r="H21" s="150">
        <v>117</v>
      </c>
      <c r="I21" s="150">
        <v>130</v>
      </c>
      <c r="J21" s="150">
        <v>76</v>
      </c>
      <c r="K21" s="150">
        <v>44</v>
      </c>
      <c r="L21" s="150">
        <v>661</v>
      </c>
      <c r="M21" s="150">
        <v>337</v>
      </c>
      <c r="N21" s="150">
        <v>45</v>
      </c>
      <c r="O21" s="150">
        <v>6875</v>
      </c>
      <c r="P21" s="153"/>
      <c r="Q21" s="150">
        <v>865.00000000000057</v>
      </c>
      <c r="R21" s="150">
        <v>756</v>
      </c>
      <c r="S21" s="150">
        <v>719</v>
      </c>
      <c r="T21" s="158">
        <v>5799.9999999999982</v>
      </c>
      <c r="U21" s="158">
        <v>18</v>
      </c>
      <c r="V21" s="158">
        <v>2694.9999999999995</v>
      </c>
      <c r="W21" s="158">
        <v>47.999999999999993</v>
      </c>
      <c r="X21" s="158">
        <v>47</v>
      </c>
      <c r="Y21" s="158">
        <v>19</v>
      </c>
      <c r="Z21" s="158">
        <v>161</v>
      </c>
      <c r="AA21" s="150">
        <v>422</v>
      </c>
      <c r="AB21" s="150">
        <v>54</v>
      </c>
      <c r="AC21" s="150">
        <v>11603.999999999998</v>
      </c>
    </row>
    <row r="22" spans="1:29" s="2" customFormat="1" ht="12" customHeight="1" x14ac:dyDescent="0.25">
      <c r="A22" s="11"/>
      <c r="B22" s="8" t="s">
        <v>20</v>
      </c>
      <c r="C22" s="150">
        <v>7848</v>
      </c>
      <c r="D22" s="150">
        <v>220</v>
      </c>
      <c r="E22" s="150">
        <v>379</v>
      </c>
      <c r="F22" s="150">
        <v>1025</v>
      </c>
      <c r="G22" s="150">
        <v>160</v>
      </c>
      <c r="H22" s="150">
        <v>161</v>
      </c>
      <c r="I22" s="150">
        <v>178</v>
      </c>
      <c r="J22" s="150">
        <v>102</v>
      </c>
      <c r="K22" s="150">
        <v>51</v>
      </c>
      <c r="L22" s="150">
        <v>691</v>
      </c>
      <c r="M22" s="150">
        <v>574</v>
      </c>
      <c r="N22" s="150">
        <v>60</v>
      </c>
      <c r="O22" s="150">
        <v>11449</v>
      </c>
      <c r="P22" s="150"/>
      <c r="Q22" s="150">
        <v>1112.9999999999991</v>
      </c>
      <c r="R22" s="150">
        <v>746.99999999999977</v>
      </c>
      <c r="S22" s="150">
        <v>2866.0000000000014</v>
      </c>
      <c r="T22" s="158">
        <v>9687.9999999999982</v>
      </c>
      <c r="U22" s="158">
        <v>35</v>
      </c>
      <c r="V22" s="158">
        <v>2715</v>
      </c>
      <c r="W22" s="158">
        <v>22</v>
      </c>
      <c r="X22" s="158">
        <v>55</v>
      </c>
      <c r="Y22" s="158">
        <v>581</v>
      </c>
      <c r="Z22" s="158">
        <v>264.99999999999994</v>
      </c>
      <c r="AA22" s="150">
        <v>871.99999999999989</v>
      </c>
      <c r="AB22" s="150">
        <v>36.999999999999993</v>
      </c>
      <c r="AC22" s="150">
        <v>18996</v>
      </c>
    </row>
    <row r="23" spans="1:29" s="2" customFormat="1" ht="12" customHeight="1" x14ac:dyDescent="0.25">
      <c r="A23" s="11"/>
      <c r="B23" s="8" t="s">
        <v>21</v>
      </c>
      <c r="C23" s="150">
        <v>19602</v>
      </c>
      <c r="D23" s="150">
        <v>1584</v>
      </c>
      <c r="E23" s="150">
        <v>773</v>
      </c>
      <c r="F23" s="150">
        <v>3373</v>
      </c>
      <c r="G23" s="150">
        <v>536</v>
      </c>
      <c r="H23" s="150">
        <v>813</v>
      </c>
      <c r="I23" s="150">
        <v>550</v>
      </c>
      <c r="J23" s="150">
        <v>260</v>
      </c>
      <c r="K23" s="150">
        <v>518</v>
      </c>
      <c r="L23" s="150">
        <v>1260</v>
      </c>
      <c r="M23" s="150">
        <v>2730</v>
      </c>
      <c r="N23" s="150">
        <v>237</v>
      </c>
      <c r="O23" s="150">
        <v>32236</v>
      </c>
      <c r="P23" s="150"/>
      <c r="Q23" s="150">
        <v>8339.0000000000036</v>
      </c>
      <c r="R23" s="150">
        <v>18058.999999999993</v>
      </c>
      <c r="S23" s="150">
        <v>28952.999999999993</v>
      </c>
      <c r="T23" s="158">
        <v>30547.999999999996</v>
      </c>
      <c r="U23" s="158">
        <v>643.00000000000023</v>
      </c>
      <c r="V23" s="158">
        <v>10397.000000000005</v>
      </c>
      <c r="W23" s="158">
        <v>1891</v>
      </c>
      <c r="X23" s="158">
        <v>214.00000000000006</v>
      </c>
      <c r="Y23" s="158">
        <v>1228.9999999999998</v>
      </c>
      <c r="Z23" s="158">
        <v>1507.0000000000005</v>
      </c>
      <c r="AA23" s="150">
        <v>7870.0000000000109</v>
      </c>
      <c r="AB23" s="150">
        <v>888.00000000000011</v>
      </c>
      <c r="AC23" s="150">
        <v>110538</v>
      </c>
    </row>
    <row r="24" spans="1:29" s="13" customFormat="1" ht="12" customHeight="1" x14ac:dyDescent="0.25">
      <c r="A24" s="11" t="s">
        <v>22</v>
      </c>
      <c r="B24" s="15" t="s">
        <v>10</v>
      </c>
      <c r="C24" s="153">
        <v>50457</v>
      </c>
      <c r="D24" s="153">
        <v>2753</v>
      </c>
      <c r="E24" s="153">
        <v>2725</v>
      </c>
      <c r="F24" s="153">
        <v>7019</v>
      </c>
      <c r="G24" s="153">
        <v>1231</v>
      </c>
      <c r="H24" s="153">
        <v>1419</v>
      </c>
      <c r="I24" s="153">
        <v>1385</v>
      </c>
      <c r="J24" s="153">
        <v>666</v>
      </c>
      <c r="K24" s="153">
        <v>890</v>
      </c>
      <c r="L24" s="153">
        <v>3900</v>
      </c>
      <c r="M24" s="153">
        <v>5181</v>
      </c>
      <c r="N24" s="153">
        <v>468</v>
      </c>
      <c r="O24" s="153">
        <v>78094</v>
      </c>
      <c r="P24" s="153"/>
      <c r="Q24" s="153">
        <v>16331</v>
      </c>
      <c r="R24" s="153">
        <v>24900.999999999993</v>
      </c>
      <c r="S24" s="153">
        <v>42037.999999999993</v>
      </c>
      <c r="T24" s="160">
        <v>65881.999999999985</v>
      </c>
      <c r="U24" s="160">
        <v>763.00000000000023</v>
      </c>
      <c r="V24" s="160">
        <v>23320.000000000007</v>
      </c>
      <c r="W24" s="160">
        <v>2055</v>
      </c>
      <c r="X24" s="160">
        <v>671.00000000000011</v>
      </c>
      <c r="Y24" s="160">
        <v>2026.9999999999998</v>
      </c>
      <c r="Z24" s="160">
        <v>2461.0000000000005</v>
      </c>
      <c r="AA24" s="153">
        <v>11039.000000000009</v>
      </c>
      <c r="AB24" s="153">
        <v>1151</v>
      </c>
      <c r="AC24" s="153">
        <v>192638.99999999997</v>
      </c>
    </row>
    <row r="25" spans="1:29" s="2" customFormat="1" ht="9" customHeight="1" x14ac:dyDescent="0.25">
      <c r="A25" s="11"/>
      <c r="B25" s="15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8"/>
      <c r="U25" s="158"/>
      <c r="V25" s="158"/>
      <c r="W25" s="158"/>
      <c r="X25" s="158"/>
      <c r="Y25" s="158"/>
      <c r="Z25" s="158"/>
      <c r="AA25" s="150"/>
      <c r="AB25" s="150"/>
      <c r="AC25" s="150"/>
    </row>
    <row r="26" spans="1:29" s="2" customFormat="1" ht="12" customHeight="1" x14ac:dyDescent="0.25">
      <c r="A26" s="11"/>
      <c r="B26" s="8" t="s">
        <v>23</v>
      </c>
      <c r="C26" s="150">
        <v>5637</v>
      </c>
      <c r="D26" s="150">
        <v>174</v>
      </c>
      <c r="E26" s="150">
        <v>247</v>
      </c>
      <c r="F26" s="150">
        <v>709</v>
      </c>
      <c r="G26" s="150">
        <v>86</v>
      </c>
      <c r="H26" s="150">
        <v>164</v>
      </c>
      <c r="I26" s="150">
        <v>88</v>
      </c>
      <c r="J26" s="150">
        <v>68</v>
      </c>
      <c r="K26" s="150">
        <v>41</v>
      </c>
      <c r="L26" s="150">
        <v>202</v>
      </c>
      <c r="M26" s="150">
        <v>589</v>
      </c>
      <c r="N26" s="150">
        <v>38</v>
      </c>
      <c r="O26" s="150">
        <v>8043</v>
      </c>
      <c r="P26" s="150"/>
      <c r="Q26" s="150">
        <v>677.99999999999977</v>
      </c>
      <c r="R26" s="150">
        <v>646.00000000000011</v>
      </c>
      <c r="S26" s="150">
        <v>3122.9999999999991</v>
      </c>
      <c r="T26" s="158">
        <v>4481.9999999999991</v>
      </c>
      <c r="U26" s="158">
        <v>28</v>
      </c>
      <c r="V26" s="158">
        <v>1632.0000000000005</v>
      </c>
      <c r="W26" s="158">
        <v>18</v>
      </c>
      <c r="X26" s="158">
        <v>16</v>
      </c>
      <c r="Y26" s="158">
        <v>6</v>
      </c>
      <c r="Z26" s="158">
        <v>101</v>
      </c>
      <c r="AA26" s="150">
        <v>630.00000000000023</v>
      </c>
      <c r="AB26" s="150">
        <v>170.99999999999997</v>
      </c>
      <c r="AC26" s="150">
        <v>11530.999999999998</v>
      </c>
    </row>
    <row r="27" spans="1:29" s="2" customFormat="1" ht="12" customHeight="1" x14ac:dyDescent="0.25">
      <c r="A27" s="11"/>
      <c r="B27" s="8" t="s">
        <v>24</v>
      </c>
      <c r="C27" s="150">
        <v>1254</v>
      </c>
      <c r="D27" s="150">
        <v>63</v>
      </c>
      <c r="E27" s="150">
        <v>105</v>
      </c>
      <c r="F27" s="150">
        <v>242</v>
      </c>
      <c r="G27" s="150">
        <v>25</v>
      </c>
      <c r="H27" s="150">
        <v>63</v>
      </c>
      <c r="I27" s="150">
        <v>46</v>
      </c>
      <c r="J27" s="150">
        <v>6</v>
      </c>
      <c r="K27" s="150">
        <v>11</v>
      </c>
      <c r="L27" s="150">
        <v>63</v>
      </c>
      <c r="M27" s="150">
        <v>175</v>
      </c>
      <c r="N27" s="150">
        <v>8</v>
      </c>
      <c r="O27" s="150">
        <v>2061</v>
      </c>
      <c r="P27" s="150"/>
      <c r="Q27" s="150">
        <v>80.999999999999986</v>
      </c>
      <c r="R27" s="150">
        <v>294.00000000000006</v>
      </c>
      <c r="S27" s="150">
        <v>918</v>
      </c>
      <c r="T27" s="158">
        <v>1276.9999999999998</v>
      </c>
      <c r="U27" s="159" t="s">
        <v>134</v>
      </c>
      <c r="V27" s="158">
        <v>503.00000000000017</v>
      </c>
      <c r="W27" s="159">
        <v>65</v>
      </c>
      <c r="X27" s="158">
        <v>0</v>
      </c>
      <c r="Y27" s="158">
        <v>19</v>
      </c>
      <c r="Z27" s="158">
        <v>27.000000000000007</v>
      </c>
      <c r="AA27" s="150">
        <v>142.00000000000003</v>
      </c>
      <c r="AB27" s="150">
        <v>24</v>
      </c>
      <c r="AC27" s="150">
        <v>3350</v>
      </c>
    </row>
    <row r="28" spans="1:29" s="2" customFormat="1" ht="12" customHeight="1" x14ac:dyDescent="0.25">
      <c r="A28" s="11"/>
      <c r="B28" s="8" t="s">
        <v>25</v>
      </c>
      <c r="C28" s="150">
        <v>12788</v>
      </c>
      <c r="D28" s="150">
        <v>901</v>
      </c>
      <c r="E28" s="150">
        <v>623</v>
      </c>
      <c r="F28" s="150">
        <v>2491</v>
      </c>
      <c r="G28" s="150">
        <v>278</v>
      </c>
      <c r="H28" s="150">
        <v>559</v>
      </c>
      <c r="I28" s="150">
        <v>201</v>
      </c>
      <c r="J28" s="150">
        <v>207</v>
      </c>
      <c r="K28" s="150">
        <v>152</v>
      </c>
      <c r="L28" s="150">
        <v>1159</v>
      </c>
      <c r="M28" s="150">
        <v>1539</v>
      </c>
      <c r="N28" s="150">
        <v>81</v>
      </c>
      <c r="O28" s="150">
        <v>20979</v>
      </c>
      <c r="P28" s="150"/>
      <c r="Q28" s="150">
        <v>2870.0000000000018</v>
      </c>
      <c r="R28" s="150">
        <v>6017.9999999999973</v>
      </c>
      <c r="S28" s="150">
        <v>3797.9999999999959</v>
      </c>
      <c r="T28" s="158">
        <v>13131.000000000011</v>
      </c>
      <c r="U28" s="158">
        <v>50</v>
      </c>
      <c r="V28" s="158">
        <v>4086.9999999999986</v>
      </c>
      <c r="W28" s="158">
        <v>79</v>
      </c>
      <c r="X28" s="158">
        <v>34</v>
      </c>
      <c r="Y28" s="158">
        <v>37</v>
      </c>
      <c r="Z28" s="158">
        <v>617.99999999999989</v>
      </c>
      <c r="AA28" s="150">
        <v>1695</v>
      </c>
      <c r="AB28" s="150">
        <v>124</v>
      </c>
      <c r="AC28" s="150">
        <v>32541.000000000007</v>
      </c>
    </row>
    <row r="29" spans="1:29" s="2" customFormat="1" ht="12" customHeight="1" x14ac:dyDescent="0.25">
      <c r="A29" s="11"/>
      <c r="B29" s="8" t="s">
        <v>26</v>
      </c>
      <c r="C29" s="150">
        <v>10729</v>
      </c>
      <c r="D29" s="150">
        <v>633</v>
      </c>
      <c r="E29" s="150">
        <v>482</v>
      </c>
      <c r="F29" s="150">
        <v>1586</v>
      </c>
      <c r="G29" s="150">
        <v>221</v>
      </c>
      <c r="H29" s="150">
        <v>493</v>
      </c>
      <c r="I29" s="150">
        <v>188</v>
      </c>
      <c r="J29" s="150">
        <v>170</v>
      </c>
      <c r="K29" s="150">
        <v>84</v>
      </c>
      <c r="L29" s="150">
        <v>827</v>
      </c>
      <c r="M29" s="150">
        <v>1669</v>
      </c>
      <c r="N29" s="150">
        <v>65</v>
      </c>
      <c r="O29" s="150">
        <v>17147</v>
      </c>
      <c r="P29" s="150"/>
      <c r="Q29" s="150">
        <v>2256.9999999999991</v>
      </c>
      <c r="R29" s="150">
        <v>3654</v>
      </c>
      <c r="S29" s="150">
        <v>10002.000000000004</v>
      </c>
      <c r="T29" s="158">
        <v>14816.000000000007</v>
      </c>
      <c r="U29" s="158">
        <v>245.99999999999997</v>
      </c>
      <c r="V29" s="158">
        <v>3410.0000000000027</v>
      </c>
      <c r="W29" s="158">
        <v>139</v>
      </c>
      <c r="X29" s="158">
        <v>29</v>
      </c>
      <c r="Y29" s="158">
        <v>68</v>
      </c>
      <c r="Z29" s="158">
        <v>515</v>
      </c>
      <c r="AA29" s="150">
        <v>1886.0000000000011</v>
      </c>
      <c r="AB29" s="150">
        <v>249.00000000000006</v>
      </c>
      <c r="AC29" s="150">
        <v>37271.000000000015</v>
      </c>
    </row>
    <row r="30" spans="1:29" s="2" customFormat="1" ht="12" customHeight="1" x14ac:dyDescent="0.25">
      <c r="A30" s="11"/>
      <c r="B30" s="8" t="s">
        <v>27</v>
      </c>
      <c r="C30" s="150">
        <v>2255</v>
      </c>
      <c r="D30" s="150">
        <v>78</v>
      </c>
      <c r="E30" s="150">
        <v>160</v>
      </c>
      <c r="F30" s="150">
        <v>507</v>
      </c>
      <c r="G30" s="150">
        <v>64</v>
      </c>
      <c r="H30" s="150">
        <v>106</v>
      </c>
      <c r="I30" s="150">
        <v>54</v>
      </c>
      <c r="J30" s="150">
        <v>27</v>
      </c>
      <c r="K30" s="150">
        <v>11</v>
      </c>
      <c r="L30" s="150">
        <v>66</v>
      </c>
      <c r="M30" s="150">
        <v>337</v>
      </c>
      <c r="N30" s="150">
        <v>4</v>
      </c>
      <c r="O30" s="150">
        <v>3669</v>
      </c>
      <c r="P30" s="150"/>
      <c r="Q30" s="150">
        <v>345</v>
      </c>
      <c r="R30" s="150">
        <v>303.99999999999994</v>
      </c>
      <c r="S30" s="150">
        <v>2300.9999999999995</v>
      </c>
      <c r="T30" s="158">
        <v>2248</v>
      </c>
      <c r="U30" s="159">
        <v>10</v>
      </c>
      <c r="V30" s="158">
        <v>457.00000000000006</v>
      </c>
      <c r="W30" s="158">
        <v>40</v>
      </c>
      <c r="X30" s="158">
        <v>1</v>
      </c>
      <c r="Y30" s="159">
        <v>8</v>
      </c>
      <c r="Z30" s="158">
        <v>28</v>
      </c>
      <c r="AA30" s="150">
        <v>363.00000000000017</v>
      </c>
      <c r="AB30" s="150">
        <v>55</v>
      </c>
      <c r="AC30" s="150">
        <v>6160</v>
      </c>
    </row>
    <row r="31" spans="1:29" s="2" customFormat="1" ht="12" customHeight="1" x14ac:dyDescent="0.25">
      <c r="A31" s="11"/>
      <c r="B31" s="8" t="s">
        <v>28</v>
      </c>
      <c r="C31" s="150">
        <v>5655</v>
      </c>
      <c r="D31" s="150">
        <v>463</v>
      </c>
      <c r="E31" s="150">
        <v>250</v>
      </c>
      <c r="F31" s="150">
        <v>912</v>
      </c>
      <c r="G31" s="150">
        <v>117</v>
      </c>
      <c r="H31" s="150">
        <v>311</v>
      </c>
      <c r="I31" s="150">
        <v>108</v>
      </c>
      <c r="J31" s="150">
        <v>101</v>
      </c>
      <c r="K31" s="150">
        <v>80</v>
      </c>
      <c r="L31" s="150">
        <v>291</v>
      </c>
      <c r="M31" s="150">
        <v>1044</v>
      </c>
      <c r="N31" s="150">
        <v>38</v>
      </c>
      <c r="O31" s="150">
        <v>9370</v>
      </c>
      <c r="P31" s="150"/>
      <c r="Q31" s="150">
        <v>750.99999999999955</v>
      </c>
      <c r="R31" s="150">
        <v>2121.9999999999995</v>
      </c>
      <c r="S31" s="150">
        <v>1864</v>
      </c>
      <c r="T31" s="158">
        <v>3467.9999999999995</v>
      </c>
      <c r="U31" s="158">
        <v>11</v>
      </c>
      <c r="V31" s="158">
        <v>1806.0000000000007</v>
      </c>
      <c r="W31" s="159">
        <v>31.000000000000007</v>
      </c>
      <c r="X31" s="158">
        <v>18</v>
      </c>
      <c r="Y31" s="159">
        <v>16</v>
      </c>
      <c r="Z31" s="158">
        <v>207.99999999999997</v>
      </c>
      <c r="AA31" s="150">
        <v>1086.0000000000005</v>
      </c>
      <c r="AB31" s="150">
        <v>41</v>
      </c>
      <c r="AC31" s="150">
        <v>11421.999999999998</v>
      </c>
    </row>
    <row r="32" spans="1:29" s="13" customFormat="1" ht="12" customHeight="1" x14ac:dyDescent="0.25">
      <c r="A32" s="11" t="s">
        <v>29</v>
      </c>
      <c r="B32" s="15" t="s">
        <v>10</v>
      </c>
      <c r="C32" s="153">
        <v>38318</v>
      </c>
      <c r="D32" s="153">
        <v>2312</v>
      </c>
      <c r="E32" s="153">
        <v>1867</v>
      </c>
      <c r="F32" s="153">
        <v>6447</v>
      </c>
      <c r="G32" s="153">
        <v>791</v>
      </c>
      <c r="H32" s="153">
        <v>1696</v>
      </c>
      <c r="I32" s="153">
        <v>685</v>
      </c>
      <c r="J32" s="153">
        <v>579</v>
      </c>
      <c r="K32" s="153">
        <v>379</v>
      </c>
      <c r="L32" s="153">
        <v>2608</v>
      </c>
      <c r="M32" s="153">
        <v>5353</v>
      </c>
      <c r="N32" s="153">
        <v>234</v>
      </c>
      <c r="O32" s="153">
        <v>61269</v>
      </c>
      <c r="P32" s="153"/>
      <c r="Q32" s="153">
        <v>6982</v>
      </c>
      <c r="R32" s="153">
        <v>13037.999999999996</v>
      </c>
      <c r="S32" s="153">
        <v>22006</v>
      </c>
      <c r="T32" s="160">
        <v>39422.000000000015</v>
      </c>
      <c r="U32" s="160">
        <v>345</v>
      </c>
      <c r="V32" s="160">
        <v>11895.000000000002</v>
      </c>
      <c r="W32" s="160">
        <v>372</v>
      </c>
      <c r="X32" s="160">
        <v>98</v>
      </c>
      <c r="Y32" s="160">
        <v>154</v>
      </c>
      <c r="Z32" s="160">
        <v>1497</v>
      </c>
      <c r="AA32" s="153">
        <v>5802.0000000000018</v>
      </c>
      <c r="AB32" s="153">
        <v>664</v>
      </c>
      <c r="AC32" s="153">
        <v>102275.00000000001</v>
      </c>
    </row>
    <row r="33" spans="1:29" s="13" customFormat="1" ht="9" customHeight="1" x14ac:dyDescent="0.25">
      <c r="A33" s="11"/>
      <c r="B33" s="15"/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</row>
    <row r="34" spans="1:29" s="2" customFormat="1" ht="12" customHeight="1" x14ac:dyDescent="0.25">
      <c r="A34" s="11"/>
      <c r="B34" s="8" t="s">
        <v>30</v>
      </c>
      <c r="C34" s="150">
        <v>13032</v>
      </c>
      <c r="D34" s="150">
        <v>1003</v>
      </c>
      <c r="E34" s="150">
        <v>707</v>
      </c>
      <c r="F34" s="150">
        <v>2678</v>
      </c>
      <c r="G34" s="150">
        <v>290</v>
      </c>
      <c r="H34" s="150">
        <v>377</v>
      </c>
      <c r="I34" s="150">
        <v>267</v>
      </c>
      <c r="J34" s="150">
        <v>293</v>
      </c>
      <c r="K34" s="150">
        <v>123</v>
      </c>
      <c r="L34" s="150">
        <v>973</v>
      </c>
      <c r="M34" s="150">
        <v>1967</v>
      </c>
      <c r="N34" s="150">
        <v>176</v>
      </c>
      <c r="O34" s="150">
        <v>21886</v>
      </c>
      <c r="P34" s="150"/>
      <c r="Q34" s="150">
        <v>2805.0000000000014</v>
      </c>
      <c r="R34" s="150">
        <v>5749.9999999999973</v>
      </c>
      <c r="S34" s="150">
        <v>8018.9999999999964</v>
      </c>
      <c r="T34" s="150">
        <v>19388.000000000004</v>
      </c>
      <c r="U34" s="150">
        <v>75</v>
      </c>
      <c r="V34" s="150">
        <v>2175</v>
      </c>
      <c r="W34" s="150">
        <v>139.99999999999994</v>
      </c>
      <c r="X34" s="150">
        <v>42</v>
      </c>
      <c r="Y34" s="150">
        <v>36</v>
      </c>
      <c r="Z34" s="150">
        <v>655.99999999999977</v>
      </c>
      <c r="AA34" s="150">
        <v>2442.9999999999995</v>
      </c>
      <c r="AB34" s="150">
        <v>196.99999999999997</v>
      </c>
      <c r="AC34" s="150">
        <v>41726</v>
      </c>
    </row>
    <row r="35" spans="1:29" s="2" customFormat="1" ht="12" customHeight="1" x14ac:dyDescent="0.25">
      <c r="A35" s="23"/>
      <c r="B35" s="24" t="s">
        <v>31</v>
      </c>
      <c r="C35" s="150">
        <v>6981</v>
      </c>
      <c r="D35" s="150">
        <v>269</v>
      </c>
      <c r="E35" s="150">
        <v>334</v>
      </c>
      <c r="F35" s="150">
        <v>925</v>
      </c>
      <c r="G35" s="150">
        <v>130</v>
      </c>
      <c r="H35" s="150">
        <v>502</v>
      </c>
      <c r="I35" s="150">
        <v>97</v>
      </c>
      <c r="J35" s="150">
        <v>84</v>
      </c>
      <c r="K35" s="150">
        <v>45</v>
      </c>
      <c r="L35" s="150">
        <v>226</v>
      </c>
      <c r="M35" s="150">
        <v>735</v>
      </c>
      <c r="N35" s="150">
        <v>18</v>
      </c>
      <c r="O35" s="150">
        <v>10346</v>
      </c>
      <c r="P35" s="150"/>
      <c r="Q35" s="150">
        <v>1357.9999999999998</v>
      </c>
      <c r="R35" s="150">
        <v>1775.0000000000002</v>
      </c>
      <c r="S35" s="150">
        <v>3130.9999999999986</v>
      </c>
      <c r="T35" s="150">
        <v>10193.000000000004</v>
      </c>
      <c r="U35" s="150">
        <v>62</v>
      </c>
      <c r="V35" s="150">
        <v>4072.0000000000014</v>
      </c>
      <c r="W35" s="150">
        <v>45</v>
      </c>
      <c r="X35" s="150">
        <v>29.000000000000004</v>
      </c>
      <c r="Y35" s="150">
        <v>23</v>
      </c>
      <c r="Z35" s="150">
        <v>137</v>
      </c>
      <c r="AA35" s="150">
        <v>1158.9999999999995</v>
      </c>
      <c r="AB35" s="150">
        <v>76</v>
      </c>
      <c r="AC35" s="150">
        <v>22060</v>
      </c>
    </row>
    <row r="36" spans="1:29" s="13" customFormat="1" ht="12" customHeight="1" x14ac:dyDescent="0.25">
      <c r="A36" s="23" t="s">
        <v>32</v>
      </c>
      <c r="B36" s="15" t="s">
        <v>10</v>
      </c>
      <c r="C36" s="153">
        <v>20013</v>
      </c>
      <c r="D36" s="153">
        <v>1272</v>
      </c>
      <c r="E36" s="153">
        <v>1041</v>
      </c>
      <c r="F36" s="153">
        <v>3603</v>
      </c>
      <c r="G36" s="153">
        <v>420</v>
      </c>
      <c r="H36" s="153">
        <v>879</v>
      </c>
      <c r="I36" s="153">
        <v>364</v>
      </c>
      <c r="J36" s="153">
        <v>377</v>
      </c>
      <c r="K36" s="153">
        <v>168</v>
      </c>
      <c r="L36" s="153">
        <v>1199</v>
      </c>
      <c r="M36" s="153">
        <v>2702</v>
      </c>
      <c r="N36" s="153">
        <v>194</v>
      </c>
      <c r="O36" s="153">
        <v>32232</v>
      </c>
      <c r="P36" s="153"/>
      <c r="Q36" s="153">
        <v>4163.0000000000009</v>
      </c>
      <c r="R36" s="153">
        <v>7524.9999999999973</v>
      </c>
      <c r="S36" s="153">
        <v>11149.999999999995</v>
      </c>
      <c r="T36" s="153">
        <v>29581.000000000007</v>
      </c>
      <c r="U36" s="153">
        <v>137</v>
      </c>
      <c r="V36" s="153">
        <v>6247.0000000000018</v>
      </c>
      <c r="W36" s="153">
        <v>184.99999999999994</v>
      </c>
      <c r="X36" s="153">
        <v>71</v>
      </c>
      <c r="Y36" s="153">
        <v>59</v>
      </c>
      <c r="Z36" s="153">
        <v>792.99999999999977</v>
      </c>
      <c r="AA36" s="153">
        <v>3601.9999999999991</v>
      </c>
      <c r="AB36" s="153">
        <v>273</v>
      </c>
      <c r="AC36" s="153">
        <v>63786</v>
      </c>
    </row>
    <row r="37" spans="1:29" s="2" customFormat="1" ht="12" customHeight="1" x14ac:dyDescent="0.25">
      <c r="A37" s="23"/>
      <c r="B37" s="15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</row>
    <row r="38" spans="1:29" s="13" customFormat="1" ht="12" customHeight="1" x14ac:dyDescent="0.25">
      <c r="A38" s="23" t="s">
        <v>33</v>
      </c>
      <c r="B38" s="15" t="s">
        <v>10</v>
      </c>
      <c r="C38" s="153">
        <v>225935</v>
      </c>
      <c r="D38" s="153">
        <v>13915</v>
      </c>
      <c r="E38" s="153">
        <v>12235</v>
      </c>
      <c r="F38" s="153">
        <v>32245</v>
      </c>
      <c r="G38" s="153">
        <v>5352</v>
      </c>
      <c r="H38" s="153">
        <v>6489</v>
      </c>
      <c r="I38" s="153">
        <v>5279</v>
      </c>
      <c r="J38" s="153">
        <v>3634</v>
      </c>
      <c r="K38" s="153">
        <v>4192</v>
      </c>
      <c r="L38" s="153">
        <v>16826</v>
      </c>
      <c r="M38" s="153">
        <v>22621</v>
      </c>
      <c r="N38" s="153">
        <v>1769</v>
      </c>
      <c r="O38" s="153">
        <v>350492</v>
      </c>
      <c r="P38" s="153"/>
      <c r="Q38" s="153">
        <v>59326.000000000015</v>
      </c>
      <c r="R38" s="153">
        <v>125710.00000000003</v>
      </c>
      <c r="S38" s="153">
        <v>184594</v>
      </c>
      <c r="T38" s="153">
        <v>311398.99999999994</v>
      </c>
      <c r="U38" s="153">
        <v>2064.0000000000005</v>
      </c>
      <c r="V38" s="153">
        <v>98853.000000000029</v>
      </c>
      <c r="W38" s="153">
        <v>3592</v>
      </c>
      <c r="X38" s="153">
        <v>2141</v>
      </c>
      <c r="Y38" s="153">
        <v>4239.9999999999991</v>
      </c>
      <c r="Z38" s="153">
        <v>9608</v>
      </c>
      <c r="AA38" s="153">
        <v>38630.000000000015</v>
      </c>
      <c r="AB38" s="153">
        <v>4618</v>
      </c>
      <c r="AC38" s="153">
        <v>844775</v>
      </c>
    </row>
    <row r="39" spans="1:29" s="2" customFormat="1" ht="9" customHeight="1" x14ac:dyDescent="0.25">
      <c r="A39" s="33"/>
      <c r="B39" s="34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</row>
    <row r="40" spans="1:29" ht="6.6" customHeight="1" x14ac:dyDescent="0.3"/>
    <row r="41" spans="1:29" x14ac:dyDescent="0.3">
      <c r="A41" s="50"/>
      <c r="W41" s="35"/>
    </row>
    <row r="42" spans="1:29" x14ac:dyDescent="0.3">
      <c r="K42" s="35"/>
    </row>
    <row r="43" spans="1:29" x14ac:dyDescent="0.3">
      <c r="F43" s="35"/>
      <c r="AC43" s="35"/>
    </row>
    <row r="46" spans="1:29" x14ac:dyDescent="0.3">
      <c r="O46" s="35"/>
    </row>
  </sheetData>
  <mergeCells count="7">
    <mergeCell ref="C3:O3"/>
    <mergeCell ref="Q3:AC3"/>
    <mergeCell ref="A1:O1"/>
    <mergeCell ref="A2:A4"/>
    <mergeCell ref="B2:B4"/>
    <mergeCell ref="C2:O2"/>
    <mergeCell ref="Q2:A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zoomScale="60" zoomScaleNormal="60" workbookViewId="0">
      <selection sqref="A1:M1"/>
    </sheetView>
  </sheetViews>
  <sheetFormatPr defaultColWidth="8.88671875" defaultRowHeight="12" x14ac:dyDescent="0.3"/>
  <cols>
    <col min="1" max="1" width="19.44140625" style="4" bestFit="1" customWidth="1"/>
    <col min="2" max="2" width="27.33203125" style="4" bestFit="1" customWidth="1"/>
    <col min="3" max="3" width="10.109375" style="4" bestFit="1" customWidth="1"/>
    <col min="4" max="5" width="9.88671875" style="4" bestFit="1" customWidth="1"/>
    <col min="6" max="6" width="9.21875" style="4" bestFit="1" customWidth="1"/>
    <col min="7" max="7" width="10.33203125" style="4" bestFit="1" customWidth="1"/>
    <col min="8" max="8" width="1.6640625" style="4" customWidth="1"/>
    <col min="9" max="9" width="10.109375" style="4" bestFit="1" customWidth="1"/>
    <col min="10" max="10" width="9.88671875" style="4" bestFit="1" customWidth="1"/>
    <col min="11" max="11" width="10.33203125" style="4" bestFit="1" customWidth="1"/>
    <col min="12" max="12" width="9.21875" style="4" bestFit="1" customWidth="1"/>
    <col min="13" max="13" width="10.33203125" style="4" bestFit="1" customWidth="1"/>
    <col min="14" max="16384" width="8.88671875" style="4"/>
  </cols>
  <sheetData>
    <row r="1" spans="1:13" ht="14.4" x14ac:dyDescent="0.3">
      <c r="A1" s="211" t="s">
        <v>133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</row>
    <row r="2" spans="1:13" ht="31.5" customHeight="1" x14ac:dyDescent="0.3">
      <c r="A2" s="212" t="s">
        <v>1</v>
      </c>
      <c r="B2" s="212" t="s">
        <v>2</v>
      </c>
      <c r="C2" s="215" t="s">
        <v>3</v>
      </c>
      <c r="D2" s="215"/>
      <c r="E2" s="215"/>
      <c r="F2" s="215"/>
      <c r="G2" s="215"/>
      <c r="H2" s="27"/>
      <c r="I2" s="215" t="s">
        <v>4</v>
      </c>
      <c r="J2" s="215"/>
      <c r="K2" s="215"/>
      <c r="L2" s="215"/>
      <c r="M2" s="215"/>
    </row>
    <row r="3" spans="1:13" ht="20.100000000000001" customHeight="1" x14ac:dyDescent="0.3">
      <c r="A3" s="213"/>
      <c r="B3" s="213"/>
      <c r="C3" s="215" t="s">
        <v>60</v>
      </c>
      <c r="D3" s="215"/>
      <c r="E3" s="215"/>
      <c r="F3" s="215"/>
      <c r="G3" s="215"/>
      <c r="H3" s="2"/>
      <c r="I3" s="215" t="s">
        <v>60</v>
      </c>
      <c r="J3" s="215"/>
      <c r="K3" s="215"/>
      <c r="L3" s="215"/>
      <c r="M3" s="215"/>
    </row>
    <row r="4" spans="1:13" s="29" customFormat="1" ht="57.75" customHeight="1" x14ac:dyDescent="0.3">
      <c r="A4" s="214"/>
      <c r="B4" s="214"/>
      <c r="C4" s="81" t="s">
        <v>135</v>
      </c>
      <c r="D4" s="81" t="s">
        <v>138</v>
      </c>
      <c r="E4" s="81" t="s">
        <v>137</v>
      </c>
      <c r="F4" s="81" t="s">
        <v>136</v>
      </c>
      <c r="G4" s="81" t="s">
        <v>10</v>
      </c>
      <c r="H4" s="25"/>
      <c r="I4" s="81" t="s">
        <v>135</v>
      </c>
      <c r="J4" s="81" t="s">
        <v>138</v>
      </c>
      <c r="K4" s="81" t="s">
        <v>137</v>
      </c>
      <c r="L4" s="81" t="s">
        <v>136</v>
      </c>
      <c r="M4" s="81" t="s">
        <v>10</v>
      </c>
    </row>
    <row r="5" spans="1:13" ht="9" customHeight="1" x14ac:dyDescent="0.3">
      <c r="A5" s="91"/>
      <c r="B5" s="91"/>
      <c r="C5" s="7"/>
      <c r="D5" s="7"/>
      <c r="E5" s="7"/>
      <c r="F5" s="31"/>
      <c r="G5" s="32"/>
      <c r="H5" s="2"/>
      <c r="I5" s="7"/>
      <c r="J5" s="7"/>
      <c r="K5" s="7"/>
      <c r="L5" s="31"/>
      <c r="M5" s="32"/>
    </row>
    <row r="6" spans="1:13" s="2" customFormat="1" ht="12" customHeight="1" x14ac:dyDescent="0.25">
      <c r="A6" s="8"/>
      <c r="B6" s="9" t="s">
        <v>5</v>
      </c>
      <c r="C6" s="150">
        <v>2693</v>
      </c>
      <c r="D6" s="150">
        <v>9452</v>
      </c>
      <c r="E6" s="150">
        <v>11513</v>
      </c>
      <c r="F6" s="150">
        <v>5991</v>
      </c>
      <c r="G6" s="150">
        <v>29649</v>
      </c>
      <c r="H6" s="150"/>
      <c r="I6" s="150">
        <v>17393.999999999993</v>
      </c>
      <c r="J6" s="150">
        <v>11220.999999999996</v>
      </c>
      <c r="K6" s="150">
        <v>40060</v>
      </c>
      <c r="L6" s="150">
        <v>4160.9999999999982</v>
      </c>
      <c r="M6" s="150">
        <v>72835.999999999985</v>
      </c>
    </row>
    <row r="7" spans="1:13" s="2" customFormat="1" ht="12" customHeight="1" x14ac:dyDescent="0.25">
      <c r="A7" s="11"/>
      <c r="B7" s="12" t="s">
        <v>6</v>
      </c>
      <c r="C7" s="150">
        <v>121</v>
      </c>
      <c r="D7" s="150">
        <v>473</v>
      </c>
      <c r="E7" s="150">
        <v>569</v>
      </c>
      <c r="F7" s="150">
        <v>219</v>
      </c>
      <c r="G7" s="150">
        <v>1382</v>
      </c>
      <c r="H7" s="150"/>
      <c r="I7" s="150">
        <v>532.99999999999989</v>
      </c>
      <c r="J7" s="150">
        <v>462.00000000000023</v>
      </c>
      <c r="K7" s="150">
        <v>777.99999999999955</v>
      </c>
      <c r="L7" s="150">
        <v>26.999999999999996</v>
      </c>
      <c r="M7" s="150">
        <v>1799.9999999999995</v>
      </c>
    </row>
    <row r="8" spans="1:13" s="2" customFormat="1" ht="12" customHeight="1" x14ac:dyDescent="0.25">
      <c r="A8" s="11"/>
      <c r="B8" s="12" t="s">
        <v>7</v>
      </c>
      <c r="C8" s="150">
        <v>4574</v>
      </c>
      <c r="D8" s="150">
        <v>19351</v>
      </c>
      <c r="E8" s="150">
        <v>20292</v>
      </c>
      <c r="F8" s="150">
        <v>12230</v>
      </c>
      <c r="G8" s="150">
        <v>56447</v>
      </c>
      <c r="H8" s="150"/>
      <c r="I8" s="150">
        <v>74446.000000000116</v>
      </c>
      <c r="J8" s="150">
        <v>28404.000000000029</v>
      </c>
      <c r="K8" s="150">
        <v>76113.000000000087</v>
      </c>
      <c r="L8" s="150">
        <v>10692.999999999975</v>
      </c>
      <c r="M8" s="150">
        <v>189656.0000000002</v>
      </c>
    </row>
    <row r="9" spans="1:13" s="13" customFormat="1" ht="12" customHeight="1" x14ac:dyDescent="0.25">
      <c r="A9" s="11"/>
      <c r="B9" s="12" t="s">
        <v>8</v>
      </c>
      <c r="C9" s="150">
        <v>1571</v>
      </c>
      <c r="D9" s="150">
        <v>3319</v>
      </c>
      <c r="E9" s="150">
        <v>3877</v>
      </c>
      <c r="F9" s="150">
        <v>2138</v>
      </c>
      <c r="G9" s="150">
        <v>10905</v>
      </c>
      <c r="H9" s="153"/>
      <c r="I9" s="150">
        <v>7920.9999999999945</v>
      </c>
      <c r="J9" s="150">
        <v>3938.0000000000018</v>
      </c>
      <c r="K9" s="150">
        <v>8967.0000000000073</v>
      </c>
      <c r="L9" s="150">
        <v>1622.9999999999993</v>
      </c>
      <c r="M9" s="150">
        <v>22449.000000000004</v>
      </c>
    </row>
    <row r="10" spans="1:13" s="13" customFormat="1" ht="12" customHeight="1" x14ac:dyDescent="0.25">
      <c r="A10" s="14" t="s">
        <v>9</v>
      </c>
      <c r="B10" s="15" t="s">
        <v>10</v>
      </c>
      <c r="C10" s="153">
        <v>8959</v>
      </c>
      <c r="D10" s="153">
        <v>32595</v>
      </c>
      <c r="E10" s="153">
        <v>36251</v>
      </c>
      <c r="F10" s="153">
        <v>20578</v>
      </c>
      <c r="G10" s="153">
        <v>98383</v>
      </c>
      <c r="H10" s="153"/>
      <c r="I10" s="153">
        <v>100294.00000000012</v>
      </c>
      <c r="J10" s="153">
        <v>44025.000000000029</v>
      </c>
      <c r="K10" s="153">
        <v>125918.00000000009</v>
      </c>
      <c r="L10" s="153">
        <v>16503.999999999971</v>
      </c>
      <c r="M10" s="153">
        <v>286741.00000000023</v>
      </c>
    </row>
    <row r="11" spans="1:13" s="2" customFormat="1" ht="9" customHeight="1" x14ac:dyDescent="0.25">
      <c r="A11" s="14"/>
      <c r="B11" s="15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</row>
    <row r="12" spans="1:13" s="2" customFormat="1" ht="12" customHeight="1" x14ac:dyDescent="0.25">
      <c r="A12" s="11"/>
      <c r="B12" s="12" t="s">
        <v>11</v>
      </c>
      <c r="C12" s="150">
        <v>1564</v>
      </c>
      <c r="D12" s="150">
        <v>3133</v>
      </c>
      <c r="E12" s="150">
        <v>5581</v>
      </c>
      <c r="F12" s="150">
        <v>1575</v>
      </c>
      <c r="G12" s="150">
        <v>11853</v>
      </c>
      <c r="H12" s="150"/>
      <c r="I12" s="150">
        <v>8658.0000000000018</v>
      </c>
      <c r="J12" s="150">
        <v>3399.9999999999995</v>
      </c>
      <c r="K12" s="150">
        <v>9302.0000000000018</v>
      </c>
      <c r="L12" s="150">
        <v>1192.0000000000005</v>
      </c>
      <c r="M12" s="150">
        <v>22552.000000000004</v>
      </c>
    </row>
    <row r="13" spans="1:13" s="18" customFormat="1" ht="12" customHeight="1" x14ac:dyDescent="0.25">
      <c r="A13" s="19"/>
      <c r="B13" s="20" t="s">
        <v>12</v>
      </c>
      <c r="C13" s="154">
        <v>979</v>
      </c>
      <c r="D13" s="154">
        <v>1335</v>
      </c>
      <c r="E13" s="154">
        <v>2649</v>
      </c>
      <c r="F13" s="154">
        <v>625</v>
      </c>
      <c r="G13" s="154">
        <v>5588</v>
      </c>
      <c r="H13" s="154"/>
      <c r="I13" s="154">
        <v>3789.9999999999986</v>
      </c>
      <c r="J13" s="154">
        <v>1741.9999999999998</v>
      </c>
      <c r="K13" s="154">
        <v>3289.0000000000023</v>
      </c>
      <c r="L13" s="154">
        <v>575.00000000000034</v>
      </c>
      <c r="M13" s="154">
        <v>9396</v>
      </c>
    </row>
    <row r="14" spans="1:13" s="18" customFormat="1" ht="12" customHeight="1" x14ac:dyDescent="0.25">
      <c r="A14" s="19"/>
      <c r="B14" s="22" t="s">
        <v>13</v>
      </c>
      <c r="C14" s="154">
        <v>585</v>
      </c>
      <c r="D14" s="154">
        <v>1798</v>
      </c>
      <c r="E14" s="154">
        <v>2932</v>
      </c>
      <c r="F14" s="154">
        <v>950</v>
      </c>
      <c r="G14" s="154">
        <v>6265</v>
      </c>
      <c r="H14" s="154"/>
      <c r="I14" s="154">
        <v>4868.0000000000036</v>
      </c>
      <c r="J14" s="154">
        <v>1657.9999999999998</v>
      </c>
      <c r="K14" s="154">
        <v>6012.9999999999991</v>
      </c>
      <c r="L14" s="154">
        <v>617.00000000000011</v>
      </c>
      <c r="M14" s="154">
        <v>13156.000000000004</v>
      </c>
    </row>
    <row r="15" spans="1:13" s="2" customFormat="1" ht="12" customHeight="1" x14ac:dyDescent="0.25">
      <c r="A15" s="11"/>
      <c r="B15" s="12" t="s">
        <v>14</v>
      </c>
      <c r="C15" s="150">
        <v>2204</v>
      </c>
      <c r="D15" s="150">
        <v>10135</v>
      </c>
      <c r="E15" s="150">
        <v>11896</v>
      </c>
      <c r="F15" s="150">
        <v>6362</v>
      </c>
      <c r="G15" s="150">
        <v>30597</v>
      </c>
      <c r="H15" s="150"/>
      <c r="I15" s="150">
        <v>26238.999999999985</v>
      </c>
      <c r="J15" s="150">
        <v>7746.0000000000055</v>
      </c>
      <c r="K15" s="150">
        <v>40946.00000000008</v>
      </c>
      <c r="L15" s="150">
        <v>4182</v>
      </c>
      <c r="M15" s="150">
        <v>79113.000000000073</v>
      </c>
    </row>
    <row r="16" spans="1:13" s="2" customFormat="1" ht="12" customHeight="1" x14ac:dyDescent="0.25">
      <c r="A16" s="11"/>
      <c r="B16" s="12" t="s">
        <v>15</v>
      </c>
      <c r="C16" s="150">
        <v>1187</v>
      </c>
      <c r="D16" s="150">
        <v>3207</v>
      </c>
      <c r="E16" s="150">
        <v>4436</v>
      </c>
      <c r="F16" s="150">
        <v>1892</v>
      </c>
      <c r="G16" s="150">
        <v>10722</v>
      </c>
      <c r="H16" s="150"/>
      <c r="I16" s="150">
        <v>4228</v>
      </c>
      <c r="J16" s="150">
        <v>1774.0000000000011</v>
      </c>
      <c r="K16" s="150">
        <v>12606.999999999995</v>
      </c>
      <c r="L16" s="150">
        <v>838.00000000000011</v>
      </c>
      <c r="M16" s="150">
        <v>19446.999999999996</v>
      </c>
    </row>
    <row r="17" spans="1:13" s="2" customFormat="1" ht="12" customHeight="1" x14ac:dyDescent="0.25">
      <c r="A17" s="11"/>
      <c r="B17" s="12" t="s">
        <v>16</v>
      </c>
      <c r="C17" s="150">
        <v>2078</v>
      </c>
      <c r="D17" s="150">
        <v>8460</v>
      </c>
      <c r="E17" s="150">
        <v>11280</v>
      </c>
      <c r="F17" s="150">
        <v>5524</v>
      </c>
      <c r="G17" s="150">
        <v>27342</v>
      </c>
      <c r="H17" s="150"/>
      <c r="I17" s="150">
        <v>17027.999999999996</v>
      </c>
      <c r="J17" s="150">
        <v>7675.9999999999973</v>
      </c>
      <c r="K17" s="150">
        <v>50282.000000000036</v>
      </c>
      <c r="L17" s="150">
        <v>3235.9999999999991</v>
      </c>
      <c r="M17" s="150">
        <v>78222.000000000029</v>
      </c>
    </row>
    <row r="18" spans="1:13" s="13" customFormat="1" ht="12" customHeight="1" x14ac:dyDescent="0.25">
      <c r="A18" s="11" t="s">
        <v>17</v>
      </c>
      <c r="B18" s="15" t="s">
        <v>10</v>
      </c>
      <c r="C18" s="153">
        <v>7033</v>
      </c>
      <c r="D18" s="153">
        <v>24935</v>
      </c>
      <c r="E18" s="153">
        <v>33193</v>
      </c>
      <c r="F18" s="153">
        <v>15353</v>
      </c>
      <c r="G18" s="153">
        <v>80514</v>
      </c>
      <c r="H18" s="153"/>
      <c r="I18" s="153">
        <v>56152.999999999985</v>
      </c>
      <c r="J18" s="153">
        <v>20596.000000000004</v>
      </c>
      <c r="K18" s="153">
        <v>113137.00000000012</v>
      </c>
      <c r="L18" s="153">
        <v>9448</v>
      </c>
      <c r="M18" s="153">
        <v>199334.00000000012</v>
      </c>
    </row>
    <row r="19" spans="1:13" s="2" customFormat="1" ht="9" customHeight="1" x14ac:dyDescent="0.25">
      <c r="A19" s="11"/>
      <c r="B19" s="15"/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</row>
    <row r="20" spans="1:13" s="2" customFormat="1" ht="12" customHeight="1" x14ac:dyDescent="0.25">
      <c r="A20" s="11"/>
      <c r="B20" s="12" t="s">
        <v>18</v>
      </c>
      <c r="C20" s="150">
        <v>2528</v>
      </c>
      <c r="D20" s="150">
        <v>9182</v>
      </c>
      <c r="E20" s="150">
        <v>10318</v>
      </c>
      <c r="F20" s="150">
        <v>5506</v>
      </c>
      <c r="G20" s="150">
        <v>27534</v>
      </c>
      <c r="H20" s="150"/>
      <c r="I20" s="150">
        <v>13089.999999999996</v>
      </c>
      <c r="J20" s="150">
        <v>7930</v>
      </c>
      <c r="K20" s="150">
        <v>26479.999999999942</v>
      </c>
      <c r="L20" s="150">
        <v>4000.9999999999977</v>
      </c>
      <c r="M20" s="150">
        <v>51500.999999999942</v>
      </c>
    </row>
    <row r="21" spans="1:13" s="13" customFormat="1" ht="12" customHeight="1" x14ac:dyDescent="0.25">
      <c r="A21" s="11"/>
      <c r="B21" s="8" t="s">
        <v>19</v>
      </c>
      <c r="C21" s="150">
        <v>611</v>
      </c>
      <c r="D21" s="150">
        <v>2178</v>
      </c>
      <c r="E21" s="150">
        <v>2733</v>
      </c>
      <c r="F21" s="150">
        <v>1353</v>
      </c>
      <c r="G21" s="150">
        <v>6875</v>
      </c>
      <c r="H21" s="153"/>
      <c r="I21" s="150">
        <v>2730.0000000000014</v>
      </c>
      <c r="J21" s="150">
        <v>1482.9999999999995</v>
      </c>
      <c r="K21" s="150">
        <v>6538.9999999999991</v>
      </c>
      <c r="L21" s="150">
        <v>852.00000000000023</v>
      </c>
      <c r="M21" s="150">
        <v>11604</v>
      </c>
    </row>
    <row r="22" spans="1:13" s="2" customFormat="1" ht="12" customHeight="1" x14ac:dyDescent="0.25">
      <c r="A22" s="11"/>
      <c r="B22" s="8" t="s">
        <v>20</v>
      </c>
      <c r="C22" s="150">
        <v>988</v>
      </c>
      <c r="D22" s="150">
        <v>3743</v>
      </c>
      <c r="E22" s="150">
        <v>4136</v>
      </c>
      <c r="F22" s="150">
        <v>2582</v>
      </c>
      <c r="G22" s="150">
        <v>11449</v>
      </c>
      <c r="H22" s="150"/>
      <c r="I22" s="150">
        <v>5359.9999999999982</v>
      </c>
      <c r="J22" s="150">
        <v>2227.9999999999991</v>
      </c>
      <c r="K22" s="150">
        <v>9967.9999999999836</v>
      </c>
      <c r="L22" s="150">
        <v>1440</v>
      </c>
      <c r="M22" s="150">
        <v>18995.999999999982</v>
      </c>
    </row>
    <row r="23" spans="1:13" s="2" customFormat="1" ht="12" customHeight="1" x14ac:dyDescent="0.25">
      <c r="A23" s="11"/>
      <c r="B23" s="8" t="s">
        <v>21</v>
      </c>
      <c r="C23" s="150">
        <v>2069</v>
      </c>
      <c r="D23" s="150">
        <v>12274</v>
      </c>
      <c r="E23" s="150">
        <v>8896</v>
      </c>
      <c r="F23" s="150">
        <v>8997</v>
      </c>
      <c r="G23" s="150">
        <v>32236</v>
      </c>
      <c r="H23" s="150"/>
      <c r="I23" s="150">
        <v>43397.000000000022</v>
      </c>
      <c r="J23" s="150">
        <v>15506.999999999989</v>
      </c>
      <c r="K23" s="150">
        <v>37733.999999999942</v>
      </c>
      <c r="L23" s="150">
        <v>13900</v>
      </c>
      <c r="M23" s="150">
        <v>110537.99999999996</v>
      </c>
    </row>
    <row r="24" spans="1:13" s="13" customFormat="1" ht="12" customHeight="1" x14ac:dyDescent="0.25">
      <c r="A24" s="11" t="s">
        <v>22</v>
      </c>
      <c r="B24" s="15" t="s">
        <v>10</v>
      </c>
      <c r="C24" s="153">
        <v>6196</v>
      </c>
      <c r="D24" s="153">
        <v>27377</v>
      </c>
      <c r="E24" s="153">
        <v>26083</v>
      </c>
      <c r="F24" s="153">
        <v>18438</v>
      </c>
      <c r="G24" s="153">
        <v>78094</v>
      </c>
      <c r="H24" s="153"/>
      <c r="I24" s="153">
        <v>64577.000000000015</v>
      </c>
      <c r="J24" s="153">
        <v>27147.999999999989</v>
      </c>
      <c r="K24" s="153">
        <v>80720.999999999869</v>
      </c>
      <c r="L24" s="153">
        <v>20193</v>
      </c>
      <c r="M24" s="153">
        <v>192638.99999999988</v>
      </c>
    </row>
    <row r="25" spans="1:13" s="2" customFormat="1" ht="9" customHeight="1" x14ac:dyDescent="0.25">
      <c r="A25" s="11"/>
      <c r="B25" s="15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</row>
    <row r="26" spans="1:13" s="2" customFormat="1" ht="12" customHeight="1" x14ac:dyDescent="0.25">
      <c r="A26" s="11"/>
      <c r="B26" s="8" t="s">
        <v>23</v>
      </c>
      <c r="C26" s="150">
        <v>307</v>
      </c>
      <c r="D26" s="150">
        <v>2937</v>
      </c>
      <c r="E26" s="150">
        <v>2432</v>
      </c>
      <c r="F26" s="150">
        <v>2367</v>
      </c>
      <c r="G26" s="150">
        <v>8043</v>
      </c>
      <c r="H26" s="150"/>
      <c r="I26" s="150">
        <v>1710</v>
      </c>
      <c r="J26" s="150">
        <v>3541.9999999999982</v>
      </c>
      <c r="K26" s="150">
        <v>5360.9999999999973</v>
      </c>
      <c r="L26" s="150">
        <v>918.00000000000034</v>
      </c>
      <c r="M26" s="150">
        <v>11530.999999999996</v>
      </c>
    </row>
    <row r="27" spans="1:13" s="2" customFormat="1" ht="12" customHeight="1" x14ac:dyDescent="0.25">
      <c r="A27" s="11"/>
      <c r="B27" s="8" t="s">
        <v>24</v>
      </c>
      <c r="C27" s="150">
        <v>88</v>
      </c>
      <c r="D27" s="150">
        <v>793</v>
      </c>
      <c r="E27" s="150">
        <v>608</v>
      </c>
      <c r="F27" s="150">
        <v>572</v>
      </c>
      <c r="G27" s="150">
        <v>2061</v>
      </c>
      <c r="H27" s="150"/>
      <c r="I27" s="150">
        <v>264.99999999999994</v>
      </c>
      <c r="J27" s="150">
        <v>1144.9999999999998</v>
      </c>
      <c r="K27" s="150">
        <v>1370</v>
      </c>
      <c r="L27" s="150">
        <v>569.99999999999989</v>
      </c>
      <c r="M27" s="150">
        <v>3350</v>
      </c>
    </row>
    <row r="28" spans="1:13" s="2" customFormat="1" ht="12" customHeight="1" x14ac:dyDescent="0.25">
      <c r="A28" s="11"/>
      <c r="B28" s="8" t="s">
        <v>25</v>
      </c>
      <c r="C28" s="150">
        <v>975</v>
      </c>
      <c r="D28" s="150">
        <v>8299</v>
      </c>
      <c r="E28" s="150">
        <v>5308</v>
      </c>
      <c r="F28" s="150">
        <v>6397</v>
      </c>
      <c r="G28" s="150">
        <v>20979</v>
      </c>
      <c r="H28" s="150"/>
      <c r="I28" s="150">
        <v>5456</v>
      </c>
      <c r="J28" s="150">
        <v>10845.000000000011</v>
      </c>
      <c r="K28" s="150">
        <v>10764.999999999991</v>
      </c>
      <c r="L28" s="150">
        <v>5475.0000000000018</v>
      </c>
      <c r="M28" s="150">
        <v>32541</v>
      </c>
    </row>
    <row r="29" spans="1:13" s="2" customFormat="1" ht="12" customHeight="1" x14ac:dyDescent="0.25">
      <c r="A29" s="11"/>
      <c r="B29" s="8" t="s">
        <v>26</v>
      </c>
      <c r="C29" s="150">
        <v>866</v>
      </c>
      <c r="D29" s="150">
        <v>6582</v>
      </c>
      <c r="E29" s="150">
        <v>4545</v>
      </c>
      <c r="F29" s="150">
        <v>5154</v>
      </c>
      <c r="G29" s="150">
        <v>17147</v>
      </c>
      <c r="H29" s="150"/>
      <c r="I29" s="150">
        <v>9237.0000000000036</v>
      </c>
      <c r="J29" s="150">
        <v>9541.0000000000018</v>
      </c>
      <c r="K29" s="150">
        <v>14169.000000000013</v>
      </c>
      <c r="L29" s="150">
        <v>4323.9999999999982</v>
      </c>
      <c r="M29" s="150">
        <v>37271.000000000022</v>
      </c>
    </row>
    <row r="30" spans="1:13" s="2" customFormat="1" ht="12" customHeight="1" x14ac:dyDescent="0.25">
      <c r="A30" s="11"/>
      <c r="B30" s="8" t="s">
        <v>27</v>
      </c>
      <c r="C30" s="150">
        <v>111</v>
      </c>
      <c r="D30" s="150">
        <v>1650</v>
      </c>
      <c r="E30" s="150">
        <v>1027</v>
      </c>
      <c r="F30" s="150">
        <v>881</v>
      </c>
      <c r="G30" s="150">
        <v>3669</v>
      </c>
      <c r="H30" s="150"/>
      <c r="I30" s="150">
        <v>913.00000000000045</v>
      </c>
      <c r="J30" s="150">
        <v>1400.0000000000005</v>
      </c>
      <c r="K30" s="150">
        <v>3370.0000000000005</v>
      </c>
      <c r="L30" s="150">
        <v>477</v>
      </c>
      <c r="M30" s="150">
        <v>6160.0000000000018</v>
      </c>
    </row>
    <row r="31" spans="1:13" s="2" customFormat="1" ht="12" customHeight="1" x14ac:dyDescent="0.25">
      <c r="A31" s="11"/>
      <c r="B31" s="8" t="s">
        <v>28</v>
      </c>
      <c r="C31" s="150">
        <v>243</v>
      </c>
      <c r="D31" s="150">
        <v>3868</v>
      </c>
      <c r="E31" s="150">
        <v>2523</v>
      </c>
      <c r="F31" s="150">
        <v>2736</v>
      </c>
      <c r="G31" s="150">
        <v>9370</v>
      </c>
      <c r="H31" s="150"/>
      <c r="I31" s="150">
        <v>1723.0000000000002</v>
      </c>
      <c r="J31" s="150">
        <v>3717.0000000000014</v>
      </c>
      <c r="K31" s="150">
        <v>4529</v>
      </c>
      <c r="L31" s="150">
        <v>1453.0000000000011</v>
      </c>
      <c r="M31" s="150">
        <v>11422.000000000004</v>
      </c>
    </row>
    <row r="32" spans="1:13" s="13" customFormat="1" ht="12" customHeight="1" x14ac:dyDescent="0.25">
      <c r="A32" s="11" t="s">
        <v>29</v>
      </c>
      <c r="B32" s="15" t="s">
        <v>10</v>
      </c>
      <c r="C32" s="153">
        <v>2590</v>
      </c>
      <c r="D32" s="153">
        <v>24129</v>
      </c>
      <c r="E32" s="153">
        <v>16443</v>
      </c>
      <c r="F32" s="153">
        <v>18107</v>
      </c>
      <c r="G32" s="153">
        <v>61269</v>
      </c>
      <c r="H32" s="153"/>
      <c r="I32" s="153">
        <v>19304.000000000004</v>
      </c>
      <c r="J32" s="153">
        <v>30190.000000000011</v>
      </c>
      <c r="K32" s="153">
        <v>39564</v>
      </c>
      <c r="L32" s="153">
        <v>13217.000000000002</v>
      </c>
      <c r="M32" s="153">
        <v>102275.00000000001</v>
      </c>
    </row>
    <row r="33" spans="1:13" s="13" customFormat="1" ht="9" customHeight="1" x14ac:dyDescent="0.25">
      <c r="A33" s="11"/>
      <c r="B33" s="15"/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</row>
    <row r="34" spans="1:13" s="2" customFormat="1" ht="12" customHeight="1" x14ac:dyDescent="0.25">
      <c r="A34" s="11"/>
      <c r="B34" s="8" t="s">
        <v>30</v>
      </c>
      <c r="C34" s="150">
        <v>1255</v>
      </c>
      <c r="D34" s="150">
        <v>8083</v>
      </c>
      <c r="E34" s="150">
        <v>6844</v>
      </c>
      <c r="F34" s="150">
        <v>5704</v>
      </c>
      <c r="G34" s="150">
        <v>21886</v>
      </c>
      <c r="H34" s="150"/>
      <c r="I34" s="150">
        <v>7795.9999999999945</v>
      </c>
      <c r="J34" s="150">
        <v>11274.999999999984</v>
      </c>
      <c r="K34" s="150">
        <v>17660.000000000004</v>
      </c>
      <c r="L34" s="150">
        <v>4994.9999999999945</v>
      </c>
      <c r="M34" s="150">
        <v>41725.999999999978</v>
      </c>
    </row>
    <row r="35" spans="1:13" s="2" customFormat="1" ht="12" customHeight="1" x14ac:dyDescent="0.25">
      <c r="A35" s="23"/>
      <c r="B35" s="24" t="s">
        <v>31</v>
      </c>
      <c r="C35" s="150">
        <v>574</v>
      </c>
      <c r="D35" s="150">
        <v>3559</v>
      </c>
      <c r="E35" s="150">
        <v>3532</v>
      </c>
      <c r="F35" s="150">
        <v>2681</v>
      </c>
      <c r="G35" s="150">
        <v>10346</v>
      </c>
      <c r="H35" s="150"/>
      <c r="I35" s="150">
        <v>3824.0000000000014</v>
      </c>
      <c r="J35" s="150">
        <v>4788.9999999999955</v>
      </c>
      <c r="K35" s="150">
        <v>11060.000000000018</v>
      </c>
      <c r="L35" s="150">
        <v>2386.9999999999995</v>
      </c>
      <c r="M35" s="150">
        <v>22060.000000000015</v>
      </c>
    </row>
    <row r="36" spans="1:13" s="13" customFormat="1" ht="12" customHeight="1" x14ac:dyDescent="0.25">
      <c r="A36" s="23" t="s">
        <v>32</v>
      </c>
      <c r="B36" s="15" t="s">
        <v>10</v>
      </c>
      <c r="C36" s="153">
        <v>1829</v>
      </c>
      <c r="D36" s="153">
        <v>11642</v>
      </c>
      <c r="E36" s="153">
        <v>10376</v>
      </c>
      <c r="F36" s="153">
        <v>8385</v>
      </c>
      <c r="G36" s="153">
        <v>32232</v>
      </c>
      <c r="H36" s="153"/>
      <c r="I36" s="153">
        <v>11619.999999999996</v>
      </c>
      <c r="J36" s="153">
        <v>16063.999999999978</v>
      </c>
      <c r="K36" s="153">
        <v>28720.000000000022</v>
      </c>
      <c r="L36" s="153">
        <v>7381.9999999999945</v>
      </c>
      <c r="M36" s="153">
        <v>63785.999999999993</v>
      </c>
    </row>
    <row r="37" spans="1:13" s="2" customFormat="1" ht="12" customHeight="1" x14ac:dyDescent="0.25">
      <c r="A37" s="23"/>
      <c r="B37" s="15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</row>
    <row r="38" spans="1:13" s="13" customFormat="1" ht="12" customHeight="1" x14ac:dyDescent="0.25">
      <c r="A38" s="23" t="s">
        <v>33</v>
      </c>
      <c r="B38" s="15" t="s">
        <v>10</v>
      </c>
      <c r="C38" s="153">
        <v>26607</v>
      </c>
      <c r="D38" s="153">
        <v>120678</v>
      </c>
      <c r="E38" s="153">
        <v>122346</v>
      </c>
      <c r="F38" s="153">
        <v>80861</v>
      </c>
      <c r="G38" s="153">
        <v>350492</v>
      </c>
      <c r="H38" s="153"/>
      <c r="I38" s="153">
        <v>251948.00000000012</v>
      </c>
      <c r="J38" s="153">
        <v>138023</v>
      </c>
      <c r="K38" s="153">
        <v>388060.00000000006</v>
      </c>
      <c r="L38" s="153">
        <v>66743.999999999971</v>
      </c>
      <c r="M38" s="153">
        <v>844775.00000000023</v>
      </c>
    </row>
    <row r="39" spans="1:13" s="2" customFormat="1" ht="9" customHeight="1" x14ac:dyDescent="0.25">
      <c r="A39" s="33"/>
      <c r="B39" s="34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</row>
    <row r="40" spans="1:13" ht="6.6" customHeight="1" x14ac:dyDescent="0.3"/>
    <row r="41" spans="1:13" x14ac:dyDescent="0.3">
      <c r="A41" s="50"/>
    </row>
    <row r="42" spans="1:13" x14ac:dyDescent="0.3">
      <c r="E42" s="204"/>
    </row>
    <row r="43" spans="1:13" x14ac:dyDescent="0.3">
      <c r="F43" s="35"/>
    </row>
    <row r="46" spans="1:13" x14ac:dyDescent="0.3">
      <c r="G46" s="35"/>
    </row>
  </sheetData>
  <mergeCells count="7">
    <mergeCell ref="A1:M1"/>
    <mergeCell ref="A2:A4"/>
    <mergeCell ref="B2:B4"/>
    <mergeCell ref="C2:G2"/>
    <mergeCell ref="I2:M2"/>
    <mergeCell ref="C3:G3"/>
    <mergeCell ref="I3:M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zoomScale="60" zoomScaleNormal="60" workbookViewId="0">
      <selection sqref="A1:L1"/>
    </sheetView>
  </sheetViews>
  <sheetFormatPr defaultColWidth="8.88671875" defaultRowHeight="12" x14ac:dyDescent="0.3"/>
  <cols>
    <col min="1" max="1" width="38.88671875" style="4" customWidth="1"/>
    <col min="2" max="2" width="10.5546875" style="4" bestFit="1" customWidth="1"/>
    <col min="3" max="3" width="8.6640625" style="4" bestFit="1" customWidth="1"/>
    <col min="4" max="4" width="9.33203125" style="4" bestFit="1" customWidth="1"/>
    <col min="5" max="6" width="8.6640625" style="4" bestFit="1" customWidth="1"/>
    <col min="7" max="7" width="1.6640625" style="4" customWidth="1"/>
    <col min="8" max="8" width="10.5546875" style="4" bestFit="1" customWidth="1"/>
    <col min="9" max="9" width="8.6640625" style="4" bestFit="1" customWidth="1"/>
    <col min="10" max="10" width="9.33203125" style="4" bestFit="1" customWidth="1"/>
    <col min="11" max="12" width="8.6640625" style="4" bestFit="1" customWidth="1"/>
    <col min="13" max="16384" width="8.88671875" style="4"/>
  </cols>
  <sheetData>
    <row r="1" spans="1:12" ht="37.200000000000003" customHeight="1" x14ac:dyDescent="0.3">
      <c r="A1" s="211" t="s">
        <v>127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</row>
    <row r="2" spans="1:12" ht="31.5" customHeight="1" x14ac:dyDescent="0.3">
      <c r="A2" s="217" t="s">
        <v>117</v>
      </c>
      <c r="B2" s="215" t="s">
        <v>3</v>
      </c>
      <c r="C2" s="215"/>
      <c r="D2" s="215"/>
      <c r="E2" s="215"/>
      <c r="F2" s="215"/>
      <c r="G2" s="27"/>
      <c r="H2" s="215" t="s">
        <v>4</v>
      </c>
      <c r="I2" s="215"/>
      <c r="J2" s="215"/>
      <c r="K2" s="215"/>
      <c r="L2" s="215"/>
    </row>
    <row r="3" spans="1:12" ht="20.100000000000001" customHeight="1" x14ac:dyDescent="0.3">
      <c r="A3" s="218"/>
      <c r="B3" s="215" t="s">
        <v>60</v>
      </c>
      <c r="C3" s="215"/>
      <c r="D3" s="215"/>
      <c r="E3" s="215"/>
      <c r="F3" s="215"/>
      <c r="G3" s="2"/>
      <c r="H3" s="215" t="s">
        <v>60</v>
      </c>
      <c r="I3" s="215"/>
      <c r="J3" s="215"/>
      <c r="K3" s="215"/>
      <c r="L3" s="215"/>
    </row>
    <row r="4" spans="1:12" s="29" customFormat="1" ht="57.75" customHeight="1" x14ac:dyDescent="0.3">
      <c r="A4" s="219"/>
      <c r="B4" s="81" t="s">
        <v>135</v>
      </c>
      <c r="C4" s="81" t="s">
        <v>138</v>
      </c>
      <c r="D4" s="81" t="s">
        <v>137</v>
      </c>
      <c r="E4" s="81" t="s">
        <v>136</v>
      </c>
      <c r="F4" s="81" t="s">
        <v>10</v>
      </c>
      <c r="G4" s="25"/>
      <c r="H4" s="81" t="s">
        <v>135</v>
      </c>
      <c r="I4" s="81" t="s">
        <v>138</v>
      </c>
      <c r="J4" s="81" t="s">
        <v>137</v>
      </c>
      <c r="K4" s="81" t="s">
        <v>136</v>
      </c>
      <c r="L4" s="81" t="s">
        <v>10</v>
      </c>
    </row>
    <row r="5" spans="1:12" x14ac:dyDescent="0.25">
      <c r="A5" s="9"/>
      <c r="B5" s="220" t="s">
        <v>118</v>
      </c>
      <c r="C5" s="220"/>
      <c r="D5" s="220"/>
      <c r="E5" s="220"/>
      <c r="F5" s="220"/>
      <c r="G5" s="220"/>
      <c r="H5" s="220"/>
      <c r="I5" s="220"/>
      <c r="J5" s="220"/>
      <c r="K5" s="220"/>
      <c r="L5" s="220"/>
    </row>
    <row r="6" spans="1:12" s="2" customFormat="1" x14ac:dyDescent="0.25">
      <c r="A6" s="9" t="s">
        <v>40</v>
      </c>
      <c r="B6" s="10">
        <v>9760</v>
      </c>
      <c r="C6" s="10">
        <v>82820</v>
      </c>
      <c r="D6" s="10">
        <v>72148</v>
      </c>
      <c r="E6" s="10">
        <v>61207</v>
      </c>
      <c r="F6" s="10">
        <v>225935</v>
      </c>
      <c r="G6" s="10"/>
      <c r="H6" s="10">
        <v>12367.999999999987</v>
      </c>
      <c r="I6" s="10">
        <v>16211.000000000024</v>
      </c>
      <c r="J6" s="10">
        <v>21815</v>
      </c>
      <c r="K6" s="10">
        <v>8932.0000000000382</v>
      </c>
      <c r="L6" s="10">
        <v>59326.000000000051</v>
      </c>
    </row>
    <row r="7" spans="1:12" s="2" customFormat="1" x14ac:dyDescent="0.25">
      <c r="A7" s="9" t="s">
        <v>41</v>
      </c>
      <c r="B7" s="10">
        <v>4001</v>
      </c>
      <c r="C7" s="10">
        <v>3690</v>
      </c>
      <c r="D7" s="10">
        <v>4528</v>
      </c>
      <c r="E7" s="10">
        <v>1696</v>
      </c>
      <c r="F7" s="10">
        <v>13915</v>
      </c>
      <c r="G7" s="10"/>
      <c r="H7" s="10">
        <v>71839.000000000015</v>
      </c>
      <c r="I7" s="10">
        <v>17762.000000000007</v>
      </c>
      <c r="J7" s="10">
        <v>30991</v>
      </c>
      <c r="K7" s="41">
        <v>5117.9999999999964</v>
      </c>
      <c r="L7" s="10">
        <v>125710.00000000003</v>
      </c>
    </row>
    <row r="8" spans="1:12" s="2" customFormat="1" x14ac:dyDescent="0.25">
      <c r="A8" s="9" t="s">
        <v>42</v>
      </c>
      <c r="B8" s="10">
        <v>1316</v>
      </c>
      <c r="C8" s="10">
        <v>2807</v>
      </c>
      <c r="D8" s="10">
        <v>6438</v>
      </c>
      <c r="E8" s="10">
        <v>1674</v>
      </c>
      <c r="F8" s="10">
        <v>12235</v>
      </c>
      <c r="G8" s="10"/>
      <c r="H8" s="10">
        <v>77211.999999999956</v>
      </c>
      <c r="I8" s="10">
        <v>22530</v>
      </c>
      <c r="J8" s="10">
        <v>73092.000000000146</v>
      </c>
      <c r="K8" s="41">
        <v>11760.000000000002</v>
      </c>
      <c r="L8" s="10">
        <v>184594.00000000012</v>
      </c>
    </row>
    <row r="9" spans="1:12" s="13" customFormat="1" x14ac:dyDescent="0.25">
      <c r="A9" s="9" t="s">
        <v>43</v>
      </c>
      <c r="B9" s="10">
        <v>1674</v>
      </c>
      <c r="C9" s="10">
        <v>12059</v>
      </c>
      <c r="D9" s="10">
        <v>11741</v>
      </c>
      <c r="E9" s="10">
        <v>6771</v>
      </c>
      <c r="F9" s="10">
        <v>32245</v>
      </c>
      <c r="G9" s="16"/>
      <c r="H9" s="10">
        <v>53042.999999999993</v>
      </c>
      <c r="I9" s="10">
        <v>50606.000000000044</v>
      </c>
      <c r="J9" s="10">
        <v>183482.99999999968</v>
      </c>
      <c r="K9" s="41">
        <v>24267.000000000018</v>
      </c>
      <c r="L9" s="10">
        <v>311398.99999999971</v>
      </c>
    </row>
    <row r="10" spans="1:12" s="2" customFormat="1" x14ac:dyDescent="0.25">
      <c r="A10" s="9" t="s">
        <v>44</v>
      </c>
      <c r="B10" s="10">
        <v>257</v>
      </c>
      <c r="C10" s="10">
        <v>2131</v>
      </c>
      <c r="D10" s="10">
        <v>1841</v>
      </c>
      <c r="E10" s="10">
        <v>1123</v>
      </c>
      <c r="F10" s="10">
        <v>5352</v>
      </c>
      <c r="G10" s="10"/>
      <c r="H10" s="10">
        <v>749.00000000000011</v>
      </c>
      <c r="I10" s="10">
        <v>393.99999999999994</v>
      </c>
      <c r="J10" s="10">
        <v>806.99999999999989</v>
      </c>
      <c r="K10" s="41">
        <v>114.00000000000001</v>
      </c>
      <c r="L10" s="10">
        <v>2064</v>
      </c>
    </row>
    <row r="11" spans="1:12" s="2" customFormat="1" x14ac:dyDescent="0.25">
      <c r="A11" s="9" t="s">
        <v>45</v>
      </c>
      <c r="B11" s="10">
        <v>309</v>
      </c>
      <c r="C11" s="10">
        <v>2242</v>
      </c>
      <c r="D11" s="10">
        <v>1996</v>
      </c>
      <c r="E11" s="10">
        <v>1942</v>
      </c>
      <c r="F11" s="10">
        <v>6489</v>
      </c>
      <c r="G11" s="10"/>
      <c r="H11" s="10">
        <v>7260.9999999999955</v>
      </c>
      <c r="I11" s="10">
        <v>23663.999999999975</v>
      </c>
      <c r="J11" s="10">
        <v>56243.000000000087</v>
      </c>
      <c r="K11" s="41">
        <v>11684.999999999987</v>
      </c>
      <c r="L11" s="10">
        <v>98853.000000000044</v>
      </c>
    </row>
    <row r="12" spans="1:12" s="2" customFormat="1" x14ac:dyDescent="0.25">
      <c r="A12" s="9" t="s">
        <v>46</v>
      </c>
      <c r="B12" s="10">
        <v>185</v>
      </c>
      <c r="C12" s="10">
        <v>2701</v>
      </c>
      <c r="D12" s="10">
        <v>1392</v>
      </c>
      <c r="E12" s="10">
        <v>1001</v>
      </c>
      <c r="F12" s="10">
        <v>5279</v>
      </c>
      <c r="G12" s="10"/>
      <c r="H12" s="10">
        <v>791</v>
      </c>
      <c r="I12" s="10">
        <v>686.00000000000045</v>
      </c>
      <c r="J12" s="10">
        <v>1076.9999999999998</v>
      </c>
      <c r="K12" s="41">
        <v>1038.0000000000002</v>
      </c>
      <c r="L12" s="10">
        <v>3592</v>
      </c>
    </row>
    <row r="13" spans="1:12" s="2" customFormat="1" x14ac:dyDescent="0.25">
      <c r="A13" s="9" t="s">
        <v>47</v>
      </c>
      <c r="B13" s="10">
        <v>259</v>
      </c>
      <c r="C13" s="10">
        <v>1260</v>
      </c>
      <c r="D13" s="10">
        <v>1643</v>
      </c>
      <c r="E13" s="10">
        <v>472</v>
      </c>
      <c r="F13" s="10">
        <v>3634</v>
      </c>
      <c r="G13" s="10"/>
      <c r="H13" s="10">
        <v>410</v>
      </c>
      <c r="I13" s="10">
        <v>338.00000000000006</v>
      </c>
      <c r="J13" s="10">
        <v>1355.0000000000002</v>
      </c>
      <c r="K13" s="41">
        <v>38</v>
      </c>
      <c r="L13" s="10">
        <v>2141</v>
      </c>
    </row>
    <row r="14" spans="1:12" s="2" customFormat="1" x14ac:dyDescent="0.25">
      <c r="A14" s="9" t="s">
        <v>48</v>
      </c>
      <c r="B14" s="10">
        <v>66</v>
      </c>
      <c r="C14" s="10">
        <v>2226</v>
      </c>
      <c r="D14" s="10">
        <v>1092</v>
      </c>
      <c r="E14" s="10">
        <v>808</v>
      </c>
      <c r="F14" s="10">
        <v>4192</v>
      </c>
      <c r="G14" s="10"/>
      <c r="H14" s="10">
        <v>649.00000000000011</v>
      </c>
      <c r="I14" s="10">
        <v>488.99999999999989</v>
      </c>
      <c r="J14" s="10">
        <v>2948.9999999999964</v>
      </c>
      <c r="K14" s="41">
        <v>152.99999999999997</v>
      </c>
      <c r="L14" s="10">
        <v>4239.9999999999964</v>
      </c>
    </row>
    <row r="15" spans="1:12" s="2" customFormat="1" x14ac:dyDescent="0.25">
      <c r="A15" s="9" t="s">
        <v>49</v>
      </c>
      <c r="B15" s="10">
        <v>5587</v>
      </c>
      <c r="C15" s="10">
        <v>1424</v>
      </c>
      <c r="D15" s="10">
        <v>9401</v>
      </c>
      <c r="E15" s="10">
        <v>414</v>
      </c>
      <c r="F15" s="10">
        <v>16826</v>
      </c>
      <c r="G15" s="10"/>
      <c r="H15" s="10">
        <v>4762.0000000000045</v>
      </c>
      <c r="I15" s="10">
        <v>567</v>
      </c>
      <c r="J15" s="10">
        <v>4116.9999999999982</v>
      </c>
      <c r="K15" s="41">
        <v>162.00000000000006</v>
      </c>
      <c r="L15" s="10">
        <v>9608.0000000000036</v>
      </c>
    </row>
    <row r="16" spans="1:12" s="2" customFormat="1" x14ac:dyDescent="0.25">
      <c r="A16" s="9" t="s">
        <v>50</v>
      </c>
      <c r="B16" s="10">
        <v>2880</v>
      </c>
      <c r="C16" s="10">
        <v>6854</v>
      </c>
      <c r="D16" s="10">
        <v>9407</v>
      </c>
      <c r="E16" s="10">
        <v>3480</v>
      </c>
      <c r="F16" s="10">
        <v>22621</v>
      </c>
      <c r="G16" s="10"/>
      <c r="H16" s="10">
        <v>21967.000000000004</v>
      </c>
      <c r="I16" s="10">
        <v>4052.9999999999995</v>
      </c>
      <c r="J16" s="10">
        <v>9707.0000000000236</v>
      </c>
      <c r="K16" s="41">
        <v>2903.0000000000032</v>
      </c>
      <c r="L16" s="10">
        <v>38630.000000000029</v>
      </c>
    </row>
    <row r="17" spans="1:12" s="2" customFormat="1" x14ac:dyDescent="0.25">
      <c r="A17" s="9" t="s">
        <v>51</v>
      </c>
      <c r="B17" s="10">
        <v>313</v>
      </c>
      <c r="C17" s="10">
        <v>464</v>
      </c>
      <c r="D17" s="10">
        <v>719</v>
      </c>
      <c r="E17" s="10">
        <v>273</v>
      </c>
      <c r="F17" s="10">
        <v>1769</v>
      </c>
      <c r="G17" s="10"/>
      <c r="H17" s="10">
        <v>897.00000000000045</v>
      </c>
      <c r="I17" s="10">
        <v>723.00000000000023</v>
      </c>
      <c r="J17" s="10">
        <v>2424.0000000000023</v>
      </c>
      <c r="K17" s="41">
        <v>573.99999999999977</v>
      </c>
      <c r="L17" s="10">
        <v>4618.0000000000027</v>
      </c>
    </row>
    <row r="18" spans="1:12" s="13" customFormat="1" ht="12" customHeight="1" x14ac:dyDescent="0.25">
      <c r="A18" s="92" t="s">
        <v>10</v>
      </c>
      <c r="B18" s="16">
        <v>26607</v>
      </c>
      <c r="C18" s="16">
        <v>120678</v>
      </c>
      <c r="D18" s="16">
        <v>122346</v>
      </c>
      <c r="E18" s="16">
        <v>80861</v>
      </c>
      <c r="F18" s="16">
        <v>350492</v>
      </c>
      <c r="G18" s="16"/>
      <c r="H18" s="16">
        <v>251947.99999999994</v>
      </c>
      <c r="I18" s="16">
        <v>138023.00000000006</v>
      </c>
      <c r="J18" s="16">
        <v>388059.99999999988</v>
      </c>
      <c r="K18" s="16">
        <v>66744.000000000044</v>
      </c>
      <c r="L18" s="16">
        <v>844775</v>
      </c>
    </row>
    <row r="19" spans="1:12" s="13" customFormat="1" ht="12" customHeight="1" x14ac:dyDescent="0.25">
      <c r="A19" s="92"/>
      <c r="B19" s="16"/>
      <c r="C19" s="16"/>
      <c r="D19" s="16"/>
      <c r="E19" s="16"/>
      <c r="F19" s="16"/>
      <c r="G19" s="16"/>
      <c r="H19" s="16"/>
      <c r="I19" s="16"/>
      <c r="J19" s="16"/>
      <c r="K19" s="56"/>
      <c r="L19" s="56"/>
    </row>
    <row r="20" spans="1:12" x14ac:dyDescent="0.25">
      <c r="A20" s="9"/>
      <c r="B20" s="216" t="s">
        <v>62</v>
      </c>
      <c r="C20" s="216"/>
      <c r="D20" s="216"/>
      <c r="E20" s="216"/>
      <c r="F20" s="216"/>
      <c r="G20" s="216"/>
      <c r="H20" s="216"/>
      <c r="I20" s="216"/>
      <c r="J20" s="216"/>
      <c r="K20" s="216"/>
      <c r="L20" s="216"/>
    </row>
    <row r="21" spans="1:12" x14ac:dyDescent="0.25">
      <c r="A21" s="9" t="s">
        <v>61</v>
      </c>
      <c r="B21" s="10">
        <v>15626</v>
      </c>
      <c r="C21" s="10">
        <v>108616</v>
      </c>
      <c r="D21" s="10">
        <v>102555</v>
      </c>
      <c r="E21" s="10">
        <v>71352</v>
      </c>
      <c r="F21" s="10">
        <v>298149</v>
      </c>
      <c r="G21" s="162"/>
      <c r="H21" s="99">
        <v>65998.999999999796</v>
      </c>
      <c r="I21" s="99">
        <v>25986.999999999949</v>
      </c>
      <c r="J21" s="99">
        <v>62489.999999999825</v>
      </c>
      <c r="K21" s="99">
        <v>14827.000000000004</v>
      </c>
      <c r="L21" s="10">
        <v>169302.99999999956</v>
      </c>
    </row>
    <row r="22" spans="1:12" x14ac:dyDescent="0.25">
      <c r="A22" s="9" t="s">
        <v>36</v>
      </c>
      <c r="B22" s="10">
        <v>349</v>
      </c>
      <c r="C22" s="10">
        <v>5777</v>
      </c>
      <c r="D22" s="10">
        <v>5109</v>
      </c>
      <c r="E22" s="10">
        <v>4529</v>
      </c>
      <c r="F22" s="10">
        <v>15764</v>
      </c>
      <c r="G22" s="162"/>
      <c r="H22" s="99">
        <v>32780.000000000007</v>
      </c>
      <c r="I22" s="99">
        <v>85689.000000000553</v>
      </c>
      <c r="J22" s="99">
        <v>283277.99999999983</v>
      </c>
      <c r="K22" s="99">
        <v>39431.000000000015</v>
      </c>
      <c r="L22" s="10">
        <v>441178.00000000035</v>
      </c>
    </row>
    <row r="23" spans="1:12" x14ac:dyDescent="0.25">
      <c r="A23" s="9" t="s">
        <v>53</v>
      </c>
      <c r="B23" s="10">
        <v>1671</v>
      </c>
      <c r="C23" s="10">
        <v>2563</v>
      </c>
      <c r="D23" s="10">
        <v>2232</v>
      </c>
      <c r="E23" s="10">
        <v>975</v>
      </c>
      <c r="F23" s="10">
        <v>7441</v>
      </c>
      <c r="G23" s="162"/>
      <c r="H23" s="99">
        <v>55252.000000000022</v>
      </c>
      <c r="I23" s="99">
        <v>19240.000000000047</v>
      </c>
      <c r="J23" s="99">
        <v>19078.000000000007</v>
      </c>
      <c r="K23" s="99">
        <v>8357.9999999999964</v>
      </c>
      <c r="L23" s="10">
        <v>101928.00000000009</v>
      </c>
    </row>
    <row r="24" spans="1:12" x14ac:dyDescent="0.25">
      <c r="A24" s="9" t="s">
        <v>63</v>
      </c>
      <c r="B24" s="10">
        <v>8961</v>
      </c>
      <c r="C24" s="10">
        <v>3722</v>
      </c>
      <c r="D24" s="10">
        <v>12450</v>
      </c>
      <c r="E24" s="10">
        <v>4005</v>
      </c>
      <c r="F24" s="10">
        <v>29138</v>
      </c>
      <c r="G24" s="162"/>
      <c r="H24" s="99">
        <v>97916.999999999927</v>
      </c>
      <c r="I24" s="99">
        <v>7107.0000000000082</v>
      </c>
      <c r="J24" s="99">
        <v>23214.000000000084</v>
      </c>
      <c r="K24" s="99">
        <v>4128</v>
      </c>
      <c r="L24" s="10">
        <v>132366.00000000003</v>
      </c>
    </row>
    <row r="25" spans="1:12" s="96" customFormat="1" x14ac:dyDescent="0.25">
      <c r="A25" s="92" t="s">
        <v>10</v>
      </c>
      <c r="B25" s="16">
        <v>26607</v>
      </c>
      <c r="C25" s="16">
        <v>120678</v>
      </c>
      <c r="D25" s="16">
        <v>122346</v>
      </c>
      <c r="E25" s="16">
        <v>80861</v>
      </c>
      <c r="F25" s="16">
        <v>350492</v>
      </c>
      <c r="G25" s="163"/>
      <c r="H25" s="100">
        <v>251947.99999999977</v>
      </c>
      <c r="I25" s="100">
        <v>138023.00000000055</v>
      </c>
      <c r="J25" s="100">
        <v>388059.99999999971</v>
      </c>
      <c r="K25" s="100">
        <v>66744.000000000015</v>
      </c>
      <c r="L25" s="100">
        <v>844775</v>
      </c>
    </row>
    <row r="26" spans="1:12" s="2" customFormat="1" ht="9" customHeight="1" x14ac:dyDescent="0.25">
      <c r="A26" s="34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</row>
    <row r="27" spans="1:12" ht="6.6" customHeight="1" x14ac:dyDescent="0.3"/>
    <row r="30" spans="1:12" x14ac:dyDescent="0.3">
      <c r="E30" s="35"/>
    </row>
  </sheetData>
  <mergeCells count="8">
    <mergeCell ref="B20:L20"/>
    <mergeCell ref="B3:F3"/>
    <mergeCell ref="H3:L3"/>
    <mergeCell ref="A1:L1"/>
    <mergeCell ref="A2:A4"/>
    <mergeCell ref="B2:F2"/>
    <mergeCell ref="H2:L2"/>
    <mergeCell ref="B5:L5"/>
  </mergeCells>
  <pageMargins left="0.7" right="0.7" top="0.75" bottom="0.75" header="0.3" footer="0.3"/>
  <pageSetup paperSize="9" orientation="portrait" verticalDpi="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5"/>
  <sheetViews>
    <sheetView zoomScale="60" zoomScaleNormal="60" workbookViewId="0">
      <selection activeCell="J34" sqref="J34"/>
    </sheetView>
  </sheetViews>
  <sheetFormatPr defaultColWidth="9.109375" defaultRowHeight="14.4" x14ac:dyDescent="0.3"/>
  <cols>
    <col min="1" max="1" width="19.5546875" style="77" customWidth="1"/>
    <col min="2" max="2" width="27.5546875" style="77" bestFit="1" customWidth="1"/>
    <col min="3" max="5" width="11.88671875" style="77" customWidth="1"/>
    <col min="6" max="6" width="12.33203125" style="77" customWidth="1"/>
    <col min="7" max="15" width="11.88671875" style="77" customWidth="1"/>
    <col min="16" max="16" width="1.6640625" style="77" customWidth="1"/>
    <col min="17" max="17" width="12.88671875" style="77" bestFit="1" customWidth="1"/>
    <col min="18" max="18" width="15" style="77" bestFit="1" customWidth="1"/>
    <col min="19" max="19" width="11.5546875" style="77" bestFit="1" customWidth="1"/>
    <col min="20" max="20" width="16.33203125" style="77" bestFit="1" customWidth="1"/>
    <col min="21" max="21" width="17.5546875" style="77" bestFit="1" customWidth="1"/>
    <col min="22" max="22" width="10.44140625" style="77" customWidth="1"/>
    <col min="23" max="23" width="12.6640625" style="77" bestFit="1" customWidth="1"/>
    <col min="24" max="24" width="1.6640625" style="77" customWidth="1"/>
    <col min="25" max="25" width="12.88671875" style="77" bestFit="1" customWidth="1"/>
    <col min="26" max="26" width="15" style="77" bestFit="1" customWidth="1"/>
    <col min="27" max="27" width="7" style="77" customWidth="1"/>
    <col min="28" max="28" width="16.33203125" style="77" bestFit="1" customWidth="1"/>
    <col min="29" max="29" width="19.88671875" style="77" bestFit="1" customWidth="1"/>
    <col min="30" max="30" width="19.6640625" style="77" bestFit="1" customWidth="1"/>
    <col min="31" max="31" width="10" style="77" bestFit="1" customWidth="1"/>
    <col min="32" max="32" width="10.109375" style="77" bestFit="1" customWidth="1"/>
    <col min="33" max="33" width="11.88671875" style="77" bestFit="1" customWidth="1"/>
    <col min="34" max="34" width="1.6640625" style="77" customWidth="1"/>
    <col min="35" max="35" width="12.88671875" style="77" bestFit="1" customWidth="1"/>
    <col min="36" max="36" width="15" style="77" bestFit="1" customWidth="1"/>
    <col min="37" max="37" width="10" style="77" bestFit="1" customWidth="1"/>
    <col min="38" max="38" width="16.33203125" style="77" bestFit="1" customWidth="1"/>
    <col min="39" max="39" width="12.6640625" style="77" bestFit="1" customWidth="1"/>
    <col min="40" max="40" width="10.44140625" style="77" customWidth="1"/>
    <col min="41" max="41" width="12.6640625" style="77" bestFit="1" customWidth="1"/>
    <col min="42" max="42" width="9.109375" style="77" customWidth="1"/>
    <col min="43" max="16384" width="9.109375" style="77"/>
  </cols>
  <sheetData>
    <row r="1" spans="1:41" x14ac:dyDescent="0.3">
      <c r="A1" s="222" t="s">
        <v>142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76"/>
    </row>
    <row r="2" spans="1:41" s="42" customFormat="1" ht="31.5" customHeight="1" x14ac:dyDescent="0.25">
      <c r="A2" s="212" t="s">
        <v>1</v>
      </c>
      <c r="B2" s="212" t="s">
        <v>2</v>
      </c>
      <c r="C2" s="215" t="s">
        <v>52</v>
      </c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114"/>
      <c r="Q2" s="215" t="s">
        <v>36</v>
      </c>
      <c r="R2" s="215"/>
      <c r="S2" s="215"/>
      <c r="T2" s="215"/>
      <c r="U2" s="215"/>
      <c r="V2" s="215"/>
      <c r="W2" s="215"/>
      <c r="X2" s="114"/>
      <c r="Y2" s="215" t="s">
        <v>53</v>
      </c>
      <c r="Z2" s="215"/>
      <c r="AA2" s="215"/>
      <c r="AB2" s="215"/>
      <c r="AC2" s="215"/>
      <c r="AD2" s="215"/>
      <c r="AE2" s="215"/>
      <c r="AF2" s="215"/>
      <c r="AG2" s="215"/>
      <c r="AH2" s="114"/>
      <c r="AI2" s="215" t="s">
        <v>63</v>
      </c>
      <c r="AJ2" s="215"/>
      <c r="AK2" s="215"/>
      <c r="AL2" s="215"/>
      <c r="AM2" s="215"/>
      <c r="AN2" s="215"/>
      <c r="AO2" s="215"/>
    </row>
    <row r="3" spans="1:41" s="50" customFormat="1" ht="20.100000000000001" customHeight="1" x14ac:dyDescent="0.3">
      <c r="A3" s="213"/>
      <c r="B3" s="213"/>
      <c r="C3" s="221" t="s">
        <v>39</v>
      </c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116"/>
      <c r="Q3" s="221" t="s">
        <v>106</v>
      </c>
      <c r="R3" s="221"/>
      <c r="S3" s="221"/>
      <c r="T3" s="221"/>
      <c r="U3" s="221"/>
      <c r="V3" s="221"/>
      <c r="W3" s="221"/>
      <c r="X3" s="116"/>
      <c r="Y3" s="221" t="s">
        <v>108</v>
      </c>
      <c r="Z3" s="221"/>
      <c r="AA3" s="221"/>
      <c r="AB3" s="221"/>
      <c r="AC3" s="221"/>
      <c r="AD3" s="221"/>
      <c r="AE3" s="221"/>
      <c r="AF3" s="221"/>
      <c r="AG3" s="221"/>
      <c r="AH3" s="116"/>
      <c r="AI3" s="221" t="s">
        <v>109</v>
      </c>
      <c r="AJ3" s="221"/>
      <c r="AK3" s="221"/>
      <c r="AL3" s="221"/>
      <c r="AM3" s="221"/>
      <c r="AN3" s="221"/>
      <c r="AO3" s="221"/>
    </row>
    <row r="4" spans="1:41" s="55" customFormat="1" ht="60" customHeight="1" x14ac:dyDescent="0.2">
      <c r="A4" s="214"/>
      <c r="B4" s="214"/>
      <c r="C4" s="51" t="s">
        <v>40</v>
      </c>
      <c r="D4" s="51" t="s">
        <v>41</v>
      </c>
      <c r="E4" s="51" t="s">
        <v>42</v>
      </c>
      <c r="F4" s="51" t="s">
        <v>43</v>
      </c>
      <c r="G4" s="51" t="s">
        <v>44</v>
      </c>
      <c r="H4" s="51" t="s">
        <v>45</v>
      </c>
      <c r="I4" s="51" t="s">
        <v>46</v>
      </c>
      <c r="J4" s="51" t="s">
        <v>47</v>
      </c>
      <c r="K4" s="51" t="s">
        <v>48</v>
      </c>
      <c r="L4" s="51" t="s">
        <v>49</v>
      </c>
      <c r="M4" s="51" t="s">
        <v>50</v>
      </c>
      <c r="N4" s="51" t="s">
        <v>51</v>
      </c>
      <c r="O4" s="83" t="s">
        <v>10</v>
      </c>
      <c r="P4" s="84"/>
      <c r="Q4" s="51" t="s">
        <v>40</v>
      </c>
      <c r="R4" s="51" t="s">
        <v>41</v>
      </c>
      <c r="S4" s="51" t="s">
        <v>42</v>
      </c>
      <c r="T4" s="51" t="s">
        <v>43</v>
      </c>
      <c r="U4" s="51" t="s">
        <v>45</v>
      </c>
      <c r="V4" s="51" t="s">
        <v>51</v>
      </c>
      <c r="W4" s="83" t="s">
        <v>10</v>
      </c>
      <c r="X4" s="84"/>
      <c r="Y4" s="51" t="s">
        <v>40</v>
      </c>
      <c r="Z4" s="51" t="s">
        <v>41</v>
      </c>
      <c r="AA4" s="51" t="s">
        <v>42</v>
      </c>
      <c r="AB4" s="51" t="s">
        <v>43</v>
      </c>
      <c r="AC4" s="51" t="s">
        <v>47</v>
      </c>
      <c r="AD4" s="51" t="s">
        <v>48</v>
      </c>
      <c r="AE4" s="51" t="s">
        <v>49</v>
      </c>
      <c r="AF4" s="51" t="s">
        <v>51</v>
      </c>
      <c r="AG4" s="83" t="s">
        <v>10</v>
      </c>
      <c r="AH4" s="84"/>
      <c r="AI4" s="51" t="s">
        <v>40</v>
      </c>
      <c r="AJ4" s="51" t="s">
        <v>41</v>
      </c>
      <c r="AK4" s="51" t="s">
        <v>42</v>
      </c>
      <c r="AL4" s="51" t="s">
        <v>43</v>
      </c>
      <c r="AM4" s="51" t="s">
        <v>49</v>
      </c>
      <c r="AN4" s="51" t="s">
        <v>51</v>
      </c>
      <c r="AO4" s="83" t="s">
        <v>10</v>
      </c>
    </row>
    <row r="5" spans="1:41" s="42" customFormat="1" ht="9" customHeight="1" x14ac:dyDescent="0.25"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1"/>
      <c r="Q5" s="140"/>
      <c r="R5" s="140"/>
      <c r="S5" s="140"/>
      <c r="T5" s="140"/>
      <c r="U5" s="140"/>
      <c r="V5" s="140"/>
      <c r="W5" s="140"/>
      <c r="X5" s="141"/>
      <c r="Y5" s="140"/>
      <c r="Z5" s="140"/>
      <c r="AA5" s="140"/>
      <c r="AB5" s="140"/>
      <c r="AC5" s="140"/>
      <c r="AD5" s="140"/>
      <c r="AE5" s="140"/>
      <c r="AF5" s="140"/>
      <c r="AG5" s="140"/>
      <c r="AH5" s="141"/>
      <c r="AI5" s="140"/>
      <c r="AJ5" s="140"/>
      <c r="AK5" s="140"/>
      <c r="AL5" s="140"/>
      <c r="AM5" s="140"/>
      <c r="AN5" s="140"/>
      <c r="AO5" s="140"/>
    </row>
    <row r="6" spans="1:41" s="130" customFormat="1" ht="12" customHeight="1" x14ac:dyDescent="0.25">
      <c r="A6" s="128"/>
      <c r="B6" s="129" t="s">
        <v>5</v>
      </c>
      <c r="C6" s="140">
        <v>18287</v>
      </c>
      <c r="D6" s="140">
        <v>518</v>
      </c>
      <c r="E6" s="140">
        <v>878</v>
      </c>
      <c r="F6" s="140">
        <v>2289</v>
      </c>
      <c r="G6" s="140">
        <v>477</v>
      </c>
      <c r="H6" s="140">
        <v>51</v>
      </c>
      <c r="I6" s="140">
        <v>396</v>
      </c>
      <c r="J6" s="140">
        <v>286</v>
      </c>
      <c r="K6" s="140">
        <v>378</v>
      </c>
      <c r="L6" s="140">
        <v>212</v>
      </c>
      <c r="M6" s="140">
        <v>1413</v>
      </c>
      <c r="N6" s="140">
        <v>64</v>
      </c>
      <c r="O6" s="140">
        <v>25249</v>
      </c>
      <c r="P6" s="140"/>
      <c r="Q6" s="140">
        <v>13</v>
      </c>
      <c r="R6" s="140">
        <v>35</v>
      </c>
      <c r="S6" s="140">
        <v>83</v>
      </c>
      <c r="T6" s="140">
        <v>375</v>
      </c>
      <c r="U6" s="140">
        <v>280</v>
      </c>
      <c r="V6" s="140">
        <v>19</v>
      </c>
      <c r="W6" s="140">
        <v>805</v>
      </c>
      <c r="X6" s="140"/>
      <c r="Y6" s="140">
        <v>168</v>
      </c>
      <c r="Z6" s="140">
        <v>154</v>
      </c>
      <c r="AA6" s="140">
        <v>35</v>
      </c>
      <c r="AB6" s="140">
        <v>120</v>
      </c>
      <c r="AC6" s="140">
        <v>36</v>
      </c>
      <c r="AD6" s="140">
        <v>16</v>
      </c>
      <c r="AE6" s="140">
        <v>20</v>
      </c>
      <c r="AF6" s="140">
        <v>36</v>
      </c>
      <c r="AG6" s="140">
        <v>585</v>
      </c>
      <c r="AH6" s="140"/>
      <c r="AI6" s="140">
        <v>874</v>
      </c>
      <c r="AJ6" s="140">
        <v>332</v>
      </c>
      <c r="AK6" s="140">
        <v>38</v>
      </c>
      <c r="AL6" s="140">
        <v>122</v>
      </c>
      <c r="AM6" s="140">
        <v>1512</v>
      </c>
      <c r="AN6" s="140">
        <v>132</v>
      </c>
      <c r="AO6" s="140">
        <v>3010</v>
      </c>
    </row>
    <row r="7" spans="1:41" s="130" customFormat="1" ht="12" customHeight="1" x14ac:dyDescent="0.25">
      <c r="A7" s="131"/>
      <c r="B7" s="129" t="s">
        <v>6</v>
      </c>
      <c r="C7" s="140">
        <v>886</v>
      </c>
      <c r="D7" s="140">
        <v>15</v>
      </c>
      <c r="E7" s="140">
        <v>55</v>
      </c>
      <c r="F7" s="140">
        <v>59</v>
      </c>
      <c r="G7" s="140">
        <v>14</v>
      </c>
      <c r="H7" s="140">
        <v>1</v>
      </c>
      <c r="I7" s="140">
        <v>33</v>
      </c>
      <c r="J7" s="140">
        <v>5</v>
      </c>
      <c r="K7" s="140">
        <v>12</v>
      </c>
      <c r="L7" s="140">
        <v>6</v>
      </c>
      <c r="M7" s="142">
        <v>103</v>
      </c>
      <c r="N7" s="142">
        <v>9</v>
      </c>
      <c r="O7" s="140">
        <v>1198</v>
      </c>
      <c r="P7" s="140"/>
      <c r="Q7" s="140">
        <v>2</v>
      </c>
      <c r="R7" s="140">
        <v>1</v>
      </c>
      <c r="S7" s="140">
        <v>5</v>
      </c>
      <c r="T7" s="140">
        <v>18</v>
      </c>
      <c r="U7" s="140">
        <v>13</v>
      </c>
      <c r="V7" s="142">
        <v>0</v>
      </c>
      <c r="W7" s="140">
        <v>39</v>
      </c>
      <c r="X7" s="140"/>
      <c r="Y7" s="140">
        <v>7</v>
      </c>
      <c r="Z7" s="140">
        <v>11</v>
      </c>
      <c r="AA7" s="140">
        <v>0</v>
      </c>
      <c r="AB7" s="140">
        <v>3</v>
      </c>
      <c r="AC7" s="140">
        <v>2</v>
      </c>
      <c r="AD7" s="140">
        <v>0</v>
      </c>
      <c r="AE7" s="140">
        <v>1</v>
      </c>
      <c r="AF7" s="142">
        <v>5</v>
      </c>
      <c r="AG7" s="140">
        <v>29</v>
      </c>
      <c r="AH7" s="140"/>
      <c r="AI7" s="140">
        <v>33</v>
      </c>
      <c r="AJ7" s="140">
        <v>5</v>
      </c>
      <c r="AK7" s="140">
        <v>4</v>
      </c>
      <c r="AL7" s="140">
        <v>3</v>
      </c>
      <c r="AM7" s="140">
        <v>68</v>
      </c>
      <c r="AN7" s="142">
        <v>3</v>
      </c>
      <c r="AO7" s="140">
        <v>116</v>
      </c>
    </row>
    <row r="8" spans="1:41" s="130" customFormat="1" ht="12" customHeight="1" x14ac:dyDescent="0.25">
      <c r="A8" s="131"/>
      <c r="B8" s="129" t="s">
        <v>7</v>
      </c>
      <c r="C8" s="140">
        <v>33604</v>
      </c>
      <c r="D8" s="140">
        <v>1143</v>
      </c>
      <c r="E8" s="140">
        <v>1872</v>
      </c>
      <c r="F8" s="140">
        <v>3687</v>
      </c>
      <c r="G8" s="140">
        <v>833</v>
      </c>
      <c r="H8" s="140">
        <v>184</v>
      </c>
      <c r="I8" s="140">
        <v>975</v>
      </c>
      <c r="J8" s="140">
        <v>678</v>
      </c>
      <c r="K8" s="140">
        <v>1002</v>
      </c>
      <c r="L8" s="140">
        <v>409</v>
      </c>
      <c r="M8" s="140">
        <v>2728</v>
      </c>
      <c r="N8" s="140">
        <v>135</v>
      </c>
      <c r="O8" s="140">
        <v>47250</v>
      </c>
      <c r="P8" s="140"/>
      <c r="Q8" s="140">
        <v>88</v>
      </c>
      <c r="R8" s="140">
        <v>167</v>
      </c>
      <c r="S8" s="140">
        <v>244</v>
      </c>
      <c r="T8" s="140">
        <v>998</v>
      </c>
      <c r="U8" s="140">
        <v>701</v>
      </c>
      <c r="V8" s="140">
        <v>37</v>
      </c>
      <c r="W8" s="140">
        <v>2235</v>
      </c>
      <c r="X8" s="140"/>
      <c r="Y8" s="140">
        <v>473</v>
      </c>
      <c r="Z8" s="140">
        <v>627</v>
      </c>
      <c r="AA8" s="140">
        <v>278</v>
      </c>
      <c r="AB8" s="140">
        <v>519</v>
      </c>
      <c r="AC8" s="140">
        <v>48</v>
      </c>
      <c r="AD8" s="140">
        <v>82</v>
      </c>
      <c r="AE8" s="140">
        <v>29</v>
      </c>
      <c r="AF8" s="140">
        <v>69</v>
      </c>
      <c r="AG8" s="140">
        <v>2125</v>
      </c>
      <c r="AH8" s="140"/>
      <c r="AI8" s="140">
        <v>1544</v>
      </c>
      <c r="AJ8" s="140">
        <v>910</v>
      </c>
      <c r="AK8" s="140">
        <v>47</v>
      </c>
      <c r="AL8" s="140">
        <v>116</v>
      </c>
      <c r="AM8" s="140">
        <v>2001</v>
      </c>
      <c r="AN8" s="140">
        <v>219</v>
      </c>
      <c r="AO8" s="140">
        <v>4837</v>
      </c>
    </row>
    <row r="9" spans="1:41" s="132" customFormat="1" ht="12" customHeight="1" x14ac:dyDescent="0.25">
      <c r="A9" s="131"/>
      <c r="B9" s="129" t="s">
        <v>8</v>
      </c>
      <c r="C9" s="140">
        <v>6378</v>
      </c>
      <c r="D9" s="140">
        <v>177</v>
      </c>
      <c r="E9" s="140">
        <v>372</v>
      </c>
      <c r="F9" s="140">
        <v>505</v>
      </c>
      <c r="G9" s="140">
        <v>140</v>
      </c>
      <c r="H9" s="140">
        <v>19</v>
      </c>
      <c r="I9" s="140">
        <v>203</v>
      </c>
      <c r="J9" s="140">
        <v>135</v>
      </c>
      <c r="K9" s="140">
        <v>105</v>
      </c>
      <c r="L9" s="140">
        <v>131</v>
      </c>
      <c r="M9" s="142">
        <v>715</v>
      </c>
      <c r="N9" s="142">
        <v>7</v>
      </c>
      <c r="O9" s="140">
        <v>8887</v>
      </c>
      <c r="P9" s="143"/>
      <c r="Q9" s="140">
        <v>4</v>
      </c>
      <c r="R9" s="140">
        <v>27</v>
      </c>
      <c r="S9" s="140">
        <v>37</v>
      </c>
      <c r="T9" s="140">
        <v>136</v>
      </c>
      <c r="U9" s="140">
        <v>185</v>
      </c>
      <c r="V9" s="142">
        <v>7</v>
      </c>
      <c r="W9" s="140">
        <v>396</v>
      </c>
      <c r="X9" s="143"/>
      <c r="Y9" s="140">
        <v>47</v>
      </c>
      <c r="Z9" s="140">
        <v>70</v>
      </c>
      <c r="AA9" s="140">
        <v>17</v>
      </c>
      <c r="AB9" s="140">
        <v>81</v>
      </c>
      <c r="AC9" s="140">
        <v>9</v>
      </c>
      <c r="AD9" s="140">
        <v>8</v>
      </c>
      <c r="AE9" s="140">
        <v>11</v>
      </c>
      <c r="AF9" s="142">
        <v>9</v>
      </c>
      <c r="AG9" s="140">
        <v>252</v>
      </c>
      <c r="AH9" s="143"/>
      <c r="AI9" s="140">
        <v>343</v>
      </c>
      <c r="AJ9" s="140">
        <v>109</v>
      </c>
      <c r="AK9" s="140">
        <v>12</v>
      </c>
      <c r="AL9" s="140">
        <v>34</v>
      </c>
      <c r="AM9" s="140">
        <v>799</v>
      </c>
      <c r="AN9" s="142">
        <v>73</v>
      </c>
      <c r="AO9" s="140">
        <v>1370</v>
      </c>
    </row>
    <row r="10" spans="1:41" s="132" customFormat="1" ht="12" customHeight="1" x14ac:dyDescent="0.25">
      <c r="A10" s="131" t="s">
        <v>9</v>
      </c>
      <c r="B10" s="133" t="s">
        <v>10</v>
      </c>
      <c r="C10" s="143">
        <v>59155</v>
      </c>
      <c r="D10" s="143">
        <v>1853</v>
      </c>
      <c r="E10" s="143">
        <v>3177</v>
      </c>
      <c r="F10" s="143">
        <v>6540</v>
      </c>
      <c r="G10" s="143">
        <v>1464</v>
      </c>
      <c r="H10" s="143">
        <v>255</v>
      </c>
      <c r="I10" s="143">
        <v>1607</v>
      </c>
      <c r="J10" s="143">
        <v>1104</v>
      </c>
      <c r="K10" s="143">
        <v>1497</v>
      </c>
      <c r="L10" s="143">
        <v>758</v>
      </c>
      <c r="M10" s="143">
        <v>4959</v>
      </c>
      <c r="N10" s="143">
        <v>215</v>
      </c>
      <c r="O10" s="143">
        <v>82584</v>
      </c>
      <c r="P10" s="143"/>
      <c r="Q10" s="143">
        <v>107</v>
      </c>
      <c r="R10" s="143">
        <v>230</v>
      </c>
      <c r="S10" s="143">
        <v>369</v>
      </c>
      <c r="T10" s="143">
        <v>1527</v>
      </c>
      <c r="U10" s="143">
        <v>1179</v>
      </c>
      <c r="V10" s="143">
        <v>63</v>
      </c>
      <c r="W10" s="143">
        <v>3475</v>
      </c>
      <c r="X10" s="143"/>
      <c r="Y10" s="143">
        <v>695</v>
      </c>
      <c r="Z10" s="143">
        <v>862</v>
      </c>
      <c r="AA10" s="143">
        <v>330</v>
      </c>
      <c r="AB10" s="143">
        <v>723</v>
      </c>
      <c r="AC10" s="143">
        <v>95</v>
      </c>
      <c r="AD10" s="143">
        <v>106</v>
      </c>
      <c r="AE10" s="143">
        <v>61</v>
      </c>
      <c r="AF10" s="143">
        <v>119</v>
      </c>
      <c r="AG10" s="143">
        <v>2991</v>
      </c>
      <c r="AH10" s="143"/>
      <c r="AI10" s="143">
        <v>2794</v>
      </c>
      <c r="AJ10" s="143">
        <v>1356</v>
      </c>
      <c r="AK10" s="143">
        <v>101</v>
      </c>
      <c r="AL10" s="143">
        <v>275</v>
      </c>
      <c r="AM10" s="143">
        <v>4380</v>
      </c>
      <c r="AN10" s="143">
        <v>427</v>
      </c>
      <c r="AO10" s="143">
        <v>9333</v>
      </c>
    </row>
    <row r="11" spans="1:41" s="130" customFormat="1" ht="9" customHeight="1" x14ac:dyDescent="0.25">
      <c r="A11" s="131"/>
      <c r="B11" s="133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</row>
    <row r="12" spans="1:41" s="130" customFormat="1" ht="12" customHeight="1" x14ac:dyDescent="0.25">
      <c r="A12" s="131"/>
      <c r="B12" s="129" t="s">
        <v>11</v>
      </c>
      <c r="C12" s="140">
        <v>7485</v>
      </c>
      <c r="D12" s="140">
        <v>289</v>
      </c>
      <c r="E12" s="140">
        <v>203</v>
      </c>
      <c r="F12" s="140">
        <v>939</v>
      </c>
      <c r="G12" s="140">
        <v>290</v>
      </c>
      <c r="H12" s="140">
        <v>24</v>
      </c>
      <c r="I12" s="140">
        <v>95</v>
      </c>
      <c r="J12" s="140">
        <v>57</v>
      </c>
      <c r="K12" s="140">
        <v>223</v>
      </c>
      <c r="L12" s="140">
        <v>51</v>
      </c>
      <c r="M12" s="140">
        <v>676</v>
      </c>
      <c r="N12" s="140">
        <v>75</v>
      </c>
      <c r="O12" s="140">
        <v>10407</v>
      </c>
      <c r="P12" s="140"/>
      <c r="Q12" s="140">
        <v>7</v>
      </c>
      <c r="R12" s="140">
        <v>25</v>
      </c>
      <c r="S12" s="140">
        <v>12</v>
      </c>
      <c r="T12" s="140">
        <v>130</v>
      </c>
      <c r="U12" s="140">
        <v>124</v>
      </c>
      <c r="V12" s="140">
        <v>9</v>
      </c>
      <c r="W12" s="140">
        <v>307</v>
      </c>
      <c r="X12" s="140"/>
      <c r="Y12" s="140">
        <v>46</v>
      </c>
      <c r="Z12" s="140">
        <v>29</v>
      </c>
      <c r="AA12" s="140">
        <v>4</v>
      </c>
      <c r="AB12" s="140">
        <v>32</v>
      </c>
      <c r="AC12" s="140">
        <v>9</v>
      </c>
      <c r="AD12" s="140">
        <v>4</v>
      </c>
      <c r="AE12" s="140">
        <v>6</v>
      </c>
      <c r="AF12" s="140">
        <v>18</v>
      </c>
      <c r="AG12" s="140">
        <v>148</v>
      </c>
      <c r="AH12" s="140"/>
      <c r="AI12" s="140">
        <v>249</v>
      </c>
      <c r="AJ12" s="140">
        <v>24</v>
      </c>
      <c r="AK12" s="140">
        <v>6</v>
      </c>
      <c r="AL12" s="140">
        <v>14</v>
      </c>
      <c r="AM12" s="140">
        <v>585</v>
      </c>
      <c r="AN12" s="140">
        <v>113</v>
      </c>
      <c r="AO12" s="140">
        <v>991</v>
      </c>
    </row>
    <row r="13" spans="1:41" s="136" customFormat="1" ht="12" customHeight="1" x14ac:dyDescent="0.25">
      <c r="A13" s="134"/>
      <c r="B13" s="135" t="s">
        <v>12</v>
      </c>
      <c r="C13" s="144">
        <v>3324</v>
      </c>
      <c r="D13" s="144">
        <v>85</v>
      </c>
      <c r="E13" s="144">
        <v>57</v>
      </c>
      <c r="F13" s="144">
        <v>511</v>
      </c>
      <c r="G13" s="144">
        <v>253</v>
      </c>
      <c r="H13" s="144">
        <v>15</v>
      </c>
      <c r="I13" s="144">
        <v>37</v>
      </c>
      <c r="J13" s="144">
        <v>30</v>
      </c>
      <c r="K13" s="144">
        <v>55</v>
      </c>
      <c r="L13" s="144">
        <v>29</v>
      </c>
      <c r="M13" s="144">
        <v>457</v>
      </c>
      <c r="N13" s="144">
        <v>56</v>
      </c>
      <c r="O13" s="144">
        <v>4909</v>
      </c>
      <c r="P13" s="144"/>
      <c r="Q13" s="144">
        <v>7</v>
      </c>
      <c r="R13" s="144">
        <v>19</v>
      </c>
      <c r="S13" s="144">
        <v>8</v>
      </c>
      <c r="T13" s="144">
        <v>58</v>
      </c>
      <c r="U13" s="144">
        <v>88</v>
      </c>
      <c r="V13" s="144">
        <v>6</v>
      </c>
      <c r="W13" s="144">
        <v>186</v>
      </c>
      <c r="X13" s="144"/>
      <c r="Y13" s="144">
        <v>27</v>
      </c>
      <c r="Z13" s="144">
        <v>5</v>
      </c>
      <c r="AA13" s="144">
        <v>1</v>
      </c>
      <c r="AB13" s="144">
        <v>21</v>
      </c>
      <c r="AC13" s="144">
        <v>2</v>
      </c>
      <c r="AD13" s="144">
        <v>2</v>
      </c>
      <c r="AE13" s="144">
        <v>2</v>
      </c>
      <c r="AF13" s="144">
        <v>10</v>
      </c>
      <c r="AG13" s="144">
        <v>70</v>
      </c>
      <c r="AH13" s="144"/>
      <c r="AI13" s="144">
        <v>81</v>
      </c>
      <c r="AJ13" s="144">
        <v>11</v>
      </c>
      <c r="AK13" s="144">
        <v>4</v>
      </c>
      <c r="AL13" s="144">
        <v>7</v>
      </c>
      <c r="AM13" s="144">
        <v>237</v>
      </c>
      <c r="AN13" s="144">
        <v>83</v>
      </c>
      <c r="AO13" s="144">
        <v>423</v>
      </c>
    </row>
    <row r="14" spans="1:41" s="136" customFormat="1" ht="12" customHeight="1" x14ac:dyDescent="0.25">
      <c r="A14" s="134"/>
      <c r="B14" s="137" t="s">
        <v>13</v>
      </c>
      <c r="C14" s="144">
        <v>4161</v>
      </c>
      <c r="D14" s="144">
        <v>204</v>
      </c>
      <c r="E14" s="144">
        <v>146</v>
      </c>
      <c r="F14" s="144">
        <v>428</v>
      </c>
      <c r="G14" s="144">
        <v>37</v>
      </c>
      <c r="H14" s="144">
        <v>9</v>
      </c>
      <c r="I14" s="144">
        <v>58</v>
      </c>
      <c r="J14" s="144">
        <v>27</v>
      </c>
      <c r="K14" s="144">
        <v>168</v>
      </c>
      <c r="L14" s="144">
        <v>22</v>
      </c>
      <c r="M14" s="144">
        <v>219</v>
      </c>
      <c r="N14" s="144">
        <v>19</v>
      </c>
      <c r="O14" s="144">
        <v>5498</v>
      </c>
      <c r="P14" s="144"/>
      <c r="Q14" s="144">
        <v>0</v>
      </c>
      <c r="R14" s="144">
        <v>6</v>
      </c>
      <c r="S14" s="144">
        <v>4</v>
      </c>
      <c r="T14" s="144">
        <v>72</v>
      </c>
      <c r="U14" s="144">
        <v>36</v>
      </c>
      <c r="V14" s="144">
        <v>3</v>
      </c>
      <c r="W14" s="144">
        <v>121</v>
      </c>
      <c r="X14" s="144"/>
      <c r="Y14" s="144">
        <v>19</v>
      </c>
      <c r="Z14" s="144">
        <v>24</v>
      </c>
      <c r="AA14" s="144">
        <v>3</v>
      </c>
      <c r="AB14" s="144">
        <v>11</v>
      </c>
      <c r="AC14" s="144">
        <v>7</v>
      </c>
      <c r="AD14" s="144">
        <v>2</v>
      </c>
      <c r="AE14" s="144">
        <v>4</v>
      </c>
      <c r="AF14" s="144">
        <v>8</v>
      </c>
      <c r="AG14" s="144">
        <v>78</v>
      </c>
      <c r="AH14" s="144"/>
      <c r="AI14" s="144">
        <v>168</v>
      </c>
      <c r="AJ14" s="144">
        <v>13</v>
      </c>
      <c r="AK14" s="144">
        <v>2</v>
      </c>
      <c r="AL14" s="144">
        <v>7</v>
      </c>
      <c r="AM14" s="144">
        <v>348</v>
      </c>
      <c r="AN14" s="144">
        <v>30</v>
      </c>
      <c r="AO14" s="144">
        <v>568</v>
      </c>
    </row>
    <row r="15" spans="1:41" s="130" customFormat="1" ht="12" customHeight="1" x14ac:dyDescent="0.25">
      <c r="A15" s="131"/>
      <c r="B15" s="129" t="s">
        <v>14</v>
      </c>
      <c r="C15" s="140">
        <v>19818</v>
      </c>
      <c r="D15" s="140">
        <v>542</v>
      </c>
      <c r="E15" s="140">
        <v>1014</v>
      </c>
      <c r="F15" s="140">
        <v>1727</v>
      </c>
      <c r="G15" s="140">
        <v>367</v>
      </c>
      <c r="H15" s="140">
        <v>49</v>
      </c>
      <c r="I15" s="140">
        <v>391</v>
      </c>
      <c r="J15" s="140">
        <v>261</v>
      </c>
      <c r="K15" s="140">
        <v>342</v>
      </c>
      <c r="L15" s="140">
        <v>202</v>
      </c>
      <c r="M15" s="140">
        <v>1439</v>
      </c>
      <c r="N15" s="140">
        <v>52</v>
      </c>
      <c r="O15" s="140">
        <v>26204</v>
      </c>
      <c r="P15" s="140"/>
      <c r="Q15" s="140">
        <v>23</v>
      </c>
      <c r="R15" s="140">
        <v>55</v>
      </c>
      <c r="S15" s="140">
        <v>86</v>
      </c>
      <c r="T15" s="140">
        <v>421</v>
      </c>
      <c r="U15" s="140">
        <v>306</v>
      </c>
      <c r="V15" s="140">
        <v>22</v>
      </c>
      <c r="W15" s="140">
        <v>913</v>
      </c>
      <c r="X15" s="140"/>
      <c r="Y15" s="140">
        <v>166</v>
      </c>
      <c r="Z15" s="140">
        <v>161</v>
      </c>
      <c r="AA15" s="140">
        <v>35</v>
      </c>
      <c r="AB15" s="140">
        <v>135</v>
      </c>
      <c r="AC15" s="140">
        <v>25</v>
      </c>
      <c r="AD15" s="140">
        <v>29</v>
      </c>
      <c r="AE15" s="140">
        <v>9</v>
      </c>
      <c r="AF15" s="140">
        <v>40</v>
      </c>
      <c r="AG15" s="140">
        <v>600</v>
      </c>
      <c r="AH15" s="140"/>
      <c r="AI15" s="140">
        <v>974</v>
      </c>
      <c r="AJ15" s="140">
        <v>778</v>
      </c>
      <c r="AK15" s="140">
        <v>18</v>
      </c>
      <c r="AL15" s="140">
        <v>51</v>
      </c>
      <c r="AM15" s="140">
        <v>973</v>
      </c>
      <c r="AN15" s="140">
        <v>86</v>
      </c>
      <c r="AO15" s="140">
        <v>2880</v>
      </c>
    </row>
    <row r="16" spans="1:41" s="130" customFormat="1" ht="12" customHeight="1" x14ac:dyDescent="0.25">
      <c r="A16" s="131"/>
      <c r="B16" s="129" t="s">
        <v>15</v>
      </c>
      <c r="C16" s="140">
        <v>7319</v>
      </c>
      <c r="D16" s="140">
        <v>173</v>
      </c>
      <c r="E16" s="140">
        <v>172</v>
      </c>
      <c r="F16" s="140">
        <v>583</v>
      </c>
      <c r="G16" s="140">
        <v>271</v>
      </c>
      <c r="H16" s="140">
        <v>21</v>
      </c>
      <c r="I16" s="140">
        <v>202</v>
      </c>
      <c r="J16" s="140">
        <v>95</v>
      </c>
      <c r="K16" s="140">
        <v>112</v>
      </c>
      <c r="L16" s="140">
        <v>46</v>
      </c>
      <c r="M16" s="140">
        <v>684</v>
      </c>
      <c r="N16" s="140">
        <v>11</v>
      </c>
      <c r="O16" s="140">
        <v>9689</v>
      </c>
      <c r="P16" s="140"/>
      <c r="Q16" s="140">
        <v>8</v>
      </c>
      <c r="R16" s="140">
        <v>30</v>
      </c>
      <c r="S16" s="140">
        <v>12</v>
      </c>
      <c r="T16" s="140">
        <v>98</v>
      </c>
      <c r="U16" s="140">
        <v>83</v>
      </c>
      <c r="V16" s="140">
        <v>3</v>
      </c>
      <c r="W16" s="140">
        <v>234</v>
      </c>
      <c r="X16" s="140"/>
      <c r="Y16" s="140">
        <v>31</v>
      </c>
      <c r="Z16" s="140">
        <v>33</v>
      </c>
      <c r="AA16" s="140">
        <v>5</v>
      </c>
      <c r="AB16" s="140">
        <v>26</v>
      </c>
      <c r="AC16" s="140">
        <v>12</v>
      </c>
      <c r="AD16" s="140">
        <v>3</v>
      </c>
      <c r="AE16" s="140">
        <v>4</v>
      </c>
      <c r="AF16" s="140">
        <v>5</v>
      </c>
      <c r="AG16" s="140">
        <v>119</v>
      </c>
      <c r="AH16" s="140"/>
      <c r="AI16" s="140">
        <v>187</v>
      </c>
      <c r="AJ16" s="140">
        <v>109</v>
      </c>
      <c r="AK16" s="140">
        <v>5</v>
      </c>
      <c r="AL16" s="140">
        <v>18</v>
      </c>
      <c r="AM16" s="140">
        <v>331</v>
      </c>
      <c r="AN16" s="140">
        <v>30</v>
      </c>
      <c r="AO16" s="140">
        <v>680</v>
      </c>
    </row>
    <row r="17" spans="1:41" s="130" customFormat="1" ht="12" customHeight="1" x14ac:dyDescent="0.25">
      <c r="A17" s="131"/>
      <c r="B17" s="129" t="s">
        <v>16</v>
      </c>
      <c r="C17" s="140">
        <v>17177</v>
      </c>
      <c r="D17" s="140">
        <v>397</v>
      </c>
      <c r="E17" s="140">
        <v>911</v>
      </c>
      <c r="F17" s="140">
        <v>1336</v>
      </c>
      <c r="G17" s="140">
        <v>409</v>
      </c>
      <c r="H17" s="140">
        <v>58</v>
      </c>
      <c r="I17" s="140">
        <v>449</v>
      </c>
      <c r="J17" s="140">
        <v>268</v>
      </c>
      <c r="K17" s="140">
        <v>357</v>
      </c>
      <c r="L17" s="140">
        <v>159</v>
      </c>
      <c r="M17" s="140">
        <v>1461</v>
      </c>
      <c r="N17" s="140">
        <v>50</v>
      </c>
      <c r="O17" s="140">
        <v>23032</v>
      </c>
      <c r="P17" s="140"/>
      <c r="Q17" s="140">
        <v>32</v>
      </c>
      <c r="R17" s="140">
        <v>73</v>
      </c>
      <c r="S17" s="140">
        <v>95</v>
      </c>
      <c r="T17" s="140">
        <v>391</v>
      </c>
      <c r="U17" s="140">
        <v>272</v>
      </c>
      <c r="V17" s="140">
        <v>16</v>
      </c>
      <c r="W17" s="140">
        <v>879</v>
      </c>
      <c r="X17" s="140"/>
      <c r="Y17" s="140">
        <v>158</v>
      </c>
      <c r="Z17" s="140">
        <v>190</v>
      </c>
      <c r="AA17" s="140">
        <v>33</v>
      </c>
      <c r="AB17" s="140">
        <v>146</v>
      </c>
      <c r="AC17" s="140">
        <v>42</v>
      </c>
      <c r="AD17" s="140">
        <v>18</v>
      </c>
      <c r="AE17" s="140">
        <v>22</v>
      </c>
      <c r="AF17" s="140">
        <v>38</v>
      </c>
      <c r="AG17" s="140">
        <v>647</v>
      </c>
      <c r="AH17" s="140"/>
      <c r="AI17" s="140">
        <v>716</v>
      </c>
      <c r="AJ17" s="140">
        <v>369</v>
      </c>
      <c r="AK17" s="140">
        <v>14</v>
      </c>
      <c r="AL17" s="140">
        <v>64</v>
      </c>
      <c r="AM17" s="140">
        <v>1532</v>
      </c>
      <c r="AN17" s="140">
        <v>89</v>
      </c>
      <c r="AO17" s="140">
        <v>2784</v>
      </c>
    </row>
    <row r="18" spans="1:41" s="132" customFormat="1" ht="12" customHeight="1" x14ac:dyDescent="0.25">
      <c r="A18" s="131" t="s">
        <v>17</v>
      </c>
      <c r="B18" s="133" t="s">
        <v>10</v>
      </c>
      <c r="C18" s="143">
        <v>51799</v>
      </c>
      <c r="D18" s="143">
        <v>1401</v>
      </c>
      <c r="E18" s="143">
        <v>2300</v>
      </c>
      <c r="F18" s="143">
        <v>4585</v>
      </c>
      <c r="G18" s="143">
        <v>1337</v>
      </c>
      <c r="H18" s="143">
        <v>152</v>
      </c>
      <c r="I18" s="143">
        <v>1137</v>
      </c>
      <c r="J18" s="143">
        <v>681</v>
      </c>
      <c r="K18" s="143">
        <v>1034</v>
      </c>
      <c r="L18" s="143">
        <v>458</v>
      </c>
      <c r="M18" s="143">
        <v>4260</v>
      </c>
      <c r="N18" s="143">
        <v>188</v>
      </c>
      <c r="O18" s="143">
        <v>69332</v>
      </c>
      <c r="P18" s="143"/>
      <c r="Q18" s="143">
        <v>70</v>
      </c>
      <c r="R18" s="143">
        <v>183</v>
      </c>
      <c r="S18" s="143">
        <v>205</v>
      </c>
      <c r="T18" s="143">
        <v>1040</v>
      </c>
      <c r="U18" s="143">
        <v>785</v>
      </c>
      <c r="V18" s="143">
        <v>50</v>
      </c>
      <c r="W18" s="143">
        <v>2333</v>
      </c>
      <c r="X18" s="143"/>
      <c r="Y18" s="143">
        <v>401</v>
      </c>
      <c r="Z18" s="143">
        <v>413</v>
      </c>
      <c r="AA18" s="143">
        <v>77</v>
      </c>
      <c r="AB18" s="143">
        <v>339</v>
      </c>
      <c r="AC18" s="143">
        <v>88</v>
      </c>
      <c r="AD18" s="143">
        <v>54</v>
      </c>
      <c r="AE18" s="143">
        <v>41</v>
      </c>
      <c r="AF18" s="143">
        <v>101</v>
      </c>
      <c r="AG18" s="143">
        <v>1514</v>
      </c>
      <c r="AH18" s="143"/>
      <c r="AI18" s="143">
        <v>2126</v>
      </c>
      <c r="AJ18" s="143">
        <v>1280</v>
      </c>
      <c r="AK18" s="143">
        <v>43</v>
      </c>
      <c r="AL18" s="143">
        <v>147</v>
      </c>
      <c r="AM18" s="143">
        <v>3421</v>
      </c>
      <c r="AN18" s="143">
        <v>318</v>
      </c>
      <c r="AO18" s="143">
        <v>7335</v>
      </c>
    </row>
    <row r="19" spans="1:41" s="130" customFormat="1" ht="9" customHeight="1" x14ac:dyDescent="0.25">
      <c r="A19" s="131"/>
      <c r="B19" s="133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0"/>
      <c r="AO19" s="140"/>
    </row>
    <row r="20" spans="1:41" s="130" customFormat="1" ht="12" customHeight="1" x14ac:dyDescent="0.25">
      <c r="A20" s="131"/>
      <c r="B20" s="129" t="s">
        <v>18</v>
      </c>
      <c r="C20" s="140">
        <v>17534</v>
      </c>
      <c r="D20" s="140">
        <v>398</v>
      </c>
      <c r="E20" s="140">
        <v>1281</v>
      </c>
      <c r="F20" s="140">
        <v>1627</v>
      </c>
      <c r="G20" s="140">
        <v>443</v>
      </c>
      <c r="H20" s="140">
        <v>57</v>
      </c>
      <c r="I20" s="140">
        <v>515</v>
      </c>
      <c r="J20" s="140">
        <v>202</v>
      </c>
      <c r="K20" s="140">
        <v>253</v>
      </c>
      <c r="L20" s="140">
        <v>122</v>
      </c>
      <c r="M20" s="140">
        <v>1526</v>
      </c>
      <c r="N20" s="140">
        <v>59</v>
      </c>
      <c r="O20" s="140">
        <v>24017</v>
      </c>
      <c r="P20" s="140"/>
      <c r="Q20" s="140">
        <v>19</v>
      </c>
      <c r="R20" s="140">
        <v>81</v>
      </c>
      <c r="S20" s="140">
        <v>40</v>
      </c>
      <c r="T20" s="140">
        <v>293</v>
      </c>
      <c r="U20" s="140">
        <v>249</v>
      </c>
      <c r="V20" s="140">
        <v>10</v>
      </c>
      <c r="W20" s="140">
        <v>692</v>
      </c>
      <c r="X20" s="140"/>
      <c r="Y20" s="140">
        <v>214</v>
      </c>
      <c r="Z20" s="140">
        <v>130</v>
      </c>
      <c r="AA20" s="140">
        <v>35</v>
      </c>
      <c r="AB20" s="140">
        <v>79</v>
      </c>
      <c r="AC20" s="140">
        <v>23</v>
      </c>
      <c r="AD20" s="140">
        <v>20</v>
      </c>
      <c r="AE20" s="140">
        <v>14</v>
      </c>
      <c r="AF20" s="140">
        <v>44</v>
      </c>
      <c r="AG20" s="140">
        <v>559</v>
      </c>
      <c r="AH20" s="140"/>
      <c r="AI20" s="140">
        <v>732</v>
      </c>
      <c r="AJ20" s="140">
        <v>168</v>
      </c>
      <c r="AK20" s="140">
        <v>58</v>
      </c>
      <c r="AL20" s="140">
        <v>62</v>
      </c>
      <c r="AM20" s="140">
        <v>1152</v>
      </c>
      <c r="AN20" s="140">
        <v>94</v>
      </c>
      <c r="AO20" s="140">
        <v>2266</v>
      </c>
    </row>
    <row r="21" spans="1:41" s="132" customFormat="1" ht="12" customHeight="1" x14ac:dyDescent="0.25">
      <c r="A21" s="131"/>
      <c r="B21" s="128" t="s">
        <v>19</v>
      </c>
      <c r="C21" s="140">
        <v>4299</v>
      </c>
      <c r="D21" s="140">
        <v>84</v>
      </c>
      <c r="E21" s="140">
        <v>139</v>
      </c>
      <c r="F21" s="140">
        <v>405</v>
      </c>
      <c r="G21" s="140">
        <v>63</v>
      </c>
      <c r="H21" s="140">
        <v>7</v>
      </c>
      <c r="I21" s="140">
        <v>127</v>
      </c>
      <c r="J21" s="140">
        <v>66</v>
      </c>
      <c r="K21" s="140">
        <v>35</v>
      </c>
      <c r="L21" s="140">
        <v>80</v>
      </c>
      <c r="M21" s="142">
        <v>332</v>
      </c>
      <c r="N21" s="142">
        <v>20</v>
      </c>
      <c r="O21" s="140">
        <v>5657</v>
      </c>
      <c r="P21" s="143"/>
      <c r="Q21" s="140">
        <v>2</v>
      </c>
      <c r="R21" s="140">
        <v>13</v>
      </c>
      <c r="S21" s="140">
        <v>11</v>
      </c>
      <c r="T21" s="140">
        <v>106</v>
      </c>
      <c r="U21" s="140">
        <v>106</v>
      </c>
      <c r="V21" s="142">
        <v>7</v>
      </c>
      <c r="W21" s="140">
        <v>245</v>
      </c>
      <c r="X21" s="143"/>
      <c r="Y21" s="140">
        <v>38</v>
      </c>
      <c r="Z21" s="140">
        <v>28</v>
      </c>
      <c r="AA21" s="140">
        <v>6</v>
      </c>
      <c r="AB21" s="140">
        <v>22</v>
      </c>
      <c r="AC21" s="140">
        <v>9</v>
      </c>
      <c r="AD21" s="140">
        <v>5</v>
      </c>
      <c r="AE21" s="140">
        <v>4</v>
      </c>
      <c r="AF21" s="142">
        <v>12</v>
      </c>
      <c r="AG21" s="140">
        <v>124</v>
      </c>
      <c r="AH21" s="143"/>
      <c r="AI21" s="140">
        <v>169</v>
      </c>
      <c r="AJ21" s="140">
        <v>47</v>
      </c>
      <c r="AK21" s="140">
        <v>3</v>
      </c>
      <c r="AL21" s="140">
        <v>27</v>
      </c>
      <c r="AM21" s="140">
        <v>577</v>
      </c>
      <c r="AN21" s="142">
        <v>26</v>
      </c>
      <c r="AO21" s="140">
        <v>849</v>
      </c>
    </row>
    <row r="22" spans="1:41" s="130" customFormat="1" ht="12" customHeight="1" x14ac:dyDescent="0.25">
      <c r="A22" s="131"/>
      <c r="B22" s="128" t="s">
        <v>20</v>
      </c>
      <c r="C22" s="140">
        <v>7431</v>
      </c>
      <c r="D22" s="140">
        <v>120</v>
      </c>
      <c r="E22" s="140">
        <v>350</v>
      </c>
      <c r="F22" s="140">
        <v>772</v>
      </c>
      <c r="G22" s="140">
        <v>156</v>
      </c>
      <c r="H22" s="140">
        <v>11</v>
      </c>
      <c r="I22" s="140">
        <v>173</v>
      </c>
      <c r="J22" s="140">
        <v>84</v>
      </c>
      <c r="K22" s="140">
        <v>47</v>
      </c>
      <c r="L22" s="140">
        <v>65</v>
      </c>
      <c r="M22" s="142">
        <v>568</v>
      </c>
      <c r="N22" s="142">
        <v>26</v>
      </c>
      <c r="O22" s="140">
        <v>9803</v>
      </c>
      <c r="P22" s="140"/>
      <c r="Q22" s="140">
        <v>11</v>
      </c>
      <c r="R22" s="140">
        <v>25</v>
      </c>
      <c r="S22" s="140">
        <v>19</v>
      </c>
      <c r="T22" s="140">
        <v>163</v>
      </c>
      <c r="U22" s="140">
        <v>143</v>
      </c>
      <c r="V22" s="142">
        <v>4</v>
      </c>
      <c r="W22" s="140">
        <v>365</v>
      </c>
      <c r="X22" s="140"/>
      <c r="Y22" s="140">
        <v>59</v>
      </c>
      <c r="Z22" s="140">
        <v>37</v>
      </c>
      <c r="AA22" s="140">
        <v>9</v>
      </c>
      <c r="AB22" s="140">
        <v>63</v>
      </c>
      <c r="AC22" s="140">
        <v>14</v>
      </c>
      <c r="AD22" s="140">
        <v>4</v>
      </c>
      <c r="AE22" s="140">
        <v>10</v>
      </c>
      <c r="AF22" s="142">
        <v>18</v>
      </c>
      <c r="AG22" s="140">
        <v>214</v>
      </c>
      <c r="AH22" s="140"/>
      <c r="AI22" s="140">
        <v>347</v>
      </c>
      <c r="AJ22" s="140">
        <v>38</v>
      </c>
      <c r="AK22" s="140">
        <v>1</v>
      </c>
      <c r="AL22" s="140">
        <v>27</v>
      </c>
      <c r="AM22" s="140">
        <v>616</v>
      </c>
      <c r="AN22" s="142">
        <v>38</v>
      </c>
      <c r="AO22" s="140">
        <v>1067</v>
      </c>
    </row>
    <row r="23" spans="1:41" s="130" customFormat="1" ht="12" customHeight="1" x14ac:dyDescent="0.25">
      <c r="A23" s="131"/>
      <c r="B23" s="128" t="s">
        <v>21</v>
      </c>
      <c r="C23" s="140">
        <v>18283</v>
      </c>
      <c r="D23" s="140">
        <v>894</v>
      </c>
      <c r="E23" s="140">
        <v>606</v>
      </c>
      <c r="F23" s="140">
        <v>2478</v>
      </c>
      <c r="G23" s="140">
        <v>504</v>
      </c>
      <c r="H23" s="140">
        <v>112</v>
      </c>
      <c r="I23" s="140">
        <v>519</v>
      </c>
      <c r="J23" s="140">
        <v>232</v>
      </c>
      <c r="K23" s="140">
        <v>475</v>
      </c>
      <c r="L23" s="140">
        <v>278</v>
      </c>
      <c r="M23" s="140">
        <v>2682</v>
      </c>
      <c r="N23" s="140">
        <v>142</v>
      </c>
      <c r="O23" s="140">
        <v>27205</v>
      </c>
      <c r="P23" s="140"/>
      <c r="Q23" s="140">
        <v>29</v>
      </c>
      <c r="R23" s="140">
        <v>63</v>
      </c>
      <c r="S23" s="140">
        <v>102</v>
      </c>
      <c r="T23" s="140">
        <v>656</v>
      </c>
      <c r="U23" s="140">
        <v>661</v>
      </c>
      <c r="V23" s="140">
        <v>17</v>
      </c>
      <c r="W23" s="140">
        <v>1528</v>
      </c>
      <c r="X23" s="140"/>
      <c r="Y23" s="140">
        <v>212</v>
      </c>
      <c r="Z23" s="140">
        <v>256</v>
      </c>
      <c r="AA23" s="140">
        <v>19</v>
      </c>
      <c r="AB23" s="140">
        <v>112</v>
      </c>
      <c r="AC23" s="140">
        <v>23</v>
      </c>
      <c r="AD23" s="140">
        <v>30</v>
      </c>
      <c r="AE23" s="140">
        <v>29</v>
      </c>
      <c r="AF23" s="140">
        <v>82</v>
      </c>
      <c r="AG23" s="140">
        <v>763</v>
      </c>
      <c r="AH23" s="140"/>
      <c r="AI23" s="140">
        <v>1078</v>
      </c>
      <c r="AJ23" s="140">
        <v>371</v>
      </c>
      <c r="AK23" s="140">
        <v>46</v>
      </c>
      <c r="AL23" s="140">
        <v>127</v>
      </c>
      <c r="AM23" s="140">
        <v>953</v>
      </c>
      <c r="AN23" s="140">
        <v>165</v>
      </c>
      <c r="AO23" s="140">
        <v>2740</v>
      </c>
    </row>
    <row r="24" spans="1:41" s="132" customFormat="1" ht="12" customHeight="1" x14ac:dyDescent="0.25">
      <c r="A24" s="131" t="s">
        <v>22</v>
      </c>
      <c r="B24" s="133" t="s">
        <v>10</v>
      </c>
      <c r="C24" s="143">
        <v>47547</v>
      </c>
      <c r="D24" s="143">
        <v>1496</v>
      </c>
      <c r="E24" s="143">
        <v>2376</v>
      </c>
      <c r="F24" s="143">
        <v>5282</v>
      </c>
      <c r="G24" s="143">
        <v>1166</v>
      </c>
      <c r="H24" s="143">
        <v>187</v>
      </c>
      <c r="I24" s="143">
        <v>1334</v>
      </c>
      <c r="J24" s="143">
        <v>584</v>
      </c>
      <c r="K24" s="143">
        <v>810</v>
      </c>
      <c r="L24" s="143">
        <v>545</v>
      </c>
      <c r="M24" s="143">
        <v>5108</v>
      </c>
      <c r="N24" s="143">
        <v>247</v>
      </c>
      <c r="O24" s="143">
        <v>66682</v>
      </c>
      <c r="P24" s="143"/>
      <c r="Q24" s="143">
        <v>61</v>
      </c>
      <c r="R24" s="143">
        <v>182</v>
      </c>
      <c r="S24" s="143">
        <v>172</v>
      </c>
      <c r="T24" s="143">
        <v>1218</v>
      </c>
      <c r="U24" s="143">
        <v>1159</v>
      </c>
      <c r="V24" s="143">
        <v>38</v>
      </c>
      <c r="W24" s="143">
        <v>2830</v>
      </c>
      <c r="X24" s="143"/>
      <c r="Y24" s="143">
        <v>523</v>
      </c>
      <c r="Z24" s="143">
        <v>451</v>
      </c>
      <c r="AA24" s="143">
        <v>69</v>
      </c>
      <c r="AB24" s="143">
        <v>276</v>
      </c>
      <c r="AC24" s="143">
        <v>69</v>
      </c>
      <c r="AD24" s="143">
        <v>59</v>
      </c>
      <c r="AE24" s="143">
        <v>57</v>
      </c>
      <c r="AF24" s="143">
        <v>156</v>
      </c>
      <c r="AG24" s="143">
        <v>1660</v>
      </c>
      <c r="AH24" s="143"/>
      <c r="AI24" s="143">
        <v>2326</v>
      </c>
      <c r="AJ24" s="143">
        <v>624</v>
      </c>
      <c r="AK24" s="143">
        <v>108</v>
      </c>
      <c r="AL24" s="143">
        <v>243</v>
      </c>
      <c r="AM24" s="143">
        <v>3298</v>
      </c>
      <c r="AN24" s="143">
        <v>323</v>
      </c>
      <c r="AO24" s="143">
        <v>6922</v>
      </c>
    </row>
    <row r="25" spans="1:41" s="130" customFormat="1" ht="9" customHeight="1" x14ac:dyDescent="0.25">
      <c r="A25" s="131"/>
      <c r="B25" s="133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</row>
    <row r="26" spans="1:41" s="130" customFormat="1" ht="12" customHeight="1" x14ac:dyDescent="0.25">
      <c r="A26" s="131"/>
      <c r="B26" s="128" t="s">
        <v>23</v>
      </c>
      <c r="C26" s="140">
        <v>5413</v>
      </c>
      <c r="D26" s="140">
        <v>94</v>
      </c>
      <c r="E26" s="140">
        <v>213</v>
      </c>
      <c r="F26" s="140">
        <v>500</v>
      </c>
      <c r="G26" s="142">
        <v>83</v>
      </c>
      <c r="H26" s="142">
        <v>12</v>
      </c>
      <c r="I26" s="140">
        <v>86</v>
      </c>
      <c r="J26" s="140">
        <v>59</v>
      </c>
      <c r="K26" s="140">
        <v>38</v>
      </c>
      <c r="L26" s="140">
        <v>46</v>
      </c>
      <c r="M26" s="140">
        <v>580</v>
      </c>
      <c r="N26" s="140">
        <v>11</v>
      </c>
      <c r="O26" s="140">
        <v>7135</v>
      </c>
      <c r="P26" s="140"/>
      <c r="Q26" s="140">
        <v>2</v>
      </c>
      <c r="R26" s="140">
        <v>21</v>
      </c>
      <c r="S26" s="140">
        <v>23</v>
      </c>
      <c r="T26" s="140">
        <v>174</v>
      </c>
      <c r="U26" s="142">
        <v>150</v>
      </c>
      <c r="V26" s="140">
        <v>4</v>
      </c>
      <c r="W26" s="140">
        <v>374</v>
      </c>
      <c r="X26" s="140"/>
      <c r="Y26" s="140">
        <v>41</v>
      </c>
      <c r="Z26" s="140">
        <v>32</v>
      </c>
      <c r="AA26" s="140">
        <v>8</v>
      </c>
      <c r="AB26" s="140">
        <v>21</v>
      </c>
      <c r="AC26" s="140">
        <v>8</v>
      </c>
      <c r="AD26" s="140">
        <v>3</v>
      </c>
      <c r="AE26" s="140">
        <v>4</v>
      </c>
      <c r="AF26" s="140">
        <v>14</v>
      </c>
      <c r="AG26" s="140">
        <v>131</v>
      </c>
      <c r="AH26" s="140"/>
      <c r="AI26" s="140">
        <v>181</v>
      </c>
      <c r="AJ26" s="140">
        <v>27</v>
      </c>
      <c r="AK26" s="140">
        <v>3</v>
      </c>
      <c r="AL26" s="140">
        <v>14</v>
      </c>
      <c r="AM26" s="140">
        <v>152</v>
      </c>
      <c r="AN26" s="140">
        <v>26</v>
      </c>
      <c r="AO26" s="140">
        <v>403</v>
      </c>
    </row>
    <row r="27" spans="1:41" s="130" customFormat="1" ht="12" customHeight="1" x14ac:dyDescent="0.25">
      <c r="A27" s="131"/>
      <c r="B27" s="128" t="s">
        <v>24</v>
      </c>
      <c r="C27" s="140">
        <v>1226</v>
      </c>
      <c r="D27" s="140">
        <v>29</v>
      </c>
      <c r="E27" s="140">
        <v>86</v>
      </c>
      <c r="F27" s="140">
        <v>160</v>
      </c>
      <c r="G27" s="142">
        <v>25</v>
      </c>
      <c r="H27" s="142">
        <v>4</v>
      </c>
      <c r="I27" s="140">
        <v>44</v>
      </c>
      <c r="J27" s="140">
        <v>6</v>
      </c>
      <c r="K27" s="140">
        <v>11</v>
      </c>
      <c r="L27" s="140">
        <v>14</v>
      </c>
      <c r="M27" s="140">
        <v>174</v>
      </c>
      <c r="N27" s="140">
        <v>4</v>
      </c>
      <c r="O27" s="140">
        <v>1783</v>
      </c>
      <c r="P27" s="140"/>
      <c r="Q27" s="140">
        <v>0</v>
      </c>
      <c r="R27" s="140">
        <v>12</v>
      </c>
      <c r="S27" s="140">
        <v>16</v>
      </c>
      <c r="T27" s="140">
        <v>67</v>
      </c>
      <c r="U27" s="142">
        <v>56</v>
      </c>
      <c r="V27" s="140">
        <v>1</v>
      </c>
      <c r="W27" s="140">
        <v>152</v>
      </c>
      <c r="X27" s="140"/>
      <c r="Y27" s="140">
        <v>4</v>
      </c>
      <c r="Z27" s="140">
        <v>8</v>
      </c>
      <c r="AA27" s="140">
        <v>3</v>
      </c>
      <c r="AB27" s="140">
        <v>7</v>
      </c>
      <c r="AC27" s="140">
        <v>0</v>
      </c>
      <c r="AD27" s="140">
        <v>0</v>
      </c>
      <c r="AE27" s="140">
        <v>5</v>
      </c>
      <c r="AF27" s="140">
        <v>2</v>
      </c>
      <c r="AG27" s="140">
        <v>29</v>
      </c>
      <c r="AH27" s="140"/>
      <c r="AI27" s="140">
        <v>24</v>
      </c>
      <c r="AJ27" s="140">
        <v>14</v>
      </c>
      <c r="AK27" s="140">
        <v>0</v>
      </c>
      <c r="AL27" s="140">
        <v>8</v>
      </c>
      <c r="AM27" s="140">
        <v>44</v>
      </c>
      <c r="AN27" s="140">
        <v>7</v>
      </c>
      <c r="AO27" s="140">
        <v>97</v>
      </c>
    </row>
    <row r="28" spans="1:41" s="130" customFormat="1" ht="12" customHeight="1" x14ac:dyDescent="0.25">
      <c r="A28" s="131"/>
      <c r="B28" s="128" t="s">
        <v>25</v>
      </c>
      <c r="C28" s="140">
        <v>12256</v>
      </c>
      <c r="D28" s="140">
        <v>539</v>
      </c>
      <c r="E28" s="140">
        <v>500</v>
      </c>
      <c r="F28" s="140">
        <v>1494</v>
      </c>
      <c r="G28" s="140">
        <v>271</v>
      </c>
      <c r="H28" s="140">
        <v>26</v>
      </c>
      <c r="I28" s="140">
        <v>194</v>
      </c>
      <c r="J28" s="140">
        <v>194</v>
      </c>
      <c r="K28" s="140">
        <v>140</v>
      </c>
      <c r="L28" s="140">
        <v>163</v>
      </c>
      <c r="M28" s="140">
        <v>1533</v>
      </c>
      <c r="N28" s="140">
        <v>40</v>
      </c>
      <c r="O28" s="140">
        <v>17350</v>
      </c>
      <c r="P28" s="140"/>
      <c r="Q28" s="140">
        <v>35</v>
      </c>
      <c r="R28" s="140">
        <v>126</v>
      </c>
      <c r="S28" s="140">
        <v>92</v>
      </c>
      <c r="T28" s="140">
        <v>872</v>
      </c>
      <c r="U28" s="140">
        <v>509</v>
      </c>
      <c r="V28" s="140">
        <v>14</v>
      </c>
      <c r="W28" s="140">
        <v>1648</v>
      </c>
      <c r="X28" s="140"/>
      <c r="Y28" s="140">
        <v>104</v>
      </c>
      <c r="Z28" s="140">
        <v>97</v>
      </c>
      <c r="AA28" s="140">
        <v>14</v>
      </c>
      <c r="AB28" s="140">
        <v>80</v>
      </c>
      <c r="AC28" s="140">
        <v>10</v>
      </c>
      <c r="AD28" s="140">
        <v>9</v>
      </c>
      <c r="AE28" s="140">
        <v>20</v>
      </c>
      <c r="AF28" s="140">
        <v>25</v>
      </c>
      <c r="AG28" s="140">
        <v>359</v>
      </c>
      <c r="AH28" s="140"/>
      <c r="AI28" s="140">
        <v>393</v>
      </c>
      <c r="AJ28" s="140">
        <v>139</v>
      </c>
      <c r="AK28" s="140">
        <v>17</v>
      </c>
      <c r="AL28" s="140">
        <v>45</v>
      </c>
      <c r="AM28" s="140">
        <v>976</v>
      </c>
      <c r="AN28" s="140">
        <v>52</v>
      </c>
      <c r="AO28" s="140">
        <v>1622</v>
      </c>
    </row>
    <row r="29" spans="1:41" s="130" customFormat="1" ht="12" customHeight="1" x14ac:dyDescent="0.25">
      <c r="A29" s="131"/>
      <c r="B29" s="128" t="s">
        <v>26</v>
      </c>
      <c r="C29" s="140">
        <v>10276</v>
      </c>
      <c r="D29" s="140">
        <v>305</v>
      </c>
      <c r="E29" s="140">
        <v>371</v>
      </c>
      <c r="F29" s="140">
        <v>940</v>
      </c>
      <c r="G29" s="140">
        <v>212</v>
      </c>
      <c r="H29" s="140">
        <v>24</v>
      </c>
      <c r="I29" s="140">
        <v>185</v>
      </c>
      <c r="J29" s="140">
        <v>154</v>
      </c>
      <c r="K29" s="140">
        <v>76</v>
      </c>
      <c r="L29" s="140">
        <v>148</v>
      </c>
      <c r="M29" s="140">
        <v>1649</v>
      </c>
      <c r="N29" s="140">
        <v>24</v>
      </c>
      <c r="O29" s="140">
        <v>14364</v>
      </c>
      <c r="P29" s="140"/>
      <c r="Q29" s="140">
        <v>43</v>
      </c>
      <c r="R29" s="140">
        <v>194</v>
      </c>
      <c r="S29" s="140">
        <v>88</v>
      </c>
      <c r="T29" s="140">
        <v>539</v>
      </c>
      <c r="U29" s="140">
        <v>464</v>
      </c>
      <c r="V29" s="140">
        <v>13</v>
      </c>
      <c r="W29" s="140">
        <v>1341</v>
      </c>
      <c r="X29" s="140"/>
      <c r="Y29" s="140">
        <v>60</v>
      </c>
      <c r="Z29" s="140">
        <v>50</v>
      </c>
      <c r="AA29" s="140">
        <v>13</v>
      </c>
      <c r="AB29" s="140">
        <v>58</v>
      </c>
      <c r="AC29" s="140">
        <v>12</v>
      </c>
      <c r="AD29" s="140">
        <v>6</v>
      </c>
      <c r="AE29" s="140">
        <v>14</v>
      </c>
      <c r="AF29" s="140">
        <v>16</v>
      </c>
      <c r="AG29" s="140">
        <v>229</v>
      </c>
      <c r="AH29" s="140"/>
      <c r="AI29" s="140">
        <v>350</v>
      </c>
      <c r="AJ29" s="140">
        <v>84</v>
      </c>
      <c r="AK29" s="140">
        <v>10</v>
      </c>
      <c r="AL29" s="140">
        <v>49</v>
      </c>
      <c r="AM29" s="140">
        <v>665</v>
      </c>
      <c r="AN29" s="140">
        <v>55</v>
      </c>
      <c r="AO29" s="140">
        <v>1213</v>
      </c>
    </row>
    <row r="30" spans="1:41" s="132" customFormat="1" ht="12" customHeight="1" x14ac:dyDescent="0.25">
      <c r="A30" s="131"/>
      <c r="B30" s="128" t="s">
        <v>27</v>
      </c>
      <c r="C30" s="140">
        <v>2184</v>
      </c>
      <c r="D30" s="140">
        <v>54</v>
      </c>
      <c r="E30" s="140">
        <v>133</v>
      </c>
      <c r="F30" s="140">
        <v>356</v>
      </c>
      <c r="G30" s="140">
        <v>63</v>
      </c>
      <c r="H30" s="140">
        <v>8</v>
      </c>
      <c r="I30" s="140">
        <v>53</v>
      </c>
      <c r="J30" s="140">
        <v>27</v>
      </c>
      <c r="K30" s="140">
        <v>10</v>
      </c>
      <c r="L30" s="140">
        <v>13</v>
      </c>
      <c r="M30" s="140">
        <v>335</v>
      </c>
      <c r="N30" s="140">
        <v>2</v>
      </c>
      <c r="O30" s="140">
        <v>3238</v>
      </c>
      <c r="P30" s="143"/>
      <c r="Q30" s="140">
        <v>10</v>
      </c>
      <c r="R30" s="140">
        <v>6</v>
      </c>
      <c r="S30" s="140">
        <v>24</v>
      </c>
      <c r="T30" s="140">
        <v>110</v>
      </c>
      <c r="U30" s="140">
        <v>94</v>
      </c>
      <c r="V30" s="140">
        <v>2</v>
      </c>
      <c r="W30" s="140">
        <v>246</v>
      </c>
      <c r="X30" s="143"/>
      <c r="Y30" s="140">
        <v>9</v>
      </c>
      <c r="Z30" s="140">
        <v>9</v>
      </c>
      <c r="AA30" s="140">
        <v>2</v>
      </c>
      <c r="AB30" s="140">
        <v>26</v>
      </c>
      <c r="AC30" s="140">
        <v>0</v>
      </c>
      <c r="AD30" s="140">
        <v>1</v>
      </c>
      <c r="AE30" s="140">
        <v>1</v>
      </c>
      <c r="AF30" s="140">
        <v>2</v>
      </c>
      <c r="AG30" s="140">
        <v>50</v>
      </c>
      <c r="AH30" s="143"/>
      <c r="AI30" s="140">
        <v>52</v>
      </c>
      <c r="AJ30" s="140">
        <v>9</v>
      </c>
      <c r="AK30" s="140">
        <v>1</v>
      </c>
      <c r="AL30" s="140">
        <v>15</v>
      </c>
      <c r="AM30" s="140">
        <v>52</v>
      </c>
      <c r="AN30" s="140">
        <v>6</v>
      </c>
      <c r="AO30" s="140">
        <v>135</v>
      </c>
    </row>
    <row r="31" spans="1:41" s="130" customFormat="1" ht="12" customHeight="1" x14ac:dyDescent="0.25">
      <c r="A31" s="131"/>
      <c r="B31" s="128" t="s">
        <v>28</v>
      </c>
      <c r="C31" s="140">
        <v>5539</v>
      </c>
      <c r="D31" s="140">
        <v>316</v>
      </c>
      <c r="E31" s="140">
        <v>212</v>
      </c>
      <c r="F31" s="140">
        <v>623</v>
      </c>
      <c r="G31" s="140">
        <v>115</v>
      </c>
      <c r="H31" s="140">
        <v>9</v>
      </c>
      <c r="I31" s="140">
        <v>106</v>
      </c>
      <c r="J31" s="140">
        <v>96</v>
      </c>
      <c r="K31" s="140">
        <v>77</v>
      </c>
      <c r="L31" s="140">
        <v>71</v>
      </c>
      <c r="M31" s="140">
        <v>1039</v>
      </c>
      <c r="N31" s="140">
        <v>31</v>
      </c>
      <c r="O31" s="140">
        <v>8234</v>
      </c>
      <c r="P31" s="140"/>
      <c r="Q31" s="140">
        <v>13</v>
      </c>
      <c r="R31" s="140">
        <v>81</v>
      </c>
      <c r="S31" s="140">
        <v>26</v>
      </c>
      <c r="T31" s="140">
        <v>233</v>
      </c>
      <c r="U31" s="140">
        <v>298</v>
      </c>
      <c r="V31" s="140">
        <v>3</v>
      </c>
      <c r="W31" s="140">
        <v>654</v>
      </c>
      <c r="X31" s="140"/>
      <c r="Y31" s="140">
        <v>22</v>
      </c>
      <c r="Z31" s="140">
        <v>23</v>
      </c>
      <c r="AA31" s="140">
        <v>11</v>
      </c>
      <c r="AB31" s="140">
        <v>42</v>
      </c>
      <c r="AC31" s="140">
        <v>4</v>
      </c>
      <c r="AD31" s="140">
        <v>2</v>
      </c>
      <c r="AE31" s="140">
        <v>15</v>
      </c>
      <c r="AF31" s="140">
        <v>5</v>
      </c>
      <c r="AG31" s="140">
        <v>124</v>
      </c>
      <c r="AH31" s="140"/>
      <c r="AI31" s="140">
        <v>81</v>
      </c>
      <c r="AJ31" s="140">
        <v>43</v>
      </c>
      <c r="AK31" s="140">
        <v>1</v>
      </c>
      <c r="AL31" s="140">
        <v>14</v>
      </c>
      <c r="AM31" s="140">
        <v>205</v>
      </c>
      <c r="AN31" s="140">
        <v>14</v>
      </c>
      <c r="AO31" s="140">
        <v>358</v>
      </c>
    </row>
    <row r="32" spans="1:41" s="132" customFormat="1" ht="12" customHeight="1" x14ac:dyDescent="0.25">
      <c r="A32" s="131" t="s">
        <v>29</v>
      </c>
      <c r="B32" s="133" t="s">
        <v>10</v>
      </c>
      <c r="C32" s="143">
        <v>36894</v>
      </c>
      <c r="D32" s="143">
        <v>1337</v>
      </c>
      <c r="E32" s="143">
        <v>1515</v>
      </c>
      <c r="F32" s="143">
        <v>4073</v>
      </c>
      <c r="G32" s="143">
        <v>769</v>
      </c>
      <c r="H32" s="143">
        <v>83</v>
      </c>
      <c r="I32" s="143">
        <v>668</v>
      </c>
      <c r="J32" s="143">
        <v>536</v>
      </c>
      <c r="K32" s="143">
        <v>352</v>
      </c>
      <c r="L32" s="143">
        <v>455</v>
      </c>
      <c r="M32" s="143">
        <v>5310</v>
      </c>
      <c r="N32" s="143">
        <v>112</v>
      </c>
      <c r="O32" s="143">
        <v>52104</v>
      </c>
      <c r="P32" s="143"/>
      <c r="Q32" s="143">
        <v>103</v>
      </c>
      <c r="R32" s="143">
        <v>440</v>
      </c>
      <c r="S32" s="143">
        <v>269</v>
      </c>
      <c r="T32" s="143">
        <v>1995</v>
      </c>
      <c r="U32" s="143">
        <v>1571</v>
      </c>
      <c r="V32" s="143">
        <v>37</v>
      </c>
      <c r="W32" s="143">
        <v>4415</v>
      </c>
      <c r="X32" s="143"/>
      <c r="Y32" s="143">
        <v>240</v>
      </c>
      <c r="Z32" s="143">
        <v>219</v>
      </c>
      <c r="AA32" s="143">
        <v>51</v>
      </c>
      <c r="AB32" s="143">
        <v>234</v>
      </c>
      <c r="AC32" s="143">
        <v>34</v>
      </c>
      <c r="AD32" s="143">
        <v>21</v>
      </c>
      <c r="AE32" s="143">
        <v>59</v>
      </c>
      <c r="AF32" s="143">
        <v>64</v>
      </c>
      <c r="AG32" s="143">
        <v>922</v>
      </c>
      <c r="AH32" s="143"/>
      <c r="AI32" s="143">
        <v>1081</v>
      </c>
      <c r="AJ32" s="143">
        <v>316</v>
      </c>
      <c r="AK32" s="143">
        <v>32</v>
      </c>
      <c r="AL32" s="143">
        <v>145</v>
      </c>
      <c r="AM32" s="143">
        <v>2094</v>
      </c>
      <c r="AN32" s="143">
        <v>160</v>
      </c>
      <c r="AO32" s="143">
        <v>3828</v>
      </c>
    </row>
    <row r="33" spans="1:41" s="130" customFormat="1" ht="9" customHeight="1" x14ac:dyDescent="0.25">
      <c r="A33" s="131"/>
      <c r="B33" s="133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</row>
    <row r="34" spans="1:41" s="130" customFormat="1" ht="12" customHeight="1" x14ac:dyDescent="0.25">
      <c r="A34" s="131"/>
      <c r="B34" s="128" t="s">
        <v>30</v>
      </c>
      <c r="C34" s="140">
        <v>12567</v>
      </c>
      <c r="D34" s="140">
        <v>602</v>
      </c>
      <c r="E34" s="140">
        <v>537</v>
      </c>
      <c r="F34" s="140">
        <v>1589</v>
      </c>
      <c r="G34" s="140">
        <v>286</v>
      </c>
      <c r="H34" s="140">
        <v>35</v>
      </c>
      <c r="I34" s="140">
        <v>258</v>
      </c>
      <c r="J34" s="140">
        <v>289</v>
      </c>
      <c r="K34" s="140">
        <v>119</v>
      </c>
      <c r="L34" s="140">
        <v>228</v>
      </c>
      <c r="M34" s="140">
        <v>1945</v>
      </c>
      <c r="N34" s="140">
        <v>141</v>
      </c>
      <c r="O34" s="140">
        <v>18596</v>
      </c>
      <c r="P34" s="140"/>
      <c r="Q34" s="140">
        <v>26</v>
      </c>
      <c r="R34" s="140">
        <v>254</v>
      </c>
      <c r="S34" s="140">
        <v>135</v>
      </c>
      <c r="T34" s="140">
        <v>992</v>
      </c>
      <c r="U34" s="140">
        <v>324</v>
      </c>
      <c r="V34" s="140">
        <v>17</v>
      </c>
      <c r="W34" s="140">
        <v>1748</v>
      </c>
      <c r="X34" s="140"/>
      <c r="Y34" s="140">
        <v>84</v>
      </c>
      <c r="Z34" s="140">
        <v>59</v>
      </c>
      <c r="AA34" s="140">
        <v>9</v>
      </c>
      <c r="AB34" s="140">
        <v>49</v>
      </c>
      <c r="AC34" s="140">
        <v>3</v>
      </c>
      <c r="AD34" s="140">
        <v>2</v>
      </c>
      <c r="AE34" s="140">
        <v>16</v>
      </c>
      <c r="AF34" s="140">
        <v>11</v>
      </c>
      <c r="AG34" s="140">
        <v>233</v>
      </c>
      <c r="AH34" s="140"/>
      <c r="AI34" s="140">
        <v>355</v>
      </c>
      <c r="AJ34" s="140">
        <v>88</v>
      </c>
      <c r="AK34" s="140">
        <v>26</v>
      </c>
      <c r="AL34" s="140">
        <v>48</v>
      </c>
      <c r="AM34" s="140">
        <v>729</v>
      </c>
      <c r="AN34" s="140">
        <v>63</v>
      </c>
      <c r="AO34" s="140">
        <v>1309</v>
      </c>
    </row>
    <row r="35" spans="1:41" s="130" customFormat="1" ht="12" customHeight="1" x14ac:dyDescent="0.25">
      <c r="A35" s="131"/>
      <c r="B35" s="128" t="s">
        <v>31</v>
      </c>
      <c r="C35" s="140">
        <v>6783</v>
      </c>
      <c r="D35" s="140">
        <v>117</v>
      </c>
      <c r="E35" s="140">
        <v>257</v>
      </c>
      <c r="F35" s="140">
        <v>532</v>
      </c>
      <c r="G35" s="140">
        <v>128</v>
      </c>
      <c r="H35" s="140">
        <v>11</v>
      </c>
      <c r="I35" s="140">
        <v>96</v>
      </c>
      <c r="J35" s="140">
        <v>79</v>
      </c>
      <c r="K35" s="140">
        <v>42</v>
      </c>
      <c r="L35" s="140">
        <v>63</v>
      </c>
      <c r="M35" s="140">
        <v>731</v>
      </c>
      <c r="N35" s="140">
        <v>12</v>
      </c>
      <c r="O35" s="140">
        <v>8851</v>
      </c>
      <c r="P35" s="140"/>
      <c r="Q35" s="140">
        <v>23</v>
      </c>
      <c r="R35" s="140">
        <v>39</v>
      </c>
      <c r="S35" s="140">
        <v>68</v>
      </c>
      <c r="T35" s="140">
        <v>345</v>
      </c>
      <c r="U35" s="140">
        <v>485</v>
      </c>
      <c r="V35" s="140">
        <v>3</v>
      </c>
      <c r="W35" s="140">
        <v>963</v>
      </c>
      <c r="X35" s="140"/>
      <c r="Y35" s="140">
        <v>35</v>
      </c>
      <c r="Z35" s="140">
        <v>42</v>
      </c>
      <c r="AA35" s="140">
        <v>5</v>
      </c>
      <c r="AB35" s="140">
        <v>25</v>
      </c>
      <c r="AC35" s="140">
        <v>4</v>
      </c>
      <c r="AD35" s="140">
        <v>2</v>
      </c>
      <c r="AE35" s="140">
        <v>3</v>
      </c>
      <c r="AF35" s="140">
        <v>5</v>
      </c>
      <c r="AG35" s="140">
        <v>121</v>
      </c>
      <c r="AH35" s="140"/>
      <c r="AI35" s="140">
        <v>140</v>
      </c>
      <c r="AJ35" s="140">
        <v>71</v>
      </c>
      <c r="AK35" s="140">
        <v>4</v>
      </c>
      <c r="AL35" s="140">
        <v>23</v>
      </c>
      <c r="AM35" s="140">
        <v>160</v>
      </c>
      <c r="AN35" s="140">
        <v>13</v>
      </c>
      <c r="AO35" s="140">
        <v>411</v>
      </c>
    </row>
    <row r="36" spans="1:41" s="132" customFormat="1" ht="12" customHeight="1" x14ac:dyDescent="0.25">
      <c r="A36" s="131" t="s">
        <v>32</v>
      </c>
      <c r="B36" s="133" t="s">
        <v>10</v>
      </c>
      <c r="C36" s="143">
        <v>19350</v>
      </c>
      <c r="D36" s="143">
        <v>719</v>
      </c>
      <c r="E36" s="143">
        <v>794</v>
      </c>
      <c r="F36" s="143">
        <v>2121</v>
      </c>
      <c r="G36" s="143">
        <v>414</v>
      </c>
      <c r="H36" s="143">
        <v>46</v>
      </c>
      <c r="I36" s="143">
        <v>354</v>
      </c>
      <c r="J36" s="143">
        <v>368</v>
      </c>
      <c r="K36" s="143">
        <v>161</v>
      </c>
      <c r="L36" s="143">
        <v>291</v>
      </c>
      <c r="M36" s="143">
        <v>2676</v>
      </c>
      <c r="N36" s="143">
        <v>153</v>
      </c>
      <c r="O36" s="143">
        <v>27447</v>
      </c>
      <c r="P36" s="143"/>
      <c r="Q36" s="143">
        <v>49</v>
      </c>
      <c r="R36" s="143">
        <v>293</v>
      </c>
      <c r="S36" s="143">
        <v>203</v>
      </c>
      <c r="T36" s="143">
        <v>1337</v>
      </c>
      <c r="U36" s="143">
        <v>809</v>
      </c>
      <c r="V36" s="143">
        <v>20</v>
      </c>
      <c r="W36" s="143">
        <v>2711</v>
      </c>
      <c r="X36" s="143"/>
      <c r="Y36" s="143">
        <v>119</v>
      </c>
      <c r="Z36" s="143">
        <v>101</v>
      </c>
      <c r="AA36" s="143">
        <v>14</v>
      </c>
      <c r="AB36" s="143">
        <v>74</v>
      </c>
      <c r="AC36" s="143">
        <v>7</v>
      </c>
      <c r="AD36" s="143">
        <v>4</v>
      </c>
      <c r="AE36" s="143">
        <v>19</v>
      </c>
      <c r="AF36" s="143">
        <v>16</v>
      </c>
      <c r="AG36" s="143">
        <v>354</v>
      </c>
      <c r="AH36" s="143"/>
      <c r="AI36" s="143">
        <v>495</v>
      </c>
      <c r="AJ36" s="143">
        <v>159</v>
      </c>
      <c r="AK36" s="143">
        <v>30</v>
      </c>
      <c r="AL36" s="143">
        <v>71</v>
      </c>
      <c r="AM36" s="143">
        <v>889</v>
      </c>
      <c r="AN36" s="143">
        <v>76</v>
      </c>
      <c r="AO36" s="143">
        <v>1720</v>
      </c>
    </row>
    <row r="37" spans="1:41" s="130" customFormat="1" ht="9" customHeight="1" x14ac:dyDescent="0.25">
      <c r="A37" s="131"/>
      <c r="B37" s="133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0"/>
      <c r="AF37" s="140"/>
      <c r="AG37" s="140"/>
      <c r="AH37" s="140"/>
      <c r="AI37" s="140"/>
      <c r="AJ37" s="140"/>
      <c r="AK37" s="140"/>
      <c r="AL37" s="140"/>
      <c r="AM37" s="140"/>
      <c r="AN37" s="140"/>
      <c r="AO37" s="140"/>
    </row>
    <row r="38" spans="1:41" s="132" customFormat="1" ht="12" customHeight="1" x14ac:dyDescent="0.25">
      <c r="A38" s="131" t="s">
        <v>33</v>
      </c>
      <c r="B38" s="133" t="s">
        <v>10</v>
      </c>
      <c r="C38" s="143">
        <v>214745</v>
      </c>
      <c r="D38" s="143">
        <v>6806</v>
      </c>
      <c r="E38" s="143">
        <v>10162</v>
      </c>
      <c r="F38" s="143">
        <v>22601</v>
      </c>
      <c r="G38" s="143">
        <v>5150</v>
      </c>
      <c r="H38" s="143">
        <v>723</v>
      </c>
      <c r="I38" s="143">
        <v>5100</v>
      </c>
      <c r="J38" s="143">
        <v>3273</v>
      </c>
      <c r="K38" s="143">
        <v>3854</v>
      </c>
      <c r="L38" s="143">
        <v>2507</v>
      </c>
      <c r="M38" s="143">
        <v>22313</v>
      </c>
      <c r="N38" s="143">
        <v>915</v>
      </c>
      <c r="O38" s="143">
        <v>298149</v>
      </c>
      <c r="P38" s="143"/>
      <c r="Q38" s="143">
        <v>390</v>
      </c>
      <c r="R38" s="143">
        <v>1328</v>
      </c>
      <c r="S38" s="143">
        <v>1218</v>
      </c>
      <c r="T38" s="143">
        <v>7117</v>
      </c>
      <c r="U38" s="143">
        <v>5503</v>
      </c>
      <c r="V38" s="143">
        <v>208</v>
      </c>
      <c r="W38" s="143">
        <v>15764</v>
      </c>
      <c r="X38" s="143"/>
      <c r="Y38" s="143">
        <v>1978</v>
      </c>
      <c r="Z38" s="143">
        <v>2046</v>
      </c>
      <c r="AA38" s="143">
        <v>541</v>
      </c>
      <c r="AB38" s="143">
        <v>1646</v>
      </c>
      <c r="AC38" s="143">
        <v>293</v>
      </c>
      <c r="AD38" s="143">
        <v>244</v>
      </c>
      <c r="AE38" s="143">
        <v>237</v>
      </c>
      <c r="AF38" s="143">
        <v>456</v>
      </c>
      <c r="AG38" s="143">
        <v>7441</v>
      </c>
      <c r="AH38" s="143"/>
      <c r="AI38" s="143">
        <v>8822</v>
      </c>
      <c r="AJ38" s="143">
        <v>3735</v>
      </c>
      <c r="AK38" s="143">
        <v>314</v>
      </c>
      <c r="AL38" s="143">
        <v>881</v>
      </c>
      <c r="AM38" s="143">
        <v>14082</v>
      </c>
      <c r="AN38" s="143">
        <v>1304</v>
      </c>
      <c r="AO38" s="143">
        <v>29138</v>
      </c>
    </row>
    <row r="39" spans="1:41" s="132" customFormat="1" ht="9" customHeight="1" x14ac:dyDescent="0.25">
      <c r="A39" s="138"/>
      <c r="B39" s="139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45"/>
      <c r="AN39" s="145"/>
      <c r="AO39" s="145"/>
    </row>
    <row r="40" spans="1:41" s="65" customFormat="1" ht="9" customHeight="1" x14ac:dyDescent="0.25">
      <c r="A40" s="11"/>
      <c r="B40" s="15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</row>
    <row r="41" spans="1:41" s="65" customFormat="1" ht="9" customHeight="1" x14ac:dyDescent="0.25">
      <c r="A41" s="11"/>
      <c r="B41" s="15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</row>
    <row r="42" spans="1:41" x14ac:dyDescent="0.3">
      <c r="A42" s="42" t="s">
        <v>110</v>
      </c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</row>
    <row r="43" spans="1:41" x14ac:dyDescent="0.3">
      <c r="A43" s="42" t="s">
        <v>111</v>
      </c>
      <c r="O43" s="76"/>
      <c r="W43" s="76"/>
      <c r="AG43" s="76"/>
      <c r="AO43" s="76"/>
    </row>
    <row r="44" spans="1:41" x14ac:dyDescent="0.3">
      <c r="A44" s="42" t="s">
        <v>112</v>
      </c>
      <c r="O44" s="76"/>
      <c r="W44" s="76"/>
      <c r="AG44" s="76"/>
      <c r="AO44" s="76"/>
    </row>
    <row r="45" spans="1:41" x14ac:dyDescent="0.3">
      <c r="F45" s="245"/>
      <c r="G45" s="245"/>
      <c r="H45" s="245"/>
      <c r="I45" s="245"/>
      <c r="J45" s="245"/>
      <c r="K45" s="245"/>
      <c r="L45" s="245"/>
      <c r="M45" s="245"/>
      <c r="N45" s="245"/>
      <c r="Q45" s="245"/>
      <c r="R45" s="245"/>
      <c r="S45" s="245"/>
      <c r="T45" s="245"/>
      <c r="U45" s="245"/>
      <c r="V45" s="245"/>
      <c r="W45" s="245"/>
      <c r="X45" s="245"/>
      <c r="Y45" s="245"/>
      <c r="Z45" s="245"/>
      <c r="AA45" s="245"/>
      <c r="AB45" s="245"/>
      <c r="AC45" s="245"/>
      <c r="AD45" s="245"/>
      <c r="AE45" s="245"/>
      <c r="AF45" s="245"/>
      <c r="AG45" s="245"/>
      <c r="AH45" s="245"/>
      <c r="AI45" s="245"/>
      <c r="AJ45" s="245"/>
      <c r="AK45" s="245"/>
      <c r="AL45" s="245"/>
      <c r="AM45" s="245"/>
      <c r="AN45" s="245"/>
      <c r="AO45" s="245"/>
    </row>
  </sheetData>
  <mergeCells count="11">
    <mergeCell ref="AI2:AO2"/>
    <mergeCell ref="AI3:AO3"/>
    <mergeCell ref="A1:P1"/>
    <mergeCell ref="A2:A4"/>
    <mergeCell ref="B2:B4"/>
    <mergeCell ref="C2:O2"/>
    <mergeCell ref="C3:O3"/>
    <mergeCell ref="Q2:W2"/>
    <mergeCell ref="Q3:W3"/>
    <mergeCell ref="Y2:AG2"/>
    <mergeCell ref="Y3:AG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8"/>
  <sheetViews>
    <sheetView zoomScale="70" zoomScaleNormal="70" workbookViewId="0">
      <selection sqref="A1:AL1"/>
    </sheetView>
  </sheetViews>
  <sheetFormatPr defaultColWidth="8.88671875" defaultRowHeight="14.4" x14ac:dyDescent="0.3"/>
  <cols>
    <col min="1" max="1" width="19.5546875" style="63" customWidth="1"/>
    <col min="2" max="2" width="27.6640625" style="63" customWidth="1"/>
    <col min="3" max="3" width="12.88671875" style="63" bestFit="1" customWidth="1"/>
    <col min="4" max="4" width="10.33203125" style="63" bestFit="1" customWidth="1"/>
    <col min="5" max="5" width="10.77734375" style="63" bestFit="1" customWidth="1"/>
    <col min="6" max="6" width="17" style="63" bestFit="1" customWidth="1"/>
    <col min="7" max="7" width="8.5546875" style="63" bestFit="1" customWidth="1"/>
    <col min="8" max="8" width="17.109375" style="63" bestFit="1" customWidth="1"/>
    <col min="9" max="9" width="15.44140625" style="63" bestFit="1" customWidth="1"/>
    <col min="10" max="10" width="13.44140625" style="63" bestFit="1" customWidth="1"/>
    <col min="11" max="11" width="13.5546875" style="63" bestFit="1" customWidth="1"/>
    <col min="12" max="12" width="8.5546875" style="63" bestFit="1" customWidth="1"/>
    <col min="13" max="13" width="17" style="63" bestFit="1" customWidth="1"/>
    <col min="14" max="14" width="10" style="63" bestFit="1" customWidth="1"/>
    <col min="15" max="15" width="11.88671875" style="63" bestFit="1" customWidth="1"/>
    <col min="16" max="16" width="1.6640625" style="63" customWidth="1"/>
    <col min="17" max="17" width="12.88671875" style="63" bestFit="1" customWidth="1"/>
    <col min="18" max="18" width="10.33203125" style="63" bestFit="1" customWidth="1"/>
    <col min="19" max="19" width="9.6640625" style="63" bestFit="1" customWidth="1"/>
    <col min="20" max="20" width="17" style="63" bestFit="1" customWidth="1"/>
    <col min="21" max="21" width="17.109375" style="63" bestFit="1" customWidth="1"/>
    <col min="22" max="22" width="8.88671875" style="63" bestFit="1" customWidth="1"/>
    <col min="23" max="23" width="11.6640625" style="63" bestFit="1" customWidth="1"/>
    <col min="24" max="24" width="1.88671875" style="63" customWidth="1"/>
    <col min="25" max="25" width="12.88671875" style="63" bestFit="1" customWidth="1"/>
    <col min="26" max="26" width="10.33203125" style="63" bestFit="1" customWidth="1"/>
    <col min="27" max="27" width="10.109375" style="63" bestFit="1" customWidth="1"/>
    <col min="28" max="28" width="17" style="63" bestFit="1" customWidth="1"/>
    <col min="29" max="29" width="13.44140625" style="63" bestFit="1" customWidth="1"/>
    <col min="30" max="30" width="13.5546875" style="63" bestFit="1" customWidth="1"/>
    <col min="31" max="31" width="8.5546875" style="63" bestFit="1" customWidth="1"/>
    <col min="32" max="32" width="10" style="63" bestFit="1" customWidth="1"/>
    <col min="33" max="33" width="11.44140625" style="63" bestFit="1" customWidth="1"/>
    <col min="34" max="34" width="1.88671875" style="63" customWidth="1"/>
    <col min="35" max="35" width="12.88671875" style="63" bestFit="1" customWidth="1"/>
    <col min="36" max="36" width="10.33203125" style="63" bestFit="1" customWidth="1"/>
    <col min="37" max="37" width="10" style="63" bestFit="1" customWidth="1"/>
    <col min="38" max="38" width="17" style="63" bestFit="1" customWidth="1"/>
    <col min="39" max="39" width="11.33203125" style="63" bestFit="1" customWidth="1"/>
    <col min="40" max="40" width="13.5546875" style="63" bestFit="1" customWidth="1"/>
    <col min="41" max="41" width="8.88671875" style="63"/>
    <col min="42" max="42" width="13.5546875" style="63" bestFit="1" customWidth="1"/>
    <col min="43" max="43" width="10" style="63" bestFit="1" customWidth="1"/>
    <col min="44" max="44" width="10.33203125" style="63" bestFit="1" customWidth="1"/>
    <col min="45" max="16384" width="8.88671875" style="63"/>
  </cols>
  <sheetData>
    <row r="1" spans="1:44" x14ac:dyDescent="0.3">
      <c r="A1" s="222" t="s">
        <v>143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</row>
    <row r="2" spans="1:44" s="42" customFormat="1" ht="31.5" customHeight="1" x14ac:dyDescent="0.25">
      <c r="A2" s="212" t="s">
        <v>1</v>
      </c>
      <c r="B2" s="212" t="s">
        <v>2</v>
      </c>
      <c r="C2" s="215" t="s">
        <v>52</v>
      </c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114"/>
      <c r="Q2" s="215" t="s">
        <v>36</v>
      </c>
      <c r="R2" s="215"/>
      <c r="S2" s="215"/>
      <c r="T2" s="215"/>
      <c r="U2" s="215"/>
      <c r="V2" s="215"/>
      <c r="W2" s="215"/>
      <c r="X2" s="114"/>
      <c r="Y2" s="215" t="s">
        <v>53</v>
      </c>
      <c r="Z2" s="215"/>
      <c r="AA2" s="215"/>
      <c r="AB2" s="215"/>
      <c r="AC2" s="215"/>
      <c r="AD2" s="215"/>
      <c r="AE2" s="215"/>
      <c r="AF2" s="215"/>
      <c r="AG2" s="215"/>
      <c r="AH2" s="114"/>
      <c r="AI2" s="215" t="s">
        <v>63</v>
      </c>
      <c r="AJ2" s="215"/>
      <c r="AK2" s="215"/>
      <c r="AL2" s="215"/>
      <c r="AM2" s="215"/>
      <c r="AN2" s="215"/>
      <c r="AO2" s="215"/>
      <c r="AP2" s="215"/>
      <c r="AQ2" s="215"/>
      <c r="AR2" s="215"/>
    </row>
    <row r="3" spans="1:44" s="50" customFormat="1" ht="20.100000000000001" customHeight="1" x14ac:dyDescent="0.3">
      <c r="A3" s="213"/>
      <c r="B3" s="213"/>
      <c r="C3" s="221" t="s">
        <v>39</v>
      </c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116"/>
      <c r="Q3" s="221" t="s">
        <v>106</v>
      </c>
      <c r="R3" s="221"/>
      <c r="S3" s="221"/>
      <c r="T3" s="221"/>
      <c r="U3" s="221"/>
      <c r="V3" s="221"/>
      <c r="W3" s="221"/>
      <c r="X3" s="116"/>
      <c r="Y3" s="221" t="s">
        <v>108</v>
      </c>
      <c r="Z3" s="221"/>
      <c r="AA3" s="221"/>
      <c r="AB3" s="221"/>
      <c r="AC3" s="221"/>
      <c r="AD3" s="221"/>
      <c r="AE3" s="221"/>
      <c r="AF3" s="221"/>
      <c r="AG3" s="221"/>
      <c r="AH3" s="116"/>
      <c r="AI3" s="221" t="s">
        <v>109</v>
      </c>
      <c r="AJ3" s="221"/>
      <c r="AK3" s="221"/>
      <c r="AL3" s="221"/>
      <c r="AM3" s="221"/>
      <c r="AN3" s="221"/>
      <c r="AO3" s="221"/>
      <c r="AP3" s="221"/>
      <c r="AQ3" s="221"/>
      <c r="AR3" s="221"/>
    </row>
    <row r="4" spans="1:44" s="55" customFormat="1" ht="60" customHeight="1" x14ac:dyDescent="0.2">
      <c r="A4" s="214"/>
      <c r="B4" s="214"/>
      <c r="C4" s="51" t="s">
        <v>40</v>
      </c>
      <c r="D4" s="51" t="s">
        <v>41</v>
      </c>
      <c r="E4" s="51" t="s">
        <v>42</v>
      </c>
      <c r="F4" s="51" t="s">
        <v>43</v>
      </c>
      <c r="G4" s="51" t="s">
        <v>44</v>
      </c>
      <c r="H4" s="51" t="s">
        <v>45</v>
      </c>
      <c r="I4" s="51" t="s">
        <v>46</v>
      </c>
      <c r="J4" s="51" t="s">
        <v>47</v>
      </c>
      <c r="K4" s="51" t="s">
        <v>48</v>
      </c>
      <c r="L4" s="51" t="s">
        <v>49</v>
      </c>
      <c r="M4" s="51" t="s">
        <v>50</v>
      </c>
      <c r="N4" s="51" t="s">
        <v>51</v>
      </c>
      <c r="O4" s="83" t="s">
        <v>10</v>
      </c>
      <c r="P4" s="84"/>
      <c r="Q4" s="51" t="s">
        <v>40</v>
      </c>
      <c r="R4" s="51" t="s">
        <v>41</v>
      </c>
      <c r="S4" s="51" t="s">
        <v>42</v>
      </c>
      <c r="T4" s="51" t="s">
        <v>43</v>
      </c>
      <c r="U4" s="51" t="s">
        <v>45</v>
      </c>
      <c r="V4" s="51" t="s">
        <v>51</v>
      </c>
      <c r="W4" s="83" t="s">
        <v>10</v>
      </c>
      <c r="X4" s="84"/>
      <c r="Y4" s="51" t="s">
        <v>40</v>
      </c>
      <c r="Z4" s="51" t="s">
        <v>41</v>
      </c>
      <c r="AA4" s="51" t="s">
        <v>42</v>
      </c>
      <c r="AB4" s="51" t="s">
        <v>43</v>
      </c>
      <c r="AC4" s="51" t="s">
        <v>47</v>
      </c>
      <c r="AD4" s="51" t="s">
        <v>48</v>
      </c>
      <c r="AE4" s="51" t="s">
        <v>49</v>
      </c>
      <c r="AF4" s="51" t="s">
        <v>51</v>
      </c>
      <c r="AG4" s="83" t="s">
        <v>10</v>
      </c>
      <c r="AH4" s="84"/>
      <c r="AI4" s="51" t="s">
        <v>40</v>
      </c>
      <c r="AJ4" s="51" t="s">
        <v>41</v>
      </c>
      <c r="AK4" s="51" t="s">
        <v>42</v>
      </c>
      <c r="AL4" s="51" t="s">
        <v>43</v>
      </c>
      <c r="AM4" s="51" t="s">
        <v>45</v>
      </c>
      <c r="AN4" s="51" t="s">
        <v>48</v>
      </c>
      <c r="AO4" s="51" t="s">
        <v>49</v>
      </c>
      <c r="AP4" s="51" t="s">
        <v>50</v>
      </c>
      <c r="AQ4" s="51" t="s">
        <v>51</v>
      </c>
      <c r="AR4" s="83" t="s">
        <v>10</v>
      </c>
    </row>
    <row r="5" spans="1:44" s="42" customFormat="1" ht="9" customHeight="1" x14ac:dyDescent="0.25"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</row>
    <row r="6" spans="1:44" s="42" customFormat="1" ht="12" customHeight="1" x14ac:dyDescent="0.25">
      <c r="A6" s="8"/>
      <c r="B6" s="9" t="s">
        <v>5</v>
      </c>
      <c r="C6" s="140">
        <v>2758.9999999999945</v>
      </c>
      <c r="D6" s="140">
        <v>2712.9999999999995</v>
      </c>
      <c r="E6" s="140">
        <v>1920.0000000000011</v>
      </c>
      <c r="F6" s="140">
        <v>1724.9999999999995</v>
      </c>
      <c r="G6" s="140">
        <v>145</v>
      </c>
      <c r="H6" s="140">
        <v>40</v>
      </c>
      <c r="I6" s="140">
        <v>79</v>
      </c>
      <c r="J6" s="140">
        <v>65</v>
      </c>
      <c r="K6" s="140">
        <v>214.99999999999997</v>
      </c>
      <c r="L6" s="140">
        <v>102.99999999999999</v>
      </c>
      <c r="M6" s="140">
        <v>2366</v>
      </c>
      <c r="N6" s="140">
        <v>37</v>
      </c>
      <c r="O6" s="140">
        <v>12166.999999999995</v>
      </c>
      <c r="P6" s="140"/>
      <c r="Q6" s="142">
        <v>140.00000000000003</v>
      </c>
      <c r="R6" s="142">
        <v>538.00000000000011</v>
      </c>
      <c r="S6" s="140">
        <v>13595</v>
      </c>
      <c r="T6" s="140">
        <v>24869.999999999996</v>
      </c>
      <c r="U6" s="140">
        <v>7814.9999999999982</v>
      </c>
      <c r="V6" s="140">
        <v>108</v>
      </c>
      <c r="W6" s="140">
        <v>47066</v>
      </c>
      <c r="X6" s="140"/>
      <c r="Y6" s="140">
        <v>1025.0000000000002</v>
      </c>
      <c r="Z6" s="140">
        <v>1132.9999999999998</v>
      </c>
      <c r="AA6" s="140">
        <v>1012.0000000000001</v>
      </c>
      <c r="AB6" s="140">
        <v>937.99999999999989</v>
      </c>
      <c r="AC6" s="140">
        <v>219</v>
      </c>
      <c r="AD6" s="140">
        <v>17</v>
      </c>
      <c r="AE6" s="140">
        <v>57</v>
      </c>
      <c r="AF6" s="140">
        <v>62</v>
      </c>
      <c r="AG6" s="140">
        <v>4463</v>
      </c>
      <c r="AH6" s="140"/>
      <c r="AI6" s="140">
        <v>1014.0000000000002</v>
      </c>
      <c r="AJ6" s="140">
        <v>3966.0000000000023</v>
      </c>
      <c r="AK6" s="140">
        <v>2134.9999999999995</v>
      </c>
      <c r="AL6" s="140">
        <v>1146.9999999999995</v>
      </c>
      <c r="AM6" s="141">
        <v>69</v>
      </c>
      <c r="AN6" s="141">
        <v>1</v>
      </c>
      <c r="AO6" s="141">
        <v>772.99999999999955</v>
      </c>
      <c r="AP6" s="141">
        <v>13</v>
      </c>
      <c r="AQ6" s="141">
        <v>22</v>
      </c>
      <c r="AR6" s="141">
        <v>9140.0000000000018</v>
      </c>
    </row>
    <row r="7" spans="1:44" s="42" customFormat="1" ht="12" customHeight="1" x14ac:dyDescent="0.25">
      <c r="A7" s="11"/>
      <c r="B7" s="12" t="s">
        <v>6</v>
      </c>
      <c r="C7" s="140">
        <v>149.00000000000003</v>
      </c>
      <c r="D7" s="140">
        <v>32</v>
      </c>
      <c r="E7" s="140">
        <v>11</v>
      </c>
      <c r="F7" s="140">
        <v>8</v>
      </c>
      <c r="G7" s="140">
        <v>17</v>
      </c>
      <c r="H7" s="140" t="s">
        <v>134</v>
      </c>
      <c r="I7" s="140">
        <v>8</v>
      </c>
      <c r="J7" s="140">
        <v>5</v>
      </c>
      <c r="K7" s="140">
        <v>0</v>
      </c>
      <c r="L7" s="140">
        <v>3</v>
      </c>
      <c r="M7" s="142">
        <v>98</v>
      </c>
      <c r="N7" s="142">
        <v>16</v>
      </c>
      <c r="O7" s="140">
        <v>347</v>
      </c>
      <c r="P7" s="140"/>
      <c r="Q7" s="142">
        <v>2</v>
      </c>
      <c r="R7" s="142">
        <v>0</v>
      </c>
      <c r="S7" s="140">
        <v>129</v>
      </c>
      <c r="T7" s="140">
        <v>656</v>
      </c>
      <c r="U7" s="140">
        <v>153</v>
      </c>
      <c r="V7" s="140">
        <v>0</v>
      </c>
      <c r="W7" s="140">
        <v>940</v>
      </c>
      <c r="X7" s="140"/>
      <c r="Y7" s="140">
        <v>39</v>
      </c>
      <c r="Z7" s="140">
        <v>186</v>
      </c>
      <c r="AA7" s="140">
        <v>0</v>
      </c>
      <c r="AB7" s="140">
        <v>62</v>
      </c>
      <c r="AC7" s="140">
        <v>2</v>
      </c>
      <c r="AD7" s="142">
        <v>0</v>
      </c>
      <c r="AE7" s="140">
        <v>0</v>
      </c>
      <c r="AF7" s="142">
        <v>0</v>
      </c>
      <c r="AG7" s="142">
        <v>289</v>
      </c>
      <c r="AH7" s="140"/>
      <c r="AI7" s="140">
        <v>12</v>
      </c>
      <c r="AJ7" s="140">
        <v>180</v>
      </c>
      <c r="AK7" s="140">
        <v>1</v>
      </c>
      <c r="AL7" s="140">
        <v>10</v>
      </c>
      <c r="AM7" s="141">
        <v>0</v>
      </c>
      <c r="AN7" s="141">
        <v>0</v>
      </c>
      <c r="AO7" s="141">
        <v>18</v>
      </c>
      <c r="AP7" s="141">
        <v>3</v>
      </c>
      <c r="AQ7" s="141">
        <v>0</v>
      </c>
      <c r="AR7" s="141">
        <v>224</v>
      </c>
    </row>
    <row r="8" spans="1:44" s="42" customFormat="1" ht="12" customHeight="1" x14ac:dyDescent="0.25">
      <c r="A8" s="11"/>
      <c r="B8" s="12" t="s">
        <v>7</v>
      </c>
      <c r="C8" s="140">
        <v>5226.0000000000009</v>
      </c>
      <c r="D8" s="140">
        <v>4315.9999999999955</v>
      </c>
      <c r="E8" s="140">
        <v>6379.0000000000045</v>
      </c>
      <c r="F8" s="140">
        <v>3732.9999999999995</v>
      </c>
      <c r="G8" s="140">
        <v>198.99999999999991</v>
      </c>
      <c r="H8" s="140">
        <v>289.00000000000006</v>
      </c>
      <c r="I8" s="140">
        <v>266.99999999999989</v>
      </c>
      <c r="J8" s="140">
        <v>209</v>
      </c>
      <c r="K8" s="140">
        <v>790.00000000000011</v>
      </c>
      <c r="L8" s="140">
        <v>157.99999999999997</v>
      </c>
      <c r="M8" s="140">
        <v>5589.9999999999964</v>
      </c>
      <c r="N8" s="140">
        <v>212.99999999999997</v>
      </c>
      <c r="O8" s="140">
        <v>27368.999999999996</v>
      </c>
      <c r="P8" s="140"/>
      <c r="Q8" s="140">
        <v>1132.9999999999998</v>
      </c>
      <c r="R8" s="140">
        <v>4533</v>
      </c>
      <c r="S8" s="140">
        <v>12731.999999999995</v>
      </c>
      <c r="T8" s="140">
        <v>48242.000000000015</v>
      </c>
      <c r="U8" s="140">
        <v>18054.999999999993</v>
      </c>
      <c r="V8" s="140">
        <v>372</v>
      </c>
      <c r="W8" s="140">
        <v>85067</v>
      </c>
      <c r="X8" s="140"/>
      <c r="Y8" s="140">
        <v>1695.0000000000007</v>
      </c>
      <c r="Z8" s="140">
        <v>6356.9999999999982</v>
      </c>
      <c r="AA8" s="140">
        <v>25940.999999999989</v>
      </c>
      <c r="AB8" s="140">
        <v>11291.999999999991</v>
      </c>
      <c r="AC8" s="140">
        <v>220</v>
      </c>
      <c r="AD8" s="140">
        <v>222.99999999999997</v>
      </c>
      <c r="AE8" s="140">
        <v>55.000000000000007</v>
      </c>
      <c r="AF8" s="140">
        <v>505</v>
      </c>
      <c r="AG8" s="142">
        <v>46287.999999999978</v>
      </c>
      <c r="AH8" s="140"/>
      <c r="AI8" s="140">
        <v>2573.9999999999991</v>
      </c>
      <c r="AJ8" s="142">
        <v>18787.999999999971</v>
      </c>
      <c r="AK8" s="140">
        <v>5558</v>
      </c>
      <c r="AL8" s="140">
        <v>2426</v>
      </c>
      <c r="AM8" s="141">
        <v>310.00000000000006</v>
      </c>
      <c r="AN8" s="141">
        <v>7</v>
      </c>
      <c r="AO8" s="141">
        <v>1154.0000000000002</v>
      </c>
      <c r="AP8" s="141">
        <v>25</v>
      </c>
      <c r="AQ8" s="141">
        <v>90</v>
      </c>
      <c r="AR8" s="141">
        <v>30931.999999999971</v>
      </c>
    </row>
    <row r="9" spans="1:44" s="65" customFormat="1" ht="12" customHeight="1" x14ac:dyDescent="0.25">
      <c r="A9" s="11"/>
      <c r="B9" s="12" t="s">
        <v>8</v>
      </c>
      <c r="C9" s="140">
        <v>1114.9999999999998</v>
      </c>
      <c r="D9" s="140">
        <v>684.00000000000023</v>
      </c>
      <c r="E9" s="140">
        <v>1045.9999999999998</v>
      </c>
      <c r="F9" s="140">
        <v>582.99999999999977</v>
      </c>
      <c r="G9" s="140">
        <v>24.000000000000004</v>
      </c>
      <c r="H9" s="140">
        <v>22</v>
      </c>
      <c r="I9" s="140">
        <v>96</v>
      </c>
      <c r="J9" s="140">
        <v>25</v>
      </c>
      <c r="K9" s="140">
        <v>47</v>
      </c>
      <c r="L9" s="140">
        <v>10</v>
      </c>
      <c r="M9" s="142">
        <v>785.99999999999966</v>
      </c>
      <c r="N9" s="142">
        <v>17</v>
      </c>
      <c r="O9" s="140">
        <v>4455</v>
      </c>
      <c r="P9" s="143"/>
      <c r="Q9" s="140">
        <v>19</v>
      </c>
      <c r="R9" s="142">
        <v>321</v>
      </c>
      <c r="S9" s="140">
        <v>3050.9999999999995</v>
      </c>
      <c r="T9" s="140">
        <v>4635</v>
      </c>
      <c r="U9" s="140">
        <v>3625.0000000000005</v>
      </c>
      <c r="V9" s="140">
        <v>74</v>
      </c>
      <c r="W9" s="140">
        <v>11725</v>
      </c>
      <c r="X9" s="140"/>
      <c r="Y9" s="140">
        <v>234</v>
      </c>
      <c r="Z9" s="140">
        <v>688</v>
      </c>
      <c r="AA9" s="140">
        <v>646</v>
      </c>
      <c r="AB9" s="140">
        <v>552.00000000000011</v>
      </c>
      <c r="AC9" s="140">
        <v>17</v>
      </c>
      <c r="AD9" s="142">
        <v>3</v>
      </c>
      <c r="AE9" s="140">
        <v>8</v>
      </c>
      <c r="AF9" s="142">
        <v>0</v>
      </c>
      <c r="AG9" s="140">
        <v>2148</v>
      </c>
      <c r="AH9" s="140"/>
      <c r="AI9" s="140">
        <v>406</v>
      </c>
      <c r="AJ9" s="142">
        <v>1385.0000000000005</v>
      </c>
      <c r="AK9" s="140">
        <v>1769</v>
      </c>
      <c r="AL9" s="140">
        <v>180.99999999999997</v>
      </c>
      <c r="AM9" s="141">
        <v>43</v>
      </c>
      <c r="AN9" s="141">
        <v>0</v>
      </c>
      <c r="AO9" s="141">
        <v>295.00000000000006</v>
      </c>
      <c r="AP9" s="141">
        <v>7</v>
      </c>
      <c r="AQ9" s="141">
        <v>34.999999999999545</v>
      </c>
      <c r="AR9" s="141">
        <v>4121</v>
      </c>
    </row>
    <row r="10" spans="1:44" s="65" customFormat="1" ht="12" customHeight="1" x14ac:dyDescent="0.25">
      <c r="A10" s="14" t="s">
        <v>9</v>
      </c>
      <c r="B10" s="15" t="s">
        <v>10</v>
      </c>
      <c r="C10" s="143">
        <v>9248.9999999999945</v>
      </c>
      <c r="D10" s="143">
        <v>7744.9999999999945</v>
      </c>
      <c r="E10" s="143">
        <v>9356.0000000000055</v>
      </c>
      <c r="F10" s="143">
        <v>6048.9999999999991</v>
      </c>
      <c r="G10" s="143">
        <v>384.99999999999989</v>
      </c>
      <c r="H10" s="143">
        <v>351.00000000000006</v>
      </c>
      <c r="I10" s="143">
        <v>449.99999999999989</v>
      </c>
      <c r="J10" s="143">
        <v>304</v>
      </c>
      <c r="K10" s="143">
        <v>1052</v>
      </c>
      <c r="L10" s="143">
        <v>273.99999999999994</v>
      </c>
      <c r="M10" s="143">
        <v>8839.9999999999964</v>
      </c>
      <c r="N10" s="143">
        <v>283</v>
      </c>
      <c r="O10" s="143">
        <v>44337.999999999985</v>
      </c>
      <c r="P10" s="143"/>
      <c r="Q10" s="143">
        <v>1293.9999999999998</v>
      </c>
      <c r="R10" s="143">
        <v>5392</v>
      </c>
      <c r="S10" s="143">
        <v>29506.999999999993</v>
      </c>
      <c r="T10" s="143">
        <v>78403.000000000015</v>
      </c>
      <c r="U10" s="143">
        <v>29647.999999999993</v>
      </c>
      <c r="V10" s="143">
        <v>554</v>
      </c>
      <c r="W10" s="143">
        <v>144798</v>
      </c>
      <c r="X10" s="143"/>
      <c r="Y10" s="143">
        <v>2993.0000000000009</v>
      </c>
      <c r="Z10" s="143">
        <v>8363.9999999999982</v>
      </c>
      <c r="AA10" s="140">
        <v>27598.999999999989</v>
      </c>
      <c r="AB10" s="143">
        <v>12843.999999999991</v>
      </c>
      <c r="AC10" s="143">
        <v>458</v>
      </c>
      <c r="AD10" s="143">
        <v>242.99999999999997</v>
      </c>
      <c r="AE10" s="143">
        <v>120</v>
      </c>
      <c r="AF10" s="143">
        <v>567</v>
      </c>
      <c r="AG10" s="143">
        <v>53187.999999999978</v>
      </c>
      <c r="AH10" s="143"/>
      <c r="AI10" s="143">
        <v>4005.9999999999991</v>
      </c>
      <c r="AJ10" s="143">
        <v>24318.999999999971</v>
      </c>
      <c r="AK10" s="143">
        <v>9463</v>
      </c>
      <c r="AL10" s="143">
        <v>3763.9999999999995</v>
      </c>
      <c r="AM10" s="146">
        <v>422.00000000000006</v>
      </c>
      <c r="AN10" s="146">
        <v>8</v>
      </c>
      <c r="AO10" s="146">
        <v>2240</v>
      </c>
      <c r="AP10" s="146">
        <v>48</v>
      </c>
      <c r="AQ10" s="146">
        <v>146.99999999999955</v>
      </c>
      <c r="AR10" s="146">
        <v>44416.999999999971</v>
      </c>
    </row>
    <row r="11" spans="1:44" s="42" customFormat="1" ht="9" customHeight="1" x14ac:dyDescent="0.25">
      <c r="A11" s="14"/>
      <c r="B11" s="15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1"/>
      <c r="AN11" s="141"/>
      <c r="AO11" s="141"/>
      <c r="AP11" s="141"/>
      <c r="AQ11" s="141"/>
      <c r="AR11" s="141"/>
    </row>
    <row r="12" spans="1:44" s="42" customFormat="1" ht="12" customHeight="1" x14ac:dyDescent="0.25">
      <c r="A12" s="11"/>
      <c r="B12" s="12" t="s">
        <v>11</v>
      </c>
      <c r="C12" s="140">
        <v>1852.9999999999998</v>
      </c>
      <c r="D12" s="140">
        <v>3456.9999999999991</v>
      </c>
      <c r="E12" s="140">
        <v>847.99999999999977</v>
      </c>
      <c r="F12" s="140">
        <v>2055.0000000000005</v>
      </c>
      <c r="G12" s="140">
        <v>58.000000000000007</v>
      </c>
      <c r="H12" s="140">
        <v>81.000000000000014</v>
      </c>
      <c r="I12" s="140">
        <v>172</v>
      </c>
      <c r="J12" s="140">
        <v>51</v>
      </c>
      <c r="K12" s="140">
        <v>105</v>
      </c>
      <c r="L12" s="140">
        <v>8</v>
      </c>
      <c r="M12" s="140">
        <v>946</v>
      </c>
      <c r="N12" s="140">
        <v>95</v>
      </c>
      <c r="O12" s="140">
        <v>9729</v>
      </c>
      <c r="P12" s="140"/>
      <c r="Q12" s="140">
        <v>14</v>
      </c>
      <c r="R12" s="140">
        <v>385</v>
      </c>
      <c r="S12" s="140">
        <v>672</v>
      </c>
      <c r="T12" s="140">
        <v>4990.0000000000009</v>
      </c>
      <c r="U12" s="140">
        <v>3546.9999999999995</v>
      </c>
      <c r="V12" s="140">
        <v>34</v>
      </c>
      <c r="W12" s="140">
        <v>9642</v>
      </c>
      <c r="X12" s="140"/>
      <c r="Y12" s="140">
        <v>100</v>
      </c>
      <c r="Z12" s="140">
        <v>656</v>
      </c>
      <c r="AA12" s="140">
        <v>87</v>
      </c>
      <c r="AB12" s="140">
        <v>580</v>
      </c>
      <c r="AC12" s="140">
        <v>20</v>
      </c>
      <c r="AD12" s="140">
        <v>0</v>
      </c>
      <c r="AE12" s="140">
        <v>8</v>
      </c>
      <c r="AF12" s="140">
        <v>7</v>
      </c>
      <c r="AG12" s="142">
        <v>1458</v>
      </c>
      <c r="AH12" s="140"/>
      <c r="AI12" s="140">
        <v>187.99999999999997</v>
      </c>
      <c r="AJ12" s="142">
        <v>504</v>
      </c>
      <c r="AK12" s="140">
        <v>431</v>
      </c>
      <c r="AL12" s="140">
        <v>196</v>
      </c>
      <c r="AM12" s="141">
        <v>33</v>
      </c>
      <c r="AN12" s="141">
        <v>3</v>
      </c>
      <c r="AO12" s="141">
        <v>332</v>
      </c>
      <c r="AP12" s="141">
        <v>3</v>
      </c>
      <c r="AQ12" s="141">
        <v>33</v>
      </c>
      <c r="AR12" s="141">
        <v>1723</v>
      </c>
    </row>
    <row r="13" spans="1:44" s="43" customFormat="1" ht="12" customHeight="1" x14ac:dyDescent="0.25">
      <c r="A13" s="19"/>
      <c r="B13" s="20" t="s">
        <v>12</v>
      </c>
      <c r="C13" s="144">
        <v>1201.9999999999995</v>
      </c>
      <c r="D13" s="144">
        <v>601</v>
      </c>
      <c r="E13" s="144">
        <v>550.99999999999989</v>
      </c>
      <c r="F13" s="144">
        <v>974.00000000000011</v>
      </c>
      <c r="G13" s="144">
        <v>54.000000000000007</v>
      </c>
      <c r="H13" s="144">
        <v>63.000000000000014</v>
      </c>
      <c r="I13" s="144">
        <v>83</v>
      </c>
      <c r="J13" s="144">
        <v>44</v>
      </c>
      <c r="K13" s="144">
        <v>10</v>
      </c>
      <c r="L13" s="144">
        <v>6</v>
      </c>
      <c r="M13" s="144">
        <v>535.99999999999989</v>
      </c>
      <c r="N13" s="144">
        <v>91</v>
      </c>
      <c r="O13" s="144">
        <v>4214.9999999999991</v>
      </c>
      <c r="P13" s="144"/>
      <c r="Q13" s="144">
        <v>14</v>
      </c>
      <c r="R13" s="144">
        <v>229.99999999999997</v>
      </c>
      <c r="S13" s="142">
        <v>153</v>
      </c>
      <c r="T13" s="144">
        <v>1217</v>
      </c>
      <c r="U13" s="144">
        <v>1384.0000000000005</v>
      </c>
      <c r="V13" s="144">
        <v>12</v>
      </c>
      <c r="W13" s="144">
        <v>3010.0000000000005</v>
      </c>
      <c r="X13" s="147"/>
      <c r="Y13" s="144">
        <v>84</v>
      </c>
      <c r="Z13" s="144">
        <v>315</v>
      </c>
      <c r="AA13" s="140">
        <v>65</v>
      </c>
      <c r="AB13" s="144">
        <v>517</v>
      </c>
      <c r="AC13" s="142">
        <v>8</v>
      </c>
      <c r="AD13" s="142">
        <v>0</v>
      </c>
      <c r="AE13" s="142">
        <v>0</v>
      </c>
      <c r="AF13" s="144">
        <v>7</v>
      </c>
      <c r="AG13" s="142">
        <v>996</v>
      </c>
      <c r="AH13" s="144"/>
      <c r="AI13" s="144">
        <v>108.99999999999999</v>
      </c>
      <c r="AJ13" s="142">
        <v>261</v>
      </c>
      <c r="AK13" s="144">
        <v>424</v>
      </c>
      <c r="AL13" s="144">
        <v>107</v>
      </c>
      <c r="AM13" s="148">
        <v>20</v>
      </c>
      <c r="AN13" s="148">
        <v>3</v>
      </c>
      <c r="AO13" s="148">
        <v>231.00000000000003</v>
      </c>
      <c r="AP13" s="148">
        <v>2</v>
      </c>
      <c r="AQ13" s="148">
        <v>18</v>
      </c>
      <c r="AR13" s="148">
        <v>1175</v>
      </c>
    </row>
    <row r="14" spans="1:44" s="43" customFormat="1" ht="12" customHeight="1" x14ac:dyDescent="0.25">
      <c r="A14" s="19"/>
      <c r="B14" s="22" t="s">
        <v>13</v>
      </c>
      <c r="C14" s="144">
        <v>651.00000000000023</v>
      </c>
      <c r="D14" s="144">
        <v>2855.9999999999991</v>
      </c>
      <c r="E14" s="144">
        <v>296.99999999999994</v>
      </c>
      <c r="F14" s="144">
        <v>1081.0000000000005</v>
      </c>
      <c r="G14" s="144">
        <v>4</v>
      </c>
      <c r="H14" s="144">
        <v>18</v>
      </c>
      <c r="I14" s="144">
        <v>89</v>
      </c>
      <c r="J14" s="144">
        <v>7</v>
      </c>
      <c r="K14" s="144">
        <v>95</v>
      </c>
      <c r="L14" s="144">
        <v>2</v>
      </c>
      <c r="M14" s="144">
        <v>410.00000000000011</v>
      </c>
      <c r="N14" s="144">
        <v>4</v>
      </c>
      <c r="O14" s="144">
        <v>5514</v>
      </c>
      <c r="P14" s="144"/>
      <c r="Q14" s="144">
        <v>0</v>
      </c>
      <c r="R14" s="144">
        <v>155</v>
      </c>
      <c r="S14" s="144">
        <v>519</v>
      </c>
      <c r="T14" s="144">
        <v>3773.0000000000009</v>
      </c>
      <c r="U14" s="144">
        <v>2162.9999999999991</v>
      </c>
      <c r="V14" s="144">
        <v>22</v>
      </c>
      <c r="W14" s="144">
        <v>6632</v>
      </c>
      <c r="X14" s="144"/>
      <c r="Y14" s="144">
        <v>16</v>
      </c>
      <c r="Z14" s="144">
        <v>341.00000000000006</v>
      </c>
      <c r="AA14" s="140">
        <v>22</v>
      </c>
      <c r="AB14" s="144">
        <v>63</v>
      </c>
      <c r="AC14" s="144">
        <v>12</v>
      </c>
      <c r="AD14" s="144">
        <v>0</v>
      </c>
      <c r="AE14" s="144">
        <v>8</v>
      </c>
      <c r="AF14" s="147">
        <v>0</v>
      </c>
      <c r="AG14" s="147">
        <v>462.00000000000006</v>
      </c>
      <c r="AH14" s="144"/>
      <c r="AI14" s="144">
        <v>78.999999999999986</v>
      </c>
      <c r="AJ14" s="144">
        <v>243</v>
      </c>
      <c r="AK14" s="147">
        <v>7</v>
      </c>
      <c r="AL14" s="144">
        <v>89</v>
      </c>
      <c r="AM14" s="148">
        <v>13</v>
      </c>
      <c r="AN14" s="148">
        <v>0</v>
      </c>
      <c r="AO14" s="148">
        <v>100.99999999999999</v>
      </c>
      <c r="AP14" s="148">
        <v>1</v>
      </c>
      <c r="AQ14" s="148">
        <v>15</v>
      </c>
      <c r="AR14" s="148">
        <v>548</v>
      </c>
    </row>
    <row r="15" spans="1:44" s="42" customFormat="1" ht="12" customHeight="1" x14ac:dyDescent="0.25">
      <c r="A15" s="11"/>
      <c r="B15" s="12" t="s">
        <v>14</v>
      </c>
      <c r="C15" s="140">
        <v>2373.9999999999995</v>
      </c>
      <c r="D15" s="140">
        <v>3250.9999999999982</v>
      </c>
      <c r="E15" s="140">
        <v>684.00000000000023</v>
      </c>
      <c r="F15" s="140">
        <v>1375.0000000000002</v>
      </c>
      <c r="G15" s="140">
        <v>66.000000000000014</v>
      </c>
      <c r="H15" s="140">
        <v>195.00000000000003</v>
      </c>
      <c r="I15" s="140">
        <v>100</v>
      </c>
      <c r="J15" s="140">
        <v>38.999999999999993</v>
      </c>
      <c r="K15" s="140">
        <v>105.99999999999999</v>
      </c>
      <c r="L15" s="140">
        <v>123.00000000000001</v>
      </c>
      <c r="M15" s="140">
        <v>3310.9999999999991</v>
      </c>
      <c r="N15" s="140">
        <v>51</v>
      </c>
      <c r="O15" s="140">
        <v>11674.999999999996</v>
      </c>
      <c r="P15" s="140"/>
      <c r="Q15" s="140">
        <v>651</v>
      </c>
      <c r="R15" s="140">
        <v>861.00000000000011</v>
      </c>
      <c r="S15" s="142">
        <v>6359</v>
      </c>
      <c r="T15" s="140">
        <v>19963.999999999996</v>
      </c>
      <c r="U15" s="140">
        <v>10635.000000000007</v>
      </c>
      <c r="V15" s="140">
        <v>133</v>
      </c>
      <c r="W15" s="140">
        <v>38603</v>
      </c>
      <c r="X15" s="140"/>
      <c r="Y15" s="140">
        <v>493.00000000000006</v>
      </c>
      <c r="Z15" s="140">
        <v>1377</v>
      </c>
      <c r="AA15" s="140">
        <v>2406</v>
      </c>
      <c r="AB15" s="140">
        <v>4840</v>
      </c>
      <c r="AC15" s="140">
        <v>120</v>
      </c>
      <c r="AD15" s="140">
        <v>53.000000000000007</v>
      </c>
      <c r="AE15" s="140">
        <v>16</v>
      </c>
      <c r="AF15" s="140">
        <v>79</v>
      </c>
      <c r="AG15" s="140">
        <v>9384</v>
      </c>
      <c r="AH15" s="140"/>
      <c r="AI15" s="140">
        <v>1496.0000000000002</v>
      </c>
      <c r="AJ15" s="140">
        <v>11526.999999999991</v>
      </c>
      <c r="AK15" s="140">
        <v>4033.0000000000005</v>
      </c>
      <c r="AL15" s="140">
        <v>1350.0000000000005</v>
      </c>
      <c r="AM15" s="141">
        <v>41</v>
      </c>
      <c r="AN15" s="141">
        <v>79</v>
      </c>
      <c r="AO15" s="141">
        <v>843.99999999999977</v>
      </c>
      <c r="AP15" s="141">
        <v>9</v>
      </c>
      <c r="AQ15" s="141">
        <v>72</v>
      </c>
      <c r="AR15" s="141">
        <v>19450.999999999993</v>
      </c>
    </row>
    <row r="16" spans="1:44" s="42" customFormat="1" ht="12" customHeight="1" x14ac:dyDescent="0.25">
      <c r="A16" s="11"/>
      <c r="B16" s="12" t="s">
        <v>15</v>
      </c>
      <c r="C16" s="140">
        <v>1070.0000000000009</v>
      </c>
      <c r="D16" s="140">
        <v>717.00000000000045</v>
      </c>
      <c r="E16" s="140">
        <v>440</v>
      </c>
      <c r="F16" s="140">
        <v>840.00000000000011</v>
      </c>
      <c r="G16" s="140">
        <v>10</v>
      </c>
      <c r="H16" s="140">
        <v>69</v>
      </c>
      <c r="I16" s="140">
        <v>35</v>
      </c>
      <c r="J16" s="140">
        <v>6</v>
      </c>
      <c r="K16" s="140">
        <v>29</v>
      </c>
      <c r="L16" s="140">
        <v>12</v>
      </c>
      <c r="M16" s="140">
        <v>658</v>
      </c>
      <c r="N16" s="140" t="s">
        <v>134</v>
      </c>
      <c r="O16" s="140">
        <v>3886.0000000000014</v>
      </c>
      <c r="P16" s="140"/>
      <c r="Q16" s="140">
        <v>47</v>
      </c>
      <c r="R16" s="140">
        <v>659</v>
      </c>
      <c r="S16" s="140">
        <v>734</v>
      </c>
      <c r="T16" s="140">
        <v>8411.9999999999982</v>
      </c>
      <c r="U16" s="140">
        <v>2563.0000000000005</v>
      </c>
      <c r="V16" s="140">
        <v>18</v>
      </c>
      <c r="W16" s="140">
        <v>12432.999999999998</v>
      </c>
      <c r="X16" s="140"/>
      <c r="Y16" s="140">
        <v>77.999999999999986</v>
      </c>
      <c r="Z16" s="140">
        <v>448.00000000000006</v>
      </c>
      <c r="AA16" s="140">
        <v>59</v>
      </c>
      <c r="AB16" s="140">
        <v>338</v>
      </c>
      <c r="AC16" s="142">
        <v>30</v>
      </c>
      <c r="AD16" s="142">
        <v>0</v>
      </c>
      <c r="AE16" s="142">
        <v>2</v>
      </c>
      <c r="AF16" s="140">
        <v>4</v>
      </c>
      <c r="AG16" s="142">
        <v>959</v>
      </c>
      <c r="AH16" s="140"/>
      <c r="AI16" s="140">
        <v>138</v>
      </c>
      <c r="AJ16" s="140">
        <v>1431.9999999999998</v>
      </c>
      <c r="AK16" s="140">
        <v>215</v>
      </c>
      <c r="AL16" s="140">
        <v>223</v>
      </c>
      <c r="AM16" s="141">
        <v>4</v>
      </c>
      <c r="AN16" s="141">
        <v>0</v>
      </c>
      <c r="AO16" s="141">
        <v>131</v>
      </c>
      <c r="AP16" s="141">
        <v>11</v>
      </c>
      <c r="AQ16" s="141">
        <v>15</v>
      </c>
      <c r="AR16" s="141">
        <v>2169</v>
      </c>
    </row>
    <row r="17" spans="1:44" s="42" customFormat="1" ht="12" customHeight="1" x14ac:dyDescent="0.25">
      <c r="A17" s="11"/>
      <c r="B17" s="12" t="s">
        <v>16</v>
      </c>
      <c r="C17" s="140">
        <v>3372.0000000000032</v>
      </c>
      <c r="D17" s="140">
        <v>1393.0000000000005</v>
      </c>
      <c r="E17" s="140">
        <v>1124.9999999999998</v>
      </c>
      <c r="F17" s="140">
        <v>1346</v>
      </c>
      <c r="G17" s="140">
        <v>188</v>
      </c>
      <c r="H17" s="140">
        <v>257</v>
      </c>
      <c r="I17" s="140">
        <v>164.00000000000003</v>
      </c>
      <c r="J17" s="140">
        <v>84</v>
      </c>
      <c r="K17" s="140">
        <v>156.00000000000003</v>
      </c>
      <c r="L17" s="140">
        <v>55.000000000000007</v>
      </c>
      <c r="M17" s="140">
        <v>4226.9999999999982</v>
      </c>
      <c r="N17" s="140">
        <v>144.00000000000006</v>
      </c>
      <c r="O17" s="140">
        <v>12511.000000000002</v>
      </c>
      <c r="P17" s="140"/>
      <c r="Q17" s="140">
        <v>249.00000000000006</v>
      </c>
      <c r="R17" s="140">
        <v>1687.9999999999995</v>
      </c>
      <c r="S17" s="140">
        <v>13981</v>
      </c>
      <c r="T17" s="140">
        <v>26873.999999999967</v>
      </c>
      <c r="U17" s="140">
        <v>9101.0000000000055</v>
      </c>
      <c r="V17" s="140">
        <v>998</v>
      </c>
      <c r="W17" s="140">
        <v>52890.999999999978</v>
      </c>
      <c r="X17" s="140"/>
      <c r="Y17" s="140">
        <v>1120.0000000000002</v>
      </c>
      <c r="Z17" s="140">
        <v>1961.9999999999991</v>
      </c>
      <c r="AA17" s="140">
        <v>1228</v>
      </c>
      <c r="AB17" s="140">
        <v>1142.0000000000005</v>
      </c>
      <c r="AC17" s="140">
        <v>145</v>
      </c>
      <c r="AD17" s="140">
        <v>65</v>
      </c>
      <c r="AE17" s="140">
        <v>47</v>
      </c>
      <c r="AF17" s="140">
        <v>71</v>
      </c>
      <c r="AG17" s="140">
        <v>5780</v>
      </c>
      <c r="AH17" s="140"/>
      <c r="AI17" s="140">
        <v>1064.9999999999995</v>
      </c>
      <c r="AJ17" s="140">
        <v>4109.0000000000027</v>
      </c>
      <c r="AK17" s="140">
        <v>173</v>
      </c>
      <c r="AL17" s="140">
        <v>928.99999999999966</v>
      </c>
      <c r="AM17" s="141">
        <v>75</v>
      </c>
      <c r="AN17" s="141">
        <v>21</v>
      </c>
      <c r="AO17" s="141">
        <v>644.99999999999989</v>
      </c>
      <c r="AP17" s="141">
        <v>7</v>
      </c>
      <c r="AQ17" s="141">
        <v>16</v>
      </c>
      <c r="AR17" s="141">
        <v>7040.0000000000018</v>
      </c>
    </row>
    <row r="18" spans="1:44" s="65" customFormat="1" ht="12" customHeight="1" x14ac:dyDescent="0.25">
      <c r="A18" s="11" t="s">
        <v>17</v>
      </c>
      <c r="B18" s="15" t="s">
        <v>10</v>
      </c>
      <c r="C18" s="143">
        <v>8669.0000000000036</v>
      </c>
      <c r="D18" s="143">
        <v>8817.9999999999982</v>
      </c>
      <c r="E18" s="143">
        <v>3097</v>
      </c>
      <c r="F18" s="143">
        <v>5616.0000000000009</v>
      </c>
      <c r="G18" s="143">
        <v>322</v>
      </c>
      <c r="H18" s="143">
        <v>602</v>
      </c>
      <c r="I18" s="143">
        <v>471</v>
      </c>
      <c r="J18" s="143">
        <v>180</v>
      </c>
      <c r="K18" s="143">
        <v>396</v>
      </c>
      <c r="L18" s="143">
        <v>198</v>
      </c>
      <c r="M18" s="143">
        <v>9141.9999999999964</v>
      </c>
      <c r="N18" s="143">
        <v>290.00000000000006</v>
      </c>
      <c r="O18" s="143">
        <v>37801</v>
      </c>
      <c r="P18" s="143"/>
      <c r="Q18" s="143">
        <v>961</v>
      </c>
      <c r="R18" s="143">
        <v>3592.9999999999995</v>
      </c>
      <c r="S18" s="143">
        <v>21746</v>
      </c>
      <c r="T18" s="143">
        <v>60239.999999999956</v>
      </c>
      <c r="U18" s="143">
        <v>25846.000000000015</v>
      </c>
      <c r="V18" s="143">
        <v>1183</v>
      </c>
      <c r="W18" s="143">
        <v>113568.99999999997</v>
      </c>
      <c r="X18" s="143"/>
      <c r="Y18" s="143">
        <v>1791.0000000000002</v>
      </c>
      <c r="Z18" s="143">
        <v>4442.9999999999991</v>
      </c>
      <c r="AA18" s="140">
        <v>3780</v>
      </c>
      <c r="AB18" s="143">
        <v>6900</v>
      </c>
      <c r="AC18" s="143">
        <v>315</v>
      </c>
      <c r="AD18" s="143">
        <v>118</v>
      </c>
      <c r="AE18" s="143">
        <v>73</v>
      </c>
      <c r="AF18" s="143">
        <v>161</v>
      </c>
      <c r="AG18" s="143">
        <v>17581</v>
      </c>
      <c r="AH18" s="143"/>
      <c r="AI18" s="143">
        <v>2887</v>
      </c>
      <c r="AJ18" s="143">
        <v>17571.999999999993</v>
      </c>
      <c r="AK18" s="143">
        <v>4852</v>
      </c>
      <c r="AL18" s="143">
        <v>2698</v>
      </c>
      <c r="AM18" s="146">
        <v>153</v>
      </c>
      <c r="AN18" s="146">
        <v>103</v>
      </c>
      <c r="AO18" s="146">
        <v>1951.9999999999995</v>
      </c>
      <c r="AP18" s="146">
        <v>30</v>
      </c>
      <c r="AQ18" s="146">
        <v>136</v>
      </c>
      <c r="AR18" s="146">
        <v>30382.999999999993</v>
      </c>
    </row>
    <row r="19" spans="1:44" s="42" customFormat="1" ht="9" customHeight="1" x14ac:dyDescent="0.25">
      <c r="A19" s="11"/>
      <c r="B19" s="15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1"/>
      <c r="AN19" s="141"/>
      <c r="AO19" s="141"/>
      <c r="AP19" s="141"/>
      <c r="AQ19" s="141"/>
      <c r="AR19" s="141"/>
    </row>
    <row r="20" spans="1:44" s="42" customFormat="1" ht="12" customHeight="1" x14ac:dyDescent="0.25">
      <c r="A20" s="11"/>
      <c r="B20" s="12" t="s">
        <v>18</v>
      </c>
      <c r="C20" s="140">
        <v>3675.9999999999991</v>
      </c>
      <c r="D20" s="140">
        <v>682</v>
      </c>
      <c r="E20" s="140">
        <v>2887.9999999999991</v>
      </c>
      <c r="F20" s="140">
        <v>1536.9999999999998</v>
      </c>
      <c r="G20" s="140">
        <v>49.000000000000014</v>
      </c>
      <c r="H20" s="140">
        <v>162</v>
      </c>
      <c r="I20" s="140">
        <v>92.999999999999986</v>
      </c>
      <c r="J20" s="140">
        <v>198.00000000000003</v>
      </c>
      <c r="K20" s="140">
        <v>154</v>
      </c>
      <c r="L20" s="140">
        <v>43</v>
      </c>
      <c r="M20" s="140">
        <v>1856.0000000000011</v>
      </c>
      <c r="N20" s="140">
        <v>37.000000000000007</v>
      </c>
      <c r="O20" s="140">
        <v>11375</v>
      </c>
      <c r="P20" s="140"/>
      <c r="Q20" s="140">
        <v>172</v>
      </c>
      <c r="R20" s="140">
        <v>2021.0000000000007</v>
      </c>
      <c r="S20" s="140">
        <v>3390.0000000000009</v>
      </c>
      <c r="T20" s="140">
        <v>17042.000000000004</v>
      </c>
      <c r="U20" s="140">
        <v>7077.9999999999927</v>
      </c>
      <c r="V20" s="140">
        <v>128</v>
      </c>
      <c r="W20" s="140">
        <v>29831</v>
      </c>
      <c r="X20" s="140"/>
      <c r="Y20" s="140">
        <v>904</v>
      </c>
      <c r="Z20" s="140">
        <v>577.99999999999989</v>
      </c>
      <c r="AA20" s="140">
        <v>1709.9999999999998</v>
      </c>
      <c r="AB20" s="140">
        <v>701</v>
      </c>
      <c r="AC20" s="140">
        <v>131</v>
      </c>
      <c r="AD20" s="140">
        <v>40</v>
      </c>
      <c r="AE20" s="140">
        <v>13</v>
      </c>
      <c r="AF20" s="142">
        <v>282</v>
      </c>
      <c r="AG20" s="142">
        <v>4359</v>
      </c>
      <c r="AH20" s="140"/>
      <c r="AI20" s="140">
        <v>1262.0000000000002</v>
      </c>
      <c r="AJ20" s="140">
        <v>2058</v>
      </c>
      <c r="AK20" s="140">
        <v>1512</v>
      </c>
      <c r="AL20" s="140">
        <v>566</v>
      </c>
      <c r="AM20" s="141">
        <v>28</v>
      </c>
      <c r="AN20" s="141">
        <v>4</v>
      </c>
      <c r="AO20" s="141">
        <v>471.99999999999983</v>
      </c>
      <c r="AP20" s="141">
        <v>11</v>
      </c>
      <c r="AQ20" s="141">
        <v>23</v>
      </c>
      <c r="AR20" s="141">
        <v>5936</v>
      </c>
    </row>
    <row r="21" spans="1:44" s="65" customFormat="1" ht="12" customHeight="1" x14ac:dyDescent="0.25">
      <c r="A21" s="11"/>
      <c r="B21" s="8" t="s">
        <v>19</v>
      </c>
      <c r="C21" s="140">
        <v>440.99999999999994</v>
      </c>
      <c r="D21" s="140">
        <v>208</v>
      </c>
      <c r="E21" s="140">
        <v>229.00000000000006</v>
      </c>
      <c r="F21" s="140">
        <v>251.00000000000003</v>
      </c>
      <c r="G21" s="140">
        <v>18</v>
      </c>
      <c r="H21" s="140">
        <v>21</v>
      </c>
      <c r="I21" s="140">
        <v>44.999999999999993</v>
      </c>
      <c r="J21" s="140">
        <v>23.999999999999996</v>
      </c>
      <c r="K21" s="140">
        <v>17</v>
      </c>
      <c r="L21" s="140">
        <v>16</v>
      </c>
      <c r="M21" s="142">
        <v>422</v>
      </c>
      <c r="N21" s="142">
        <v>24</v>
      </c>
      <c r="O21" s="140">
        <v>1716</v>
      </c>
      <c r="P21" s="143"/>
      <c r="Q21" s="140">
        <v>0</v>
      </c>
      <c r="R21" s="140">
        <v>269.99999999999994</v>
      </c>
      <c r="S21" s="140">
        <v>300</v>
      </c>
      <c r="T21" s="140">
        <v>5131.9999999999991</v>
      </c>
      <c r="U21" s="140">
        <v>2655.0000000000005</v>
      </c>
      <c r="V21" s="140">
        <v>14</v>
      </c>
      <c r="W21" s="140">
        <v>8371</v>
      </c>
      <c r="X21" s="140"/>
      <c r="Y21" s="140">
        <v>128.99999999999997</v>
      </c>
      <c r="Z21" s="140">
        <v>78</v>
      </c>
      <c r="AA21" s="140">
        <v>11</v>
      </c>
      <c r="AB21" s="140">
        <v>211</v>
      </c>
      <c r="AC21" s="140">
        <v>23</v>
      </c>
      <c r="AD21" s="140">
        <v>0</v>
      </c>
      <c r="AE21" s="140">
        <v>5</v>
      </c>
      <c r="AF21" s="142">
        <v>8</v>
      </c>
      <c r="AG21" s="142">
        <v>465</v>
      </c>
      <c r="AH21" s="140"/>
      <c r="AI21" s="140">
        <v>295.00000000000006</v>
      </c>
      <c r="AJ21" s="140">
        <v>199.99999999999997</v>
      </c>
      <c r="AK21" s="140">
        <v>179</v>
      </c>
      <c r="AL21" s="140">
        <v>205.99999999999997</v>
      </c>
      <c r="AM21" s="141">
        <v>19</v>
      </c>
      <c r="AN21" s="141">
        <v>0</v>
      </c>
      <c r="AO21" s="141">
        <v>140.00000000000003</v>
      </c>
      <c r="AP21" s="141">
        <v>0</v>
      </c>
      <c r="AQ21" s="141">
        <v>13</v>
      </c>
      <c r="AR21" s="141">
        <v>1052</v>
      </c>
    </row>
    <row r="22" spans="1:44" s="42" customFormat="1" ht="12" customHeight="1" x14ac:dyDescent="0.25">
      <c r="A22" s="11"/>
      <c r="B22" s="8" t="s">
        <v>20</v>
      </c>
      <c r="C22" s="140">
        <v>687.00000000000023</v>
      </c>
      <c r="D22" s="140">
        <v>223</v>
      </c>
      <c r="E22" s="140">
        <v>1422.9999999999993</v>
      </c>
      <c r="F22" s="140">
        <v>522</v>
      </c>
      <c r="G22" s="140">
        <v>34</v>
      </c>
      <c r="H22" s="140">
        <v>24</v>
      </c>
      <c r="I22" s="140">
        <v>22</v>
      </c>
      <c r="J22" s="140">
        <v>20</v>
      </c>
      <c r="K22" s="140">
        <v>580</v>
      </c>
      <c r="L22" s="140">
        <v>12.999999999999998</v>
      </c>
      <c r="M22" s="142">
        <v>846.00000000000068</v>
      </c>
      <c r="N22" s="142" t="s">
        <v>134</v>
      </c>
      <c r="O22" s="140">
        <v>4394</v>
      </c>
      <c r="P22" s="140"/>
      <c r="Q22" s="140">
        <v>53</v>
      </c>
      <c r="R22" s="140">
        <v>231.99999999999997</v>
      </c>
      <c r="S22" s="140">
        <v>1324</v>
      </c>
      <c r="T22" s="140">
        <v>8507.0000000000036</v>
      </c>
      <c r="U22" s="140">
        <v>2690.9999999999986</v>
      </c>
      <c r="V22" s="140">
        <v>3</v>
      </c>
      <c r="W22" s="140">
        <v>12810.000000000002</v>
      </c>
      <c r="X22" s="140"/>
      <c r="Y22" s="140">
        <v>137.00000000000003</v>
      </c>
      <c r="Z22" s="140">
        <v>93</v>
      </c>
      <c r="AA22" s="140">
        <v>119</v>
      </c>
      <c r="AB22" s="140">
        <v>578</v>
      </c>
      <c r="AC22" s="140">
        <v>35</v>
      </c>
      <c r="AD22" s="140">
        <v>1</v>
      </c>
      <c r="AE22" s="140">
        <v>28</v>
      </c>
      <c r="AF22" s="140">
        <v>17</v>
      </c>
      <c r="AG22" s="140">
        <v>1008</v>
      </c>
      <c r="AH22" s="140"/>
      <c r="AI22" s="140">
        <v>236</v>
      </c>
      <c r="AJ22" s="140">
        <v>199.00000000000006</v>
      </c>
      <c r="AK22" s="140">
        <v>0</v>
      </c>
      <c r="AL22" s="140">
        <v>80.999999999999986</v>
      </c>
      <c r="AM22" s="141">
        <v>0</v>
      </c>
      <c r="AN22" s="141">
        <v>0</v>
      </c>
      <c r="AO22" s="141">
        <v>224.00000000000003</v>
      </c>
      <c r="AP22" s="141">
        <v>24</v>
      </c>
      <c r="AQ22" s="141">
        <v>20</v>
      </c>
      <c r="AR22" s="141">
        <v>784</v>
      </c>
    </row>
    <row r="23" spans="1:44" s="42" customFormat="1" ht="12" customHeight="1" x14ac:dyDescent="0.25">
      <c r="A23" s="11"/>
      <c r="B23" s="8" t="s">
        <v>21</v>
      </c>
      <c r="C23" s="140">
        <v>5876.9999999999964</v>
      </c>
      <c r="D23" s="140">
        <v>2882</v>
      </c>
      <c r="E23" s="140">
        <v>2395</v>
      </c>
      <c r="F23" s="140">
        <v>4476.9999999999964</v>
      </c>
      <c r="G23" s="140">
        <v>398.99999999999994</v>
      </c>
      <c r="H23" s="140">
        <v>844.99999999999989</v>
      </c>
      <c r="I23" s="140">
        <v>1866.0000000000005</v>
      </c>
      <c r="J23" s="140">
        <v>101.99999999999999</v>
      </c>
      <c r="K23" s="140">
        <v>1116.0000000000002</v>
      </c>
      <c r="L23" s="140">
        <v>255</v>
      </c>
      <c r="M23" s="140">
        <v>7714.0000000000036</v>
      </c>
      <c r="N23" s="140">
        <v>311.00000000000011</v>
      </c>
      <c r="O23" s="140">
        <v>28238.999999999996</v>
      </c>
      <c r="P23" s="140"/>
      <c r="Q23" s="140">
        <v>232.99999999999997</v>
      </c>
      <c r="R23" s="140">
        <v>691</v>
      </c>
      <c r="S23" s="140">
        <v>5015.0000000000036</v>
      </c>
      <c r="T23" s="140">
        <v>21034.999999999982</v>
      </c>
      <c r="U23" s="140">
        <v>9286.9999999999982</v>
      </c>
      <c r="V23" s="140">
        <v>164</v>
      </c>
      <c r="W23" s="140">
        <v>36424.999999999985</v>
      </c>
      <c r="X23" s="140"/>
      <c r="Y23" s="140">
        <v>486.99999999999994</v>
      </c>
      <c r="Z23" s="140">
        <v>1778</v>
      </c>
      <c r="AA23" s="140">
        <v>9475.0000000000018</v>
      </c>
      <c r="AB23" s="140">
        <v>254</v>
      </c>
      <c r="AC23" s="140">
        <v>111</v>
      </c>
      <c r="AD23" s="140">
        <v>26.000000000000004</v>
      </c>
      <c r="AE23" s="140">
        <v>107</v>
      </c>
      <c r="AF23" s="140">
        <v>353</v>
      </c>
      <c r="AG23" s="140">
        <v>12591.000000000002</v>
      </c>
      <c r="AH23" s="140"/>
      <c r="AI23" s="140">
        <v>1741.9999999999995</v>
      </c>
      <c r="AJ23" s="140">
        <v>12707.999999999998</v>
      </c>
      <c r="AK23" s="140">
        <v>12068.000000000004</v>
      </c>
      <c r="AL23" s="140">
        <v>4782.0000000000018</v>
      </c>
      <c r="AM23" s="141">
        <v>111.99999999999997</v>
      </c>
      <c r="AN23" s="141">
        <v>27</v>
      </c>
      <c r="AO23" s="141">
        <v>1145.0000000000005</v>
      </c>
      <c r="AP23" s="141">
        <v>43.000000000000007</v>
      </c>
      <c r="AQ23" s="141">
        <v>656</v>
      </c>
      <c r="AR23" s="141">
        <v>33283</v>
      </c>
    </row>
    <row r="24" spans="1:44" s="65" customFormat="1" ht="12" customHeight="1" x14ac:dyDescent="0.25">
      <c r="A24" s="11" t="s">
        <v>22</v>
      </c>
      <c r="B24" s="15" t="s">
        <v>10</v>
      </c>
      <c r="C24" s="143">
        <v>10680.999999999996</v>
      </c>
      <c r="D24" s="143">
        <v>3995</v>
      </c>
      <c r="E24" s="143">
        <v>6934.9999999999982</v>
      </c>
      <c r="F24" s="143">
        <v>6786.9999999999964</v>
      </c>
      <c r="G24" s="143">
        <v>499.99999999999994</v>
      </c>
      <c r="H24" s="143">
        <v>1052</v>
      </c>
      <c r="I24" s="143">
        <v>2026.0000000000005</v>
      </c>
      <c r="J24" s="143">
        <v>344</v>
      </c>
      <c r="K24" s="143">
        <v>1867.0000000000002</v>
      </c>
      <c r="L24" s="143">
        <v>327</v>
      </c>
      <c r="M24" s="143">
        <v>10838.000000000005</v>
      </c>
      <c r="N24" s="143">
        <v>372.00000000000011</v>
      </c>
      <c r="O24" s="143">
        <v>45724</v>
      </c>
      <c r="P24" s="143"/>
      <c r="Q24" s="143">
        <v>458</v>
      </c>
      <c r="R24" s="143">
        <v>3214.0000000000005</v>
      </c>
      <c r="S24" s="143">
        <v>10029.000000000004</v>
      </c>
      <c r="T24" s="143">
        <v>51715.999999999985</v>
      </c>
      <c r="U24" s="143">
        <v>21710.999999999989</v>
      </c>
      <c r="V24" s="143">
        <v>309</v>
      </c>
      <c r="W24" s="143">
        <v>87436.999999999985</v>
      </c>
      <c r="X24" s="143"/>
      <c r="Y24" s="143">
        <v>1657</v>
      </c>
      <c r="Z24" s="143">
        <v>2527</v>
      </c>
      <c r="AA24" s="140">
        <v>11315.000000000002</v>
      </c>
      <c r="AB24" s="143">
        <v>1744</v>
      </c>
      <c r="AC24" s="143">
        <v>300</v>
      </c>
      <c r="AD24" s="143">
        <v>67</v>
      </c>
      <c r="AE24" s="143">
        <v>153</v>
      </c>
      <c r="AF24" s="143">
        <v>660</v>
      </c>
      <c r="AG24" s="143">
        <v>18423</v>
      </c>
      <c r="AH24" s="143"/>
      <c r="AI24" s="143">
        <v>3535</v>
      </c>
      <c r="AJ24" s="143">
        <v>15164.999999999998</v>
      </c>
      <c r="AK24" s="143">
        <v>13759.000000000004</v>
      </c>
      <c r="AL24" s="143">
        <v>5635.0000000000018</v>
      </c>
      <c r="AM24" s="146">
        <v>158.99999999999997</v>
      </c>
      <c r="AN24" s="146">
        <v>31</v>
      </c>
      <c r="AO24" s="146">
        <v>1981.0000000000005</v>
      </c>
      <c r="AP24" s="146">
        <v>78</v>
      </c>
      <c r="AQ24" s="146">
        <v>712</v>
      </c>
      <c r="AR24" s="146">
        <v>41055</v>
      </c>
    </row>
    <row r="25" spans="1:44" s="42" customFormat="1" ht="9" customHeight="1" x14ac:dyDescent="0.25">
      <c r="A25" s="11"/>
      <c r="B25" s="15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1"/>
      <c r="AN25" s="141"/>
      <c r="AO25" s="141"/>
      <c r="AP25" s="141"/>
      <c r="AQ25" s="141"/>
      <c r="AR25" s="141"/>
    </row>
    <row r="26" spans="1:44" s="42" customFormat="1" ht="12" customHeight="1" x14ac:dyDescent="0.25">
      <c r="A26" s="11"/>
      <c r="B26" s="8" t="s">
        <v>23</v>
      </c>
      <c r="C26" s="140">
        <v>539.00000000000023</v>
      </c>
      <c r="D26" s="140">
        <v>112.99999999999997</v>
      </c>
      <c r="E26" s="140">
        <v>406</v>
      </c>
      <c r="F26" s="140">
        <v>448.99999999999994</v>
      </c>
      <c r="G26" s="142">
        <v>28</v>
      </c>
      <c r="H26" s="142">
        <v>54</v>
      </c>
      <c r="I26" s="140">
        <v>18</v>
      </c>
      <c r="J26" s="140" t="s">
        <v>134</v>
      </c>
      <c r="K26" s="140">
        <v>2</v>
      </c>
      <c r="L26" s="140">
        <v>3</v>
      </c>
      <c r="M26" s="140">
        <v>623.00000000000011</v>
      </c>
      <c r="N26" s="140">
        <v>7</v>
      </c>
      <c r="O26" s="140">
        <v>2242.0000000000005</v>
      </c>
      <c r="P26" s="140"/>
      <c r="Q26" s="140">
        <v>7</v>
      </c>
      <c r="R26" s="140">
        <v>126.99999999999999</v>
      </c>
      <c r="S26" s="140">
        <v>1660</v>
      </c>
      <c r="T26" s="140">
        <v>3751.0000000000005</v>
      </c>
      <c r="U26" s="140">
        <v>1565.9999999999998</v>
      </c>
      <c r="V26" s="140">
        <v>153</v>
      </c>
      <c r="W26" s="140">
        <v>7264</v>
      </c>
      <c r="X26" s="142"/>
      <c r="Y26" s="142">
        <v>24</v>
      </c>
      <c r="Z26" s="140">
        <v>131</v>
      </c>
      <c r="AA26" s="140">
        <v>997.99999999999989</v>
      </c>
      <c r="AB26" s="140">
        <v>105</v>
      </c>
      <c r="AC26" s="140">
        <v>16</v>
      </c>
      <c r="AD26" s="140">
        <v>4</v>
      </c>
      <c r="AE26" s="142">
        <v>3</v>
      </c>
      <c r="AF26" s="140">
        <v>12</v>
      </c>
      <c r="AG26" s="140">
        <v>1293</v>
      </c>
      <c r="AH26" s="140"/>
      <c r="AI26" s="140">
        <v>108.00000000000001</v>
      </c>
      <c r="AJ26" s="140">
        <v>274.99999999999994</v>
      </c>
      <c r="AK26" s="140">
        <v>59</v>
      </c>
      <c r="AL26" s="140">
        <v>177</v>
      </c>
      <c r="AM26" s="141">
        <v>12</v>
      </c>
      <c r="AN26" s="141">
        <v>0</v>
      </c>
      <c r="AO26" s="141">
        <v>95.000000000000014</v>
      </c>
      <c r="AP26" s="141">
        <v>0</v>
      </c>
      <c r="AQ26" s="141">
        <v>6</v>
      </c>
      <c r="AR26" s="141">
        <v>732</v>
      </c>
    </row>
    <row r="27" spans="1:44" s="42" customFormat="1" ht="12" customHeight="1" x14ac:dyDescent="0.25">
      <c r="A27" s="11"/>
      <c r="B27" s="8" t="s">
        <v>24</v>
      </c>
      <c r="C27" s="140">
        <v>53</v>
      </c>
      <c r="D27" s="140">
        <v>80</v>
      </c>
      <c r="E27" s="140">
        <v>10</v>
      </c>
      <c r="F27" s="140">
        <v>55</v>
      </c>
      <c r="G27" s="142" t="s">
        <v>134</v>
      </c>
      <c r="H27" s="142">
        <v>2</v>
      </c>
      <c r="I27" s="140">
        <v>65</v>
      </c>
      <c r="J27" s="140" t="s">
        <v>134</v>
      </c>
      <c r="K27" s="140">
        <v>19</v>
      </c>
      <c r="L27" s="140" t="s">
        <v>134</v>
      </c>
      <c r="M27" s="140">
        <v>142.00000000000003</v>
      </c>
      <c r="N27" s="140" t="s">
        <v>134</v>
      </c>
      <c r="O27" s="140">
        <v>426</v>
      </c>
      <c r="P27" s="140"/>
      <c r="Q27" s="140">
        <v>0</v>
      </c>
      <c r="R27" s="140">
        <v>74.999999999999986</v>
      </c>
      <c r="S27" s="140">
        <v>511.00000000000006</v>
      </c>
      <c r="T27" s="140">
        <v>1147.0000000000002</v>
      </c>
      <c r="U27" s="140">
        <v>490.00000000000006</v>
      </c>
      <c r="V27" s="140">
        <v>24</v>
      </c>
      <c r="W27" s="140">
        <v>2247.0000000000005</v>
      </c>
      <c r="X27" s="142"/>
      <c r="Y27" s="142">
        <v>8</v>
      </c>
      <c r="Z27" s="140">
        <v>3</v>
      </c>
      <c r="AA27" s="142">
        <v>397</v>
      </c>
      <c r="AB27" s="140">
        <v>22</v>
      </c>
      <c r="AC27" s="140">
        <v>0</v>
      </c>
      <c r="AD27" s="140">
        <v>0</v>
      </c>
      <c r="AE27" s="142">
        <v>3</v>
      </c>
      <c r="AF27" s="140">
        <v>0</v>
      </c>
      <c r="AG27" s="140">
        <v>433</v>
      </c>
      <c r="AH27" s="142"/>
      <c r="AI27" s="140">
        <v>20</v>
      </c>
      <c r="AJ27" s="142">
        <v>136</v>
      </c>
      <c r="AK27" s="140">
        <v>0</v>
      </c>
      <c r="AL27" s="140">
        <v>53</v>
      </c>
      <c r="AM27" s="141">
        <v>11</v>
      </c>
      <c r="AN27" s="141">
        <v>0</v>
      </c>
      <c r="AO27" s="141">
        <v>24.000000000000004</v>
      </c>
      <c r="AP27" s="141">
        <v>0</v>
      </c>
      <c r="AQ27" s="141">
        <v>0</v>
      </c>
      <c r="AR27" s="141">
        <v>244</v>
      </c>
    </row>
    <row r="28" spans="1:44" s="42" customFormat="1" ht="12" customHeight="1" x14ac:dyDescent="0.25">
      <c r="A28" s="11"/>
      <c r="B28" s="8" t="s">
        <v>25</v>
      </c>
      <c r="C28" s="140">
        <v>2089</v>
      </c>
      <c r="D28" s="140">
        <v>1999.0000000000002</v>
      </c>
      <c r="E28" s="140">
        <v>1212</v>
      </c>
      <c r="F28" s="140">
        <v>807.99999999999989</v>
      </c>
      <c r="G28" s="140">
        <v>48</v>
      </c>
      <c r="H28" s="140">
        <v>75</v>
      </c>
      <c r="I28" s="140">
        <v>50.000000000000007</v>
      </c>
      <c r="J28" s="140">
        <v>12</v>
      </c>
      <c r="K28" s="140">
        <v>28</v>
      </c>
      <c r="L28" s="140">
        <v>48</v>
      </c>
      <c r="M28" s="140">
        <v>1694.0000000000009</v>
      </c>
      <c r="N28" s="140">
        <v>49</v>
      </c>
      <c r="O28" s="140">
        <v>8112.0000000000009</v>
      </c>
      <c r="P28" s="140"/>
      <c r="Q28" s="140">
        <v>104.00000000000001</v>
      </c>
      <c r="R28" s="140">
        <v>1163.9999999999998</v>
      </c>
      <c r="S28" s="140">
        <v>1605</v>
      </c>
      <c r="T28" s="140">
        <v>11757.999999999982</v>
      </c>
      <c r="U28" s="140">
        <v>3832.0000000000032</v>
      </c>
      <c r="V28" s="140">
        <v>49</v>
      </c>
      <c r="W28" s="140">
        <v>18511.999999999985</v>
      </c>
      <c r="X28" s="140"/>
      <c r="Y28" s="140">
        <v>256</v>
      </c>
      <c r="Z28" s="140">
        <v>543</v>
      </c>
      <c r="AA28" s="140">
        <v>698.00000000000011</v>
      </c>
      <c r="AB28" s="140">
        <v>290</v>
      </c>
      <c r="AC28" s="140">
        <v>21</v>
      </c>
      <c r="AD28" s="140">
        <v>3</v>
      </c>
      <c r="AE28" s="140">
        <v>23.000000000000004</v>
      </c>
      <c r="AF28" s="140">
        <v>126</v>
      </c>
      <c r="AG28" s="140">
        <v>1960</v>
      </c>
      <c r="AH28" s="140"/>
      <c r="AI28" s="140">
        <v>421.00000000000011</v>
      </c>
      <c r="AJ28" s="140">
        <v>2311.9999999999991</v>
      </c>
      <c r="AK28" s="140">
        <v>283</v>
      </c>
      <c r="AL28" s="140">
        <v>274.99999999999994</v>
      </c>
      <c r="AM28" s="141">
        <v>61</v>
      </c>
      <c r="AN28" s="141">
        <v>0</v>
      </c>
      <c r="AO28" s="141">
        <v>546.99999999999977</v>
      </c>
      <c r="AP28" s="141">
        <v>0</v>
      </c>
      <c r="AQ28" s="141">
        <v>58</v>
      </c>
      <c r="AR28" s="141">
        <v>3956.9999999999991</v>
      </c>
    </row>
    <row r="29" spans="1:44" s="42" customFormat="1" ht="12" customHeight="1" x14ac:dyDescent="0.25">
      <c r="A29" s="11"/>
      <c r="B29" s="8" t="s">
        <v>26</v>
      </c>
      <c r="C29" s="140">
        <v>1593.0000000000005</v>
      </c>
      <c r="D29" s="140">
        <v>1129</v>
      </c>
      <c r="E29" s="140">
        <v>853.99999999999966</v>
      </c>
      <c r="F29" s="140">
        <v>852.99999999999966</v>
      </c>
      <c r="G29" s="140">
        <v>229</v>
      </c>
      <c r="H29" s="140">
        <v>155.00000000000006</v>
      </c>
      <c r="I29" s="140">
        <v>139</v>
      </c>
      <c r="J29" s="140">
        <v>9</v>
      </c>
      <c r="K29" s="140">
        <v>44</v>
      </c>
      <c r="L29" s="140">
        <v>29.999999999999996</v>
      </c>
      <c r="M29" s="140">
        <v>1878.9999999999968</v>
      </c>
      <c r="N29" s="140">
        <v>19</v>
      </c>
      <c r="O29" s="140">
        <v>6932.9999999999964</v>
      </c>
      <c r="P29" s="140"/>
      <c r="Q29" s="140">
        <v>174</v>
      </c>
      <c r="R29" s="140">
        <v>1455.0000000000011</v>
      </c>
      <c r="S29" s="140">
        <v>2485.0000000000009</v>
      </c>
      <c r="T29" s="140">
        <v>13331.000000000018</v>
      </c>
      <c r="U29" s="140">
        <v>3253.9999999999991</v>
      </c>
      <c r="V29" s="140">
        <v>191</v>
      </c>
      <c r="W29" s="140">
        <v>20890.000000000022</v>
      </c>
      <c r="X29" s="140"/>
      <c r="Y29" s="140">
        <v>84.000000000000014</v>
      </c>
      <c r="Z29" s="140">
        <v>255.00000000000006</v>
      </c>
      <c r="AA29" s="140">
        <v>3953</v>
      </c>
      <c r="AB29" s="140">
        <v>396</v>
      </c>
      <c r="AC29" s="140">
        <v>15</v>
      </c>
      <c r="AD29" s="140">
        <v>17</v>
      </c>
      <c r="AE29" s="142">
        <v>113</v>
      </c>
      <c r="AF29" s="142">
        <v>15</v>
      </c>
      <c r="AG29" s="140">
        <v>4848</v>
      </c>
      <c r="AH29" s="142"/>
      <c r="AI29" s="140">
        <v>406.00000000000006</v>
      </c>
      <c r="AJ29" s="142">
        <v>815.00000000000011</v>
      </c>
      <c r="AK29" s="140">
        <v>2710</v>
      </c>
      <c r="AL29" s="140">
        <v>235.99999999999994</v>
      </c>
      <c r="AM29" s="141">
        <v>1</v>
      </c>
      <c r="AN29" s="141">
        <v>0</v>
      </c>
      <c r="AO29" s="141">
        <v>372.00000000000011</v>
      </c>
      <c r="AP29" s="141">
        <v>1</v>
      </c>
      <c r="AQ29" s="141">
        <v>59</v>
      </c>
      <c r="AR29" s="141">
        <v>4600</v>
      </c>
    </row>
    <row r="30" spans="1:44" s="65" customFormat="1" ht="12" customHeight="1" x14ac:dyDescent="0.25">
      <c r="A30" s="11"/>
      <c r="B30" s="8" t="s">
        <v>27</v>
      </c>
      <c r="C30" s="140">
        <v>196.00000000000009</v>
      </c>
      <c r="D30" s="140">
        <v>252.99999999999994</v>
      </c>
      <c r="E30" s="140">
        <v>258.00000000000006</v>
      </c>
      <c r="F30" s="140">
        <v>171.99999999999997</v>
      </c>
      <c r="G30" s="140">
        <v>9</v>
      </c>
      <c r="H30" s="140">
        <v>7</v>
      </c>
      <c r="I30" s="140">
        <v>39</v>
      </c>
      <c r="J30" s="140">
        <v>1</v>
      </c>
      <c r="K30" s="140">
        <v>8</v>
      </c>
      <c r="L30" s="140" t="s">
        <v>134</v>
      </c>
      <c r="M30" s="140">
        <v>363.00000000000017</v>
      </c>
      <c r="N30" s="140">
        <v>2</v>
      </c>
      <c r="O30" s="140">
        <v>1308.0000000000002</v>
      </c>
      <c r="P30" s="143"/>
      <c r="Q30" s="140">
        <v>60.000000000000014</v>
      </c>
      <c r="R30" s="140">
        <v>27</v>
      </c>
      <c r="S30" s="140">
        <v>2043.0000000000005</v>
      </c>
      <c r="T30" s="140">
        <v>1961.0000000000002</v>
      </c>
      <c r="U30" s="140">
        <v>434.99999999999994</v>
      </c>
      <c r="V30" s="143">
        <v>53</v>
      </c>
      <c r="W30" s="140">
        <v>4579.0000000000009</v>
      </c>
      <c r="X30" s="140"/>
      <c r="Y30" s="140">
        <v>13</v>
      </c>
      <c r="Z30" s="140">
        <v>4</v>
      </c>
      <c r="AA30" s="140">
        <v>0</v>
      </c>
      <c r="AB30" s="140">
        <v>79</v>
      </c>
      <c r="AC30" s="142">
        <v>0</v>
      </c>
      <c r="AD30" s="140">
        <v>0</v>
      </c>
      <c r="AE30" s="142">
        <v>0</v>
      </c>
      <c r="AF30" s="142">
        <v>1</v>
      </c>
      <c r="AG30" s="140">
        <v>97</v>
      </c>
      <c r="AH30" s="140"/>
      <c r="AI30" s="140">
        <v>75.999999999999986</v>
      </c>
      <c r="AJ30" s="140">
        <v>20</v>
      </c>
      <c r="AK30" s="140">
        <v>0</v>
      </c>
      <c r="AL30" s="140">
        <v>35.999999999999993</v>
      </c>
      <c r="AM30" s="141">
        <v>15</v>
      </c>
      <c r="AN30" s="141">
        <v>0</v>
      </c>
      <c r="AO30" s="141">
        <v>28</v>
      </c>
      <c r="AP30" s="141">
        <v>0</v>
      </c>
      <c r="AQ30" s="141">
        <v>1</v>
      </c>
      <c r="AR30" s="141">
        <v>175.99999999999997</v>
      </c>
    </row>
    <row r="31" spans="1:44" s="42" customFormat="1" ht="12" customHeight="1" x14ac:dyDescent="0.25">
      <c r="A31" s="11"/>
      <c r="B31" s="8" t="s">
        <v>28</v>
      </c>
      <c r="C31" s="140">
        <v>646</v>
      </c>
      <c r="D31" s="140">
        <v>960.00000000000114</v>
      </c>
      <c r="E31" s="140">
        <v>930</v>
      </c>
      <c r="F31" s="140">
        <v>640.00000000000023</v>
      </c>
      <c r="G31" s="140">
        <v>10</v>
      </c>
      <c r="H31" s="140">
        <v>38</v>
      </c>
      <c r="I31" s="140">
        <v>31.000000000000007</v>
      </c>
      <c r="J31" s="140" t="s">
        <v>134</v>
      </c>
      <c r="K31" s="140">
        <v>16</v>
      </c>
      <c r="L31" s="140">
        <v>31</v>
      </c>
      <c r="M31" s="140">
        <v>1077</v>
      </c>
      <c r="N31" s="140">
        <v>14</v>
      </c>
      <c r="O31" s="140">
        <v>4393.0000000000009</v>
      </c>
      <c r="P31" s="140"/>
      <c r="Q31" s="140">
        <v>42</v>
      </c>
      <c r="R31" s="140">
        <v>696.99999999999989</v>
      </c>
      <c r="S31" s="140">
        <v>449</v>
      </c>
      <c r="T31" s="140">
        <v>2411.0000000000005</v>
      </c>
      <c r="U31" s="140">
        <v>1747.9999999999998</v>
      </c>
      <c r="V31" s="140">
        <v>24</v>
      </c>
      <c r="W31" s="140">
        <v>5371</v>
      </c>
      <c r="X31" s="140"/>
      <c r="Y31" s="140">
        <v>6</v>
      </c>
      <c r="Z31" s="140">
        <v>97.000000000000014</v>
      </c>
      <c r="AA31" s="140">
        <v>483</v>
      </c>
      <c r="AB31" s="140">
        <v>310</v>
      </c>
      <c r="AC31" s="142">
        <v>18</v>
      </c>
      <c r="AD31" s="140">
        <v>0</v>
      </c>
      <c r="AE31" s="140">
        <v>12</v>
      </c>
      <c r="AF31" s="140">
        <v>8</v>
      </c>
      <c r="AG31" s="140">
        <v>934</v>
      </c>
      <c r="AH31" s="140"/>
      <c r="AI31" s="140">
        <v>56.999999999999993</v>
      </c>
      <c r="AJ31" s="140">
        <v>368</v>
      </c>
      <c r="AK31" s="140">
        <v>2</v>
      </c>
      <c r="AL31" s="140">
        <v>107</v>
      </c>
      <c r="AM31" s="141">
        <v>20</v>
      </c>
      <c r="AN31" s="141">
        <v>0</v>
      </c>
      <c r="AO31" s="141">
        <v>164.99999999999994</v>
      </c>
      <c r="AP31" s="141">
        <v>1</v>
      </c>
      <c r="AQ31" s="141">
        <v>4</v>
      </c>
      <c r="AR31" s="141">
        <v>724</v>
      </c>
    </row>
    <row r="32" spans="1:44" s="65" customFormat="1" ht="12" customHeight="1" x14ac:dyDescent="0.25">
      <c r="A32" s="11" t="s">
        <v>29</v>
      </c>
      <c r="B32" s="15" t="s">
        <v>10</v>
      </c>
      <c r="C32" s="143">
        <v>5116</v>
      </c>
      <c r="D32" s="143">
        <v>4534.0000000000009</v>
      </c>
      <c r="E32" s="143">
        <v>3669.9999999999995</v>
      </c>
      <c r="F32" s="143">
        <v>2977</v>
      </c>
      <c r="G32" s="143">
        <v>324</v>
      </c>
      <c r="H32" s="143">
        <v>331.00000000000006</v>
      </c>
      <c r="I32" s="143">
        <v>342</v>
      </c>
      <c r="J32" s="143">
        <v>22</v>
      </c>
      <c r="K32" s="143">
        <v>117</v>
      </c>
      <c r="L32" s="143">
        <v>112</v>
      </c>
      <c r="M32" s="143">
        <v>5777.9999999999982</v>
      </c>
      <c r="N32" s="143">
        <v>91</v>
      </c>
      <c r="O32" s="143">
        <v>23414</v>
      </c>
      <c r="P32" s="143"/>
      <c r="Q32" s="143">
        <v>387</v>
      </c>
      <c r="R32" s="143">
        <v>3545.0000000000009</v>
      </c>
      <c r="S32" s="143">
        <v>8753.0000000000018</v>
      </c>
      <c r="T32" s="143">
        <v>34359</v>
      </c>
      <c r="U32" s="143">
        <v>11325.000000000004</v>
      </c>
      <c r="V32" s="143">
        <v>494</v>
      </c>
      <c r="W32" s="143">
        <v>58863.000000000007</v>
      </c>
      <c r="X32" s="143"/>
      <c r="Y32" s="143">
        <v>391</v>
      </c>
      <c r="Z32" s="143">
        <v>1033</v>
      </c>
      <c r="AA32" s="140">
        <v>6529</v>
      </c>
      <c r="AB32" s="143">
        <v>1202</v>
      </c>
      <c r="AC32" s="143">
        <v>70</v>
      </c>
      <c r="AD32" s="143">
        <v>24</v>
      </c>
      <c r="AE32" s="143">
        <v>154</v>
      </c>
      <c r="AF32" s="143">
        <v>162</v>
      </c>
      <c r="AG32" s="143">
        <v>9565</v>
      </c>
      <c r="AH32" s="143"/>
      <c r="AI32" s="143">
        <v>1088.0000000000002</v>
      </c>
      <c r="AJ32" s="143">
        <v>3925.9999999999991</v>
      </c>
      <c r="AK32" s="143">
        <v>3054</v>
      </c>
      <c r="AL32" s="143">
        <v>883.99999999999989</v>
      </c>
      <c r="AM32" s="146">
        <v>120</v>
      </c>
      <c r="AN32" s="146">
        <v>0</v>
      </c>
      <c r="AO32" s="146">
        <v>1231</v>
      </c>
      <c r="AP32" s="146">
        <v>2</v>
      </c>
      <c r="AQ32" s="146">
        <v>128</v>
      </c>
      <c r="AR32" s="146">
        <v>10433</v>
      </c>
    </row>
    <row r="33" spans="1:44" s="42" customFormat="1" ht="9" customHeight="1" x14ac:dyDescent="0.25">
      <c r="A33" s="11"/>
      <c r="B33" s="15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1"/>
      <c r="AN33" s="141"/>
      <c r="AO33" s="141"/>
      <c r="AP33" s="141"/>
      <c r="AQ33" s="141"/>
      <c r="AR33" s="141"/>
    </row>
    <row r="34" spans="1:44" s="42" customFormat="1" ht="12" customHeight="1" x14ac:dyDescent="0.25">
      <c r="A34" s="11"/>
      <c r="B34" s="8" t="s">
        <v>30</v>
      </c>
      <c r="C34" s="140">
        <v>2052.9999999999995</v>
      </c>
      <c r="D34" s="140">
        <v>1885.9999999999993</v>
      </c>
      <c r="E34" s="140">
        <v>3381</v>
      </c>
      <c r="F34" s="140">
        <v>2774.9999999999995</v>
      </c>
      <c r="G34" s="140">
        <v>75</v>
      </c>
      <c r="H34" s="140">
        <v>182.00000000000003</v>
      </c>
      <c r="I34" s="140">
        <v>114.00000000000003</v>
      </c>
      <c r="J34" s="140">
        <v>35</v>
      </c>
      <c r="K34" s="140">
        <v>36</v>
      </c>
      <c r="L34" s="140">
        <v>64.999999999999986</v>
      </c>
      <c r="M34" s="140">
        <v>2434.0000000000014</v>
      </c>
      <c r="N34" s="140">
        <v>121</v>
      </c>
      <c r="O34" s="140">
        <v>13157</v>
      </c>
      <c r="P34" s="140"/>
      <c r="Q34" s="140">
        <v>188</v>
      </c>
      <c r="R34" s="140">
        <v>2174.0000000000009</v>
      </c>
      <c r="S34" s="140">
        <v>2129.0000000000018</v>
      </c>
      <c r="T34" s="140">
        <v>15550.00000000002</v>
      </c>
      <c r="U34" s="140">
        <v>1974.0000000000005</v>
      </c>
      <c r="V34" s="140">
        <v>70</v>
      </c>
      <c r="W34" s="140">
        <v>22085.000000000022</v>
      </c>
      <c r="X34" s="140"/>
      <c r="Y34" s="140">
        <v>166.00000000000003</v>
      </c>
      <c r="Z34" s="140">
        <v>176.99999999999997</v>
      </c>
      <c r="AA34" s="140">
        <v>1757.0000000000002</v>
      </c>
      <c r="AB34" s="140">
        <v>292</v>
      </c>
      <c r="AC34" s="140">
        <v>7</v>
      </c>
      <c r="AD34" s="140">
        <v>0</v>
      </c>
      <c r="AE34" s="140">
        <v>8</v>
      </c>
      <c r="AF34" s="142">
        <v>2</v>
      </c>
      <c r="AG34" s="140">
        <v>2409</v>
      </c>
      <c r="AH34" s="140"/>
      <c r="AI34" s="140">
        <v>398.00000000000017</v>
      </c>
      <c r="AJ34" s="142">
        <v>1513.0000000000002</v>
      </c>
      <c r="AK34" s="140">
        <v>752.00000000000011</v>
      </c>
      <c r="AL34" s="140">
        <v>771.00000000000023</v>
      </c>
      <c r="AM34" s="141">
        <v>19</v>
      </c>
      <c r="AN34" s="141">
        <v>0</v>
      </c>
      <c r="AO34" s="141">
        <v>583.00000000000023</v>
      </c>
      <c r="AP34" s="141">
        <v>8</v>
      </c>
      <c r="AQ34" s="141">
        <v>31</v>
      </c>
      <c r="AR34" s="141">
        <v>4075.0000000000009</v>
      </c>
    </row>
    <row r="35" spans="1:44" s="42" customFormat="1" ht="12" customHeight="1" x14ac:dyDescent="0.25">
      <c r="A35" s="11"/>
      <c r="B35" s="8" t="s">
        <v>31</v>
      </c>
      <c r="C35" s="140">
        <v>967.99999999999966</v>
      </c>
      <c r="D35" s="140">
        <v>354.00000000000006</v>
      </c>
      <c r="E35" s="140">
        <v>1248.9999999999998</v>
      </c>
      <c r="F35" s="140">
        <v>796.00000000000011</v>
      </c>
      <c r="G35" s="140">
        <v>61</v>
      </c>
      <c r="H35" s="140">
        <v>180.99999999999997</v>
      </c>
      <c r="I35" s="140">
        <v>45</v>
      </c>
      <c r="J35" s="140">
        <v>14</v>
      </c>
      <c r="K35" s="140">
        <v>23</v>
      </c>
      <c r="L35" s="140">
        <v>17</v>
      </c>
      <c r="M35" s="140">
        <v>1156.0000000000007</v>
      </c>
      <c r="N35" s="140">
        <v>5</v>
      </c>
      <c r="O35" s="140">
        <v>4869</v>
      </c>
      <c r="P35" s="140"/>
      <c r="Q35" s="140">
        <v>166</v>
      </c>
      <c r="R35" s="140">
        <v>353.00000000000006</v>
      </c>
      <c r="S35" s="140">
        <v>1412.9999999999998</v>
      </c>
      <c r="T35" s="140">
        <v>8628.0000000000018</v>
      </c>
      <c r="U35" s="140">
        <v>3863.0000000000023</v>
      </c>
      <c r="V35" s="140">
        <v>3</v>
      </c>
      <c r="W35" s="140">
        <v>14426.000000000004</v>
      </c>
      <c r="X35" s="140"/>
      <c r="Y35" s="140">
        <v>82</v>
      </c>
      <c r="Z35" s="140">
        <v>246</v>
      </c>
      <c r="AA35" s="140">
        <v>345</v>
      </c>
      <c r="AB35" s="140">
        <v>64</v>
      </c>
      <c r="AC35" s="140">
        <v>14</v>
      </c>
      <c r="AD35" s="140">
        <v>0</v>
      </c>
      <c r="AE35" s="140">
        <v>10</v>
      </c>
      <c r="AF35" s="142">
        <v>1</v>
      </c>
      <c r="AG35" s="140">
        <v>762</v>
      </c>
      <c r="AH35" s="140"/>
      <c r="AI35" s="140">
        <v>142.00000000000003</v>
      </c>
      <c r="AJ35" s="142">
        <v>822</v>
      </c>
      <c r="AK35" s="140">
        <v>124</v>
      </c>
      <c r="AL35" s="140">
        <v>704.99999999999977</v>
      </c>
      <c r="AM35" s="141">
        <v>27</v>
      </c>
      <c r="AN35" s="141">
        <v>0</v>
      </c>
      <c r="AO35" s="141">
        <v>110</v>
      </c>
      <c r="AP35" s="141">
        <v>3</v>
      </c>
      <c r="AQ35" s="141">
        <v>70</v>
      </c>
      <c r="AR35" s="141">
        <v>2002.9999999999998</v>
      </c>
    </row>
    <row r="36" spans="1:44" s="65" customFormat="1" ht="12" customHeight="1" x14ac:dyDescent="0.25">
      <c r="A36" s="11" t="s">
        <v>32</v>
      </c>
      <c r="B36" s="15" t="s">
        <v>10</v>
      </c>
      <c r="C36" s="143">
        <v>3020.9999999999991</v>
      </c>
      <c r="D36" s="143">
        <v>2239.9999999999995</v>
      </c>
      <c r="E36" s="143">
        <v>4630</v>
      </c>
      <c r="F36" s="143">
        <v>3570.9999999999995</v>
      </c>
      <c r="G36" s="143">
        <v>136</v>
      </c>
      <c r="H36" s="143">
        <v>363</v>
      </c>
      <c r="I36" s="143">
        <v>159.00000000000003</v>
      </c>
      <c r="J36" s="143">
        <v>49</v>
      </c>
      <c r="K36" s="143">
        <v>59</v>
      </c>
      <c r="L36" s="143">
        <v>81.999999999999986</v>
      </c>
      <c r="M36" s="143">
        <v>3590.0000000000018</v>
      </c>
      <c r="N36" s="143">
        <v>126</v>
      </c>
      <c r="O36" s="143">
        <v>18026</v>
      </c>
      <c r="P36" s="143"/>
      <c r="Q36" s="143">
        <v>354</v>
      </c>
      <c r="R36" s="143">
        <v>2527.0000000000009</v>
      </c>
      <c r="S36" s="143">
        <v>3542.0000000000018</v>
      </c>
      <c r="T36" s="143">
        <v>24178.000000000022</v>
      </c>
      <c r="U36" s="143">
        <v>5837.0000000000027</v>
      </c>
      <c r="V36" s="143">
        <v>73</v>
      </c>
      <c r="W36" s="143">
        <v>36511.000000000029</v>
      </c>
      <c r="X36" s="143"/>
      <c r="Y36" s="143">
        <v>248.00000000000003</v>
      </c>
      <c r="Z36" s="143">
        <v>423</v>
      </c>
      <c r="AA36" s="143">
        <v>2102</v>
      </c>
      <c r="AB36" s="143">
        <v>356</v>
      </c>
      <c r="AC36" s="143">
        <v>21</v>
      </c>
      <c r="AD36" s="143">
        <v>0</v>
      </c>
      <c r="AE36" s="143">
        <v>18</v>
      </c>
      <c r="AF36" s="143">
        <v>3</v>
      </c>
      <c r="AG36" s="143">
        <v>3171</v>
      </c>
      <c r="AH36" s="143"/>
      <c r="AI36" s="143">
        <v>540.00000000000023</v>
      </c>
      <c r="AJ36" s="143">
        <v>2335</v>
      </c>
      <c r="AK36" s="143">
        <v>876.00000000000011</v>
      </c>
      <c r="AL36" s="143">
        <v>1476</v>
      </c>
      <c r="AM36" s="146">
        <v>46</v>
      </c>
      <c r="AN36" s="141">
        <v>0</v>
      </c>
      <c r="AO36" s="146">
        <v>693.00000000000023</v>
      </c>
      <c r="AP36" s="146">
        <v>11</v>
      </c>
      <c r="AQ36" s="146">
        <v>101</v>
      </c>
      <c r="AR36" s="146">
        <v>6078.0000000000009</v>
      </c>
    </row>
    <row r="37" spans="1:44" s="42" customFormat="1" ht="9" customHeight="1" x14ac:dyDescent="0.25">
      <c r="A37" s="11"/>
      <c r="B37" s="15"/>
      <c r="C37" s="140"/>
      <c r="D37" s="140"/>
      <c r="E37" s="140"/>
      <c r="F37" s="140"/>
      <c r="G37" s="140"/>
      <c r="H37" s="140"/>
      <c r="I37" s="140"/>
      <c r="J37" s="140"/>
      <c r="K37" s="140">
        <v>0</v>
      </c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0"/>
      <c r="AF37" s="140"/>
      <c r="AG37" s="140"/>
      <c r="AH37" s="140"/>
      <c r="AI37" s="140"/>
      <c r="AJ37" s="140"/>
      <c r="AK37" s="140"/>
      <c r="AL37" s="140"/>
      <c r="AM37" s="141"/>
      <c r="AN37" s="141"/>
      <c r="AO37" s="141"/>
      <c r="AP37" s="141"/>
      <c r="AQ37" s="141"/>
      <c r="AR37" s="141"/>
    </row>
    <row r="38" spans="1:44" s="65" customFormat="1" ht="12" customHeight="1" x14ac:dyDescent="0.25">
      <c r="A38" s="11" t="s">
        <v>33</v>
      </c>
      <c r="B38" s="15" t="s">
        <v>10</v>
      </c>
      <c r="C38" s="143">
        <v>36736</v>
      </c>
      <c r="D38" s="143">
        <v>27331.999999999993</v>
      </c>
      <c r="E38" s="143">
        <v>27688.000000000004</v>
      </c>
      <c r="F38" s="143">
        <v>24999.999999999996</v>
      </c>
      <c r="G38" s="143">
        <v>1666.9999999999998</v>
      </c>
      <c r="H38" s="143">
        <v>2699</v>
      </c>
      <c r="I38" s="143">
        <v>3448.0000000000005</v>
      </c>
      <c r="J38" s="143">
        <v>899</v>
      </c>
      <c r="K38" s="143">
        <v>3491</v>
      </c>
      <c r="L38" s="143">
        <v>993</v>
      </c>
      <c r="M38" s="143">
        <v>38188</v>
      </c>
      <c r="N38" s="143">
        <v>1162</v>
      </c>
      <c r="O38" s="143">
        <v>169303</v>
      </c>
      <c r="P38" s="143"/>
      <c r="Q38" s="143">
        <v>3454</v>
      </c>
      <c r="R38" s="143">
        <v>18271</v>
      </c>
      <c r="S38" s="143">
        <v>73577</v>
      </c>
      <c r="T38" s="143">
        <v>248895.99999999997</v>
      </c>
      <c r="U38" s="143">
        <v>94367</v>
      </c>
      <c r="V38" s="143">
        <v>2613</v>
      </c>
      <c r="W38" s="143">
        <v>441178</v>
      </c>
      <c r="X38" s="143"/>
      <c r="Y38" s="143">
        <v>7080.0000000000009</v>
      </c>
      <c r="Z38" s="143">
        <v>16789.999999999996</v>
      </c>
      <c r="AA38" s="143">
        <v>51324.999999999993</v>
      </c>
      <c r="AB38" s="143">
        <v>23045.999999999993</v>
      </c>
      <c r="AC38" s="143">
        <v>1164</v>
      </c>
      <c r="AD38" s="143">
        <v>452</v>
      </c>
      <c r="AE38" s="143">
        <v>518</v>
      </c>
      <c r="AF38" s="143">
        <v>1553</v>
      </c>
      <c r="AG38" s="143">
        <v>101927.99999999997</v>
      </c>
      <c r="AH38" s="143"/>
      <c r="AI38" s="143">
        <v>12056</v>
      </c>
      <c r="AJ38" s="143">
        <v>63316.999999999964</v>
      </c>
      <c r="AK38" s="143">
        <v>32004.000000000004</v>
      </c>
      <c r="AL38" s="143">
        <v>14457.000000000002</v>
      </c>
      <c r="AM38" s="146">
        <v>900</v>
      </c>
      <c r="AN38" s="146">
        <v>142</v>
      </c>
      <c r="AO38" s="146">
        <v>8097</v>
      </c>
      <c r="AP38" s="146">
        <v>169</v>
      </c>
      <c r="AQ38" s="146">
        <v>1223.9999999999995</v>
      </c>
      <c r="AR38" s="146">
        <v>132365.99999999997</v>
      </c>
    </row>
    <row r="39" spans="1:44" s="65" customFormat="1" ht="9" customHeight="1" x14ac:dyDescent="0.25">
      <c r="A39" s="58"/>
      <c r="B39" s="34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</row>
    <row r="40" spans="1:44" s="65" customFormat="1" ht="9" customHeight="1" x14ac:dyDescent="0.25">
      <c r="A40" s="11"/>
      <c r="B40" s="15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</row>
    <row r="41" spans="1:44" s="65" customFormat="1" ht="9" customHeight="1" x14ac:dyDescent="0.25">
      <c r="A41" s="11"/>
      <c r="B41" s="15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</row>
    <row r="42" spans="1:44" x14ac:dyDescent="0.3">
      <c r="A42" s="50" t="s">
        <v>113</v>
      </c>
    </row>
    <row r="43" spans="1:44" x14ac:dyDescent="0.3">
      <c r="A43" s="42" t="s">
        <v>114</v>
      </c>
    </row>
    <row r="44" spans="1:44" x14ac:dyDescent="0.3">
      <c r="A44" s="42" t="s">
        <v>115</v>
      </c>
    </row>
    <row r="48" spans="1:44" x14ac:dyDescent="0.3">
      <c r="T48" s="149"/>
    </row>
  </sheetData>
  <mergeCells count="11">
    <mergeCell ref="Y3:AG3"/>
    <mergeCell ref="AI3:AR3"/>
    <mergeCell ref="A1:AL1"/>
    <mergeCell ref="A2:A4"/>
    <mergeCell ref="B2:B4"/>
    <mergeCell ref="C2:O2"/>
    <mergeCell ref="C3:O3"/>
    <mergeCell ref="Q2:W2"/>
    <mergeCell ref="Y2:AG2"/>
    <mergeCell ref="AI2:AR2"/>
    <mergeCell ref="Q3:W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42"/>
  <sheetViews>
    <sheetView zoomScale="60" zoomScaleNormal="60" workbookViewId="0">
      <selection sqref="A1:BV1"/>
    </sheetView>
  </sheetViews>
  <sheetFormatPr defaultColWidth="8.88671875" defaultRowHeight="12" x14ac:dyDescent="0.3"/>
  <cols>
    <col min="1" max="1" width="13.33203125" style="50" bestFit="1" customWidth="1"/>
    <col min="2" max="2" width="27.5546875" style="50" bestFit="1" customWidth="1"/>
    <col min="3" max="3" width="15.109375" style="72" bestFit="1" customWidth="1"/>
    <col min="4" max="4" width="11.6640625" style="72" customWidth="1"/>
    <col min="5" max="5" width="12" style="72" bestFit="1" customWidth="1"/>
    <col min="6" max="6" width="15.6640625" style="72" customWidth="1"/>
    <col min="7" max="7" width="11.6640625" style="73" customWidth="1"/>
    <col min="8" max="8" width="1.6640625" style="50" customWidth="1"/>
    <col min="9" max="9" width="15.109375" style="72" bestFit="1" customWidth="1"/>
    <col min="10" max="10" width="11.6640625" style="72" customWidth="1"/>
    <col min="11" max="11" width="12" style="72" bestFit="1" customWidth="1"/>
    <col min="12" max="12" width="15.6640625" style="72" customWidth="1"/>
    <col min="13" max="13" width="11.6640625" style="73" customWidth="1"/>
    <col min="14" max="14" width="1.6640625" style="50" customWidth="1"/>
    <col min="15" max="15" width="15.109375" style="72" bestFit="1" customWidth="1"/>
    <col min="16" max="16" width="11.6640625" style="72" customWidth="1"/>
    <col min="17" max="17" width="12" style="72" bestFit="1" customWidth="1"/>
    <col min="18" max="18" width="15.6640625" style="72" customWidth="1"/>
    <col min="19" max="19" width="11.6640625" style="73" customWidth="1"/>
    <col min="20" max="20" width="1.6640625" style="50" customWidth="1"/>
    <col min="21" max="21" width="15.109375" style="50" bestFit="1" customWidth="1"/>
    <col min="22" max="22" width="11.6640625" style="50" customWidth="1"/>
    <col min="23" max="23" width="12" style="50" bestFit="1" customWidth="1"/>
    <col min="24" max="24" width="15.6640625" style="50" customWidth="1"/>
    <col min="25" max="25" width="11.6640625" style="73" customWidth="1"/>
    <col min="26" max="26" width="1.6640625" style="50" customWidth="1"/>
    <col min="27" max="30" width="11.6640625" style="72" customWidth="1"/>
    <col min="31" max="31" width="11.6640625" style="73" customWidth="1"/>
    <col min="32" max="32" width="1.6640625" style="50" customWidth="1"/>
    <col min="33" max="36" width="11.6640625" style="72" customWidth="1"/>
    <col min="37" max="37" width="11.6640625" style="73" customWidth="1"/>
    <col min="38" max="38" width="1.6640625" style="50" customWidth="1"/>
    <col min="39" max="42" width="11.6640625" style="72" customWidth="1"/>
    <col min="43" max="43" width="11.6640625" style="73" customWidth="1"/>
    <col min="44" max="44" width="1.6640625" style="50" customWidth="1"/>
    <col min="45" max="48" width="11.6640625" style="72" customWidth="1"/>
    <col min="49" max="49" width="11.6640625" style="73" customWidth="1"/>
    <col min="50" max="50" width="1.6640625" style="50" customWidth="1"/>
    <col min="51" max="54" width="11.6640625" style="72" customWidth="1"/>
    <col min="55" max="55" width="11.6640625" style="73" customWidth="1"/>
    <col min="56" max="56" width="1.6640625" style="50" customWidth="1"/>
    <col min="57" max="60" width="11.6640625" style="72" customWidth="1"/>
    <col min="61" max="61" width="11.6640625" style="73" customWidth="1"/>
    <col min="62" max="62" width="1.6640625" style="50" customWidth="1"/>
    <col min="63" max="66" width="11.6640625" style="72" customWidth="1"/>
    <col min="67" max="67" width="11.6640625" style="73" customWidth="1"/>
    <col min="68" max="68" width="1.6640625" style="50" customWidth="1"/>
    <col min="69" max="72" width="11.6640625" style="72" customWidth="1"/>
    <col min="73" max="74" width="11.6640625" style="73" customWidth="1"/>
    <col min="75" max="16384" width="8.88671875" style="50"/>
  </cols>
  <sheetData>
    <row r="1" spans="1:86" s="53" customFormat="1" ht="24" customHeight="1" x14ac:dyDescent="0.3">
      <c r="A1" s="226" t="s">
        <v>158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  <c r="AJ1" s="226"/>
      <c r="AK1" s="226"/>
      <c r="AL1" s="226"/>
      <c r="AM1" s="226"/>
      <c r="AN1" s="226"/>
      <c r="AO1" s="226"/>
      <c r="AP1" s="226"/>
      <c r="AQ1" s="226"/>
      <c r="AR1" s="226"/>
      <c r="AS1" s="226"/>
      <c r="AT1" s="226"/>
      <c r="AU1" s="226"/>
      <c r="AV1" s="226"/>
      <c r="AW1" s="226"/>
      <c r="AX1" s="226"/>
      <c r="AY1" s="226"/>
      <c r="AZ1" s="226"/>
      <c r="BA1" s="226"/>
      <c r="BB1" s="226"/>
      <c r="BC1" s="226"/>
      <c r="BD1" s="226"/>
      <c r="BE1" s="226"/>
      <c r="BF1" s="226"/>
      <c r="BG1" s="226"/>
      <c r="BH1" s="226"/>
      <c r="BI1" s="226"/>
      <c r="BJ1" s="226"/>
      <c r="BK1" s="226"/>
      <c r="BL1" s="226"/>
      <c r="BM1" s="226"/>
      <c r="BN1" s="226"/>
      <c r="BO1" s="226"/>
      <c r="BP1" s="226"/>
      <c r="BQ1" s="226"/>
      <c r="BR1" s="226"/>
      <c r="BS1" s="226"/>
      <c r="BT1" s="226"/>
      <c r="BU1" s="226"/>
      <c r="BV1" s="226"/>
    </row>
    <row r="2" spans="1:86" s="42" customFormat="1" ht="24.9" customHeight="1" x14ac:dyDescent="0.25">
      <c r="A2" s="212" t="s">
        <v>1</v>
      </c>
      <c r="B2" s="212" t="s">
        <v>2</v>
      </c>
      <c r="C2" s="223" t="s">
        <v>40</v>
      </c>
      <c r="D2" s="223"/>
      <c r="E2" s="223"/>
      <c r="F2" s="223"/>
      <c r="G2" s="223"/>
      <c r="H2" s="115"/>
      <c r="I2" s="223" t="s">
        <v>41</v>
      </c>
      <c r="J2" s="223"/>
      <c r="K2" s="223"/>
      <c r="L2" s="223"/>
      <c r="M2" s="223"/>
      <c r="N2" s="115"/>
      <c r="O2" s="223" t="s">
        <v>42</v>
      </c>
      <c r="P2" s="223"/>
      <c r="Q2" s="223"/>
      <c r="R2" s="223"/>
      <c r="S2" s="223"/>
      <c r="T2" s="115"/>
      <c r="U2" s="223" t="s">
        <v>43</v>
      </c>
      <c r="V2" s="223"/>
      <c r="W2" s="223"/>
      <c r="X2" s="223"/>
      <c r="Y2" s="223"/>
      <c r="Z2" s="115"/>
      <c r="AA2" s="223" t="s">
        <v>44</v>
      </c>
      <c r="AB2" s="223"/>
      <c r="AC2" s="223"/>
      <c r="AD2" s="223"/>
      <c r="AE2" s="223"/>
      <c r="AF2" s="115"/>
      <c r="AG2" s="223" t="s">
        <v>45</v>
      </c>
      <c r="AH2" s="223"/>
      <c r="AI2" s="223"/>
      <c r="AJ2" s="223"/>
      <c r="AK2" s="223"/>
      <c r="AL2" s="115"/>
      <c r="AM2" s="223" t="s">
        <v>46</v>
      </c>
      <c r="AN2" s="223"/>
      <c r="AO2" s="223"/>
      <c r="AP2" s="223"/>
      <c r="AQ2" s="223"/>
      <c r="AR2" s="115"/>
      <c r="AS2" s="223" t="s">
        <v>47</v>
      </c>
      <c r="AT2" s="223"/>
      <c r="AU2" s="223"/>
      <c r="AV2" s="223"/>
      <c r="AW2" s="223"/>
      <c r="AX2" s="115"/>
      <c r="AY2" s="223" t="s">
        <v>48</v>
      </c>
      <c r="AZ2" s="223"/>
      <c r="BA2" s="223"/>
      <c r="BB2" s="223"/>
      <c r="BC2" s="223"/>
      <c r="BD2" s="115"/>
      <c r="BE2" s="223" t="s">
        <v>49</v>
      </c>
      <c r="BF2" s="223"/>
      <c r="BG2" s="223"/>
      <c r="BH2" s="223"/>
      <c r="BI2" s="223"/>
      <c r="BJ2" s="115"/>
      <c r="BK2" s="223" t="s">
        <v>50</v>
      </c>
      <c r="BL2" s="223"/>
      <c r="BM2" s="223"/>
      <c r="BN2" s="223"/>
      <c r="BO2" s="223"/>
      <c r="BP2" s="115"/>
      <c r="BQ2" s="223" t="s">
        <v>51</v>
      </c>
      <c r="BR2" s="223"/>
      <c r="BS2" s="223"/>
      <c r="BT2" s="223"/>
      <c r="BU2" s="223"/>
      <c r="BV2" s="223" t="s">
        <v>10</v>
      </c>
    </row>
    <row r="3" spans="1:86" ht="20.100000000000001" customHeight="1" x14ac:dyDescent="0.3">
      <c r="A3" s="213"/>
      <c r="B3" s="213"/>
      <c r="C3" s="221" t="s">
        <v>54</v>
      </c>
      <c r="D3" s="221"/>
      <c r="E3" s="221"/>
      <c r="F3" s="221"/>
      <c r="G3" s="221"/>
      <c r="H3" s="116"/>
      <c r="I3" s="221" t="s">
        <v>54</v>
      </c>
      <c r="J3" s="221"/>
      <c r="K3" s="221"/>
      <c r="L3" s="221"/>
      <c r="M3" s="221"/>
      <c r="N3" s="116"/>
      <c r="O3" s="221" t="s">
        <v>54</v>
      </c>
      <c r="P3" s="221"/>
      <c r="Q3" s="221"/>
      <c r="R3" s="221"/>
      <c r="S3" s="221"/>
      <c r="T3" s="116"/>
      <c r="U3" s="221" t="s">
        <v>54</v>
      </c>
      <c r="V3" s="221"/>
      <c r="W3" s="221"/>
      <c r="X3" s="221"/>
      <c r="Y3" s="221"/>
      <c r="Z3" s="116"/>
      <c r="AA3" s="221" t="s">
        <v>54</v>
      </c>
      <c r="AB3" s="221"/>
      <c r="AC3" s="221"/>
      <c r="AD3" s="221"/>
      <c r="AE3" s="221"/>
      <c r="AF3" s="116"/>
      <c r="AG3" s="221" t="s">
        <v>54</v>
      </c>
      <c r="AH3" s="221"/>
      <c r="AI3" s="221"/>
      <c r="AJ3" s="221"/>
      <c r="AK3" s="221"/>
      <c r="AL3" s="116"/>
      <c r="AM3" s="221" t="s">
        <v>54</v>
      </c>
      <c r="AN3" s="221"/>
      <c r="AO3" s="221"/>
      <c r="AP3" s="221"/>
      <c r="AQ3" s="221"/>
      <c r="AR3" s="116"/>
      <c r="AS3" s="221" t="s">
        <v>54</v>
      </c>
      <c r="AT3" s="221"/>
      <c r="AU3" s="221"/>
      <c r="AV3" s="221"/>
      <c r="AW3" s="221"/>
      <c r="AX3" s="116"/>
      <c r="AY3" s="221" t="s">
        <v>54</v>
      </c>
      <c r="AZ3" s="221"/>
      <c r="BA3" s="221"/>
      <c r="BB3" s="221"/>
      <c r="BC3" s="221"/>
      <c r="BD3" s="116"/>
      <c r="BE3" s="221" t="s">
        <v>54</v>
      </c>
      <c r="BF3" s="221"/>
      <c r="BG3" s="221"/>
      <c r="BH3" s="221"/>
      <c r="BI3" s="221"/>
      <c r="BJ3" s="116"/>
      <c r="BK3" s="221" t="s">
        <v>54</v>
      </c>
      <c r="BL3" s="221"/>
      <c r="BM3" s="221"/>
      <c r="BN3" s="221"/>
      <c r="BO3" s="221"/>
      <c r="BP3" s="116"/>
      <c r="BQ3" s="221" t="s">
        <v>54</v>
      </c>
      <c r="BR3" s="221"/>
      <c r="BS3" s="221"/>
      <c r="BT3" s="221"/>
      <c r="BU3" s="221"/>
      <c r="BV3" s="224"/>
    </row>
    <row r="4" spans="1:86" s="54" customFormat="1" ht="45" customHeight="1" x14ac:dyDescent="0.3">
      <c r="A4" s="214"/>
      <c r="B4" s="214"/>
      <c r="C4" s="51" t="s">
        <v>55</v>
      </c>
      <c r="D4" s="51" t="s">
        <v>56</v>
      </c>
      <c r="E4" s="51" t="s">
        <v>57</v>
      </c>
      <c r="F4" s="51" t="s">
        <v>107</v>
      </c>
      <c r="G4" s="52" t="s">
        <v>10</v>
      </c>
      <c r="H4" s="51"/>
      <c r="I4" s="51" t="s">
        <v>55</v>
      </c>
      <c r="J4" s="51" t="s">
        <v>56</v>
      </c>
      <c r="K4" s="51" t="s">
        <v>57</v>
      </c>
      <c r="L4" s="51" t="s">
        <v>107</v>
      </c>
      <c r="M4" s="52" t="s">
        <v>10</v>
      </c>
      <c r="N4" s="51"/>
      <c r="O4" s="51" t="s">
        <v>55</v>
      </c>
      <c r="P4" s="51" t="s">
        <v>56</v>
      </c>
      <c r="Q4" s="51" t="s">
        <v>57</v>
      </c>
      <c r="R4" s="51" t="s">
        <v>107</v>
      </c>
      <c r="S4" s="52" t="s">
        <v>10</v>
      </c>
      <c r="T4" s="51"/>
      <c r="U4" s="51" t="s">
        <v>55</v>
      </c>
      <c r="V4" s="51" t="s">
        <v>56</v>
      </c>
      <c r="W4" s="51" t="s">
        <v>57</v>
      </c>
      <c r="X4" s="51" t="s">
        <v>107</v>
      </c>
      <c r="Y4" s="52" t="s">
        <v>10</v>
      </c>
      <c r="Z4" s="51"/>
      <c r="AA4" s="51" t="s">
        <v>55</v>
      </c>
      <c r="AB4" s="51" t="s">
        <v>56</v>
      </c>
      <c r="AC4" s="51" t="s">
        <v>57</v>
      </c>
      <c r="AD4" s="51" t="s">
        <v>107</v>
      </c>
      <c r="AE4" s="52" t="s">
        <v>10</v>
      </c>
      <c r="AF4" s="51"/>
      <c r="AG4" s="51" t="s">
        <v>55</v>
      </c>
      <c r="AH4" s="51" t="s">
        <v>56</v>
      </c>
      <c r="AI4" s="51" t="s">
        <v>57</v>
      </c>
      <c r="AJ4" s="51" t="s">
        <v>107</v>
      </c>
      <c r="AK4" s="52" t="s">
        <v>10</v>
      </c>
      <c r="AL4" s="51"/>
      <c r="AM4" s="51" t="s">
        <v>55</v>
      </c>
      <c r="AN4" s="51" t="s">
        <v>56</v>
      </c>
      <c r="AO4" s="51" t="s">
        <v>57</v>
      </c>
      <c r="AP4" s="51" t="s">
        <v>107</v>
      </c>
      <c r="AQ4" s="52" t="s">
        <v>10</v>
      </c>
      <c r="AR4" s="51"/>
      <c r="AS4" s="51" t="s">
        <v>55</v>
      </c>
      <c r="AT4" s="51" t="s">
        <v>56</v>
      </c>
      <c r="AU4" s="51" t="s">
        <v>57</v>
      </c>
      <c r="AV4" s="51" t="s">
        <v>107</v>
      </c>
      <c r="AW4" s="52" t="s">
        <v>10</v>
      </c>
      <c r="AX4" s="51"/>
      <c r="AY4" s="51" t="s">
        <v>55</v>
      </c>
      <c r="AZ4" s="51" t="s">
        <v>56</v>
      </c>
      <c r="BA4" s="51" t="s">
        <v>57</v>
      </c>
      <c r="BB4" s="51" t="s">
        <v>107</v>
      </c>
      <c r="BC4" s="52" t="s">
        <v>10</v>
      </c>
      <c r="BD4" s="51"/>
      <c r="BE4" s="51" t="s">
        <v>55</v>
      </c>
      <c r="BF4" s="51" t="s">
        <v>56</v>
      </c>
      <c r="BG4" s="51" t="s">
        <v>57</v>
      </c>
      <c r="BH4" s="51" t="s">
        <v>107</v>
      </c>
      <c r="BI4" s="52" t="s">
        <v>10</v>
      </c>
      <c r="BJ4" s="51"/>
      <c r="BK4" s="51" t="s">
        <v>55</v>
      </c>
      <c r="BL4" s="51" t="s">
        <v>56</v>
      </c>
      <c r="BM4" s="51" t="s">
        <v>57</v>
      </c>
      <c r="BN4" s="51" t="s">
        <v>107</v>
      </c>
      <c r="BO4" s="52" t="s">
        <v>10</v>
      </c>
      <c r="BP4" s="51"/>
      <c r="BQ4" s="51" t="s">
        <v>55</v>
      </c>
      <c r="BR4" s="51" t="s">
        <v>56</v>
      </c>
      <c r="BS4" s="51" t="s">
        <v>57</v>
      </c>
      <c r="BT4" s="51" t="s">
        <v>107</v>
      </c>
      <c r="BU4" s="52" t="s">
        <v>10</v>
      </c>
      <c r="BV4" s="225"/>
    </row>
    <row r="5" spans="1:86" ht="9" customHeight="1" x14ac:dyDescent="0.3">
      <c r="A5" s="113"/>
      <c r="B5" s="113"/>
      <c r="C5" s="36"/>
      <c r="D5" s="36"/>
      <c r="E5" s="36"/>
      <c r="F5" s="36"/>
      <c r="G5" s="37"/>
      <c r="H5" s="36"/>
      <c r="I5" s="36"/>
      <c r="J5" s="36"/>
      <c r="K5" s="36"/>
      <c r="L5" s="36"/>
      <c r="M5" s="37"/>
      <c r="N5" s="36"/>
      <c r="O5" s="36"/>
      <c r="P5" s="36"/>
      <c r="Q5" s="36"/>
      <c r="R5" s="36"/>
      <c r="S5" s="37"/>
      <c r="T5" s="36"/>
      <c r="U5" s="36"/>
      <c r="V5" s="36"/>
      <c r="W5" s="36"/>
      <c r="X5" s="36"/>
      <c r="Y5" s="37"/>
      <c r="Z5" s="36"/>
      <c r="AA5" s="36"/>
      <c r="AB5" s="36"/>
      <c r="AC5" s="36"/>
      <c r="AD5" s="36"/>
      <c r="AE5" s="37"/>
      <c r="AF5" s="36"/>
      <c r="AG5" s="36"/>
      <c r="AH5" s="36"/>
      <c r="AI5" s="36"/>
      <c r="AJ5" s="36"/>
      <c r="AK5" s="37"/>
      <c r="AL5" s="36"/>
      <c r="AM5" s="36"/>
      <c r="AN5" s="36"/>
      <c r="AO5" s="36"/>
      <c r="AP5" s="36"/>
      <c r="AQ5" s="37"/>
      <c r="AR5" s="36"/>
      <c r="AS5" s="36"/>
      <c r="AT5" s="36"/>
      <c r="AU5" s="36"/>
      <c r="AV5" s="36"/>
      <c r="AW5" s="37"/>
      <c r="AX5" s="36"/>
      <c r="AY5" s="36"/>
      <c r="AZ5" s="36"/>
      <c r="BA5" s="36"/>
      <c r="BB5" s="36"/>
      <c r="BC5" s="37"/>
      <c r="BD5" s="36"/>
      <c r="BE5" s="36"/>
      <c r="BF5" s="36"/>
      <c r="BG5" s="36"/>
      <c r="BH5" s="36"/>
      <c r="BI5" s="37"/>
      <c r="BJ5" s="36"/>
      <c r="BK5" s="36"/>
      <c r="BL5" s="36"/>
      <c r="BM5" s="36"/>
      <c r="BN5" s="36"/>
      <c r="BO5" s="37"/>
      <c r="BP5" s="36"/>
      <c r="BQ5" s="36"/>
      <c r="BR5" s="36"/>
      <c r="BS5" s="36"/>
      <c r="BT5" s="36"/>
      <c r="BU5" s="37"/>
      <c r="BV5" s="57"/>
    </row>
    <row r="6" spans="1:86" s="40" customFormat="1" ht="12" customHeight="1" x14ac:dyDescent="0.25">
      <c r="A6" s="8"/>
      <c r="B6" s="9" t="s">
        <v>5</v>
      </c>
      <c r="C6" s="158">
        <v>18147</v>
      </c>
      <c r="D6" s="158">
        <v>731</v>
      </c>
      <c r="E6" s="158">
        <v>358</v>
      </c>
      <c r="F6" s="158">
        <v>106</v>
      </c>
      <c r="G6" s="158">
        <f>SUM(C6:F6)</f>
        <v>19342</v>
      </c>
      <c r="H6" s="158"/>
      <c r="I6" s="158">
        <v>438</v>
      </c>
      <c r="J6" s="158">
        <v>120</v>
      </c>
      <c r="K6" s="158">
        <v>284</v>
      </c>
      <c r="L6" s="158">
        <v>197</v>
      </c>
      <c r="M6" s="158">
        <f>SUM(I6:L6)</f>
        <v>1039</v>
      </c>
      <c r="N6" s="158"/>
      <c r="O6" s="158">
        <v>702</v>
      </c>
      <c r="P6" s="158">
        <v>87</v>
      </c>
      <c r="Q6" s="158">
        <v>104</v>
      </c>
      <c r="R6" s="158">
        <v>141</v>
      </c>
      <c r="S6" s="158">
        <f>SUM(O6:R6)</f>
        <v>1034</v>
      </c>
      <c r="T6" s="158"/>
      <c r="U6" s="158">
        <v>2228</v>
      </c>
      <c r="V6" s="158">
        <v>161</v>
      </c>
      <c r="W6" s="158">
        <v>199</v>
      </c>
      <c r="X6" s="158">
        <v>318</v>
      </c>
      <c r="Y6" s="158">
        <f>SUM(U6:X6)</f>
        <v>2906</v>
      </c>
      <c r="Z6" s="158"/>
      <c r="AA6" s="158">
        <v>433</v>
      </c>
      <c r="AB6" s="158">
        <v>29</v>
      </c>
      <c r="AC6" s="158">
        <v>23</v>
      </c>
      <c r="AD6" s="158">
        <v>2</v>
      </c>
      <c r="AE6" s="158">
        <f>SUM(AA6:AD6)</f>
        <v>487</v>
      </c>
      <c r="AF6" s="158"/>
      <c r="AG6" s="158">
        <v>96</v>
      </c>
      <c r="AH6" s="158">
        <v>53</v>
      </c>
      <c r="AI6" s="158">
        <v>74</v>
      </c>
      <c r="AJ6" s="158">
        <v>130</v>
      </c>
      <c r="AK6" s="158">
        <f>SUM(AG6:AJ6)</f>
        <v>353</v>
      </c>
      <c r="AL6" s="158"/>
      <c r="AM6" s="158">
        <v>381</v>
      </c>
      <c r="AN6" s="158">
        <v>22</v>
      </c>
      <c r="AO6" s="158">
        <v>5</v>
      </c>
      <c r="AP6" s="158">
        <v>1</v>
      </c>
      <c r="AQ6" s="158">
        <f>SUM(AM6:AP6)</f>
        <v>409</v>
      </c>
      <c r="AR6" s="158"/>
      <c r="AS6" s="158">
        <v>293</v>
      </c>
      <c r="AT6" s="158">
        <v>22</v>
      </c>
      <c r="AU6" s="158">
        <v>9</v>
      </c>
      <c r="AV6" s="158">
        <v>5</v>
      </c>
      <c r="AW6" s="158">
        <f>SUM(AS6:AV6)</f>
        <v>329</v>
      </c>
      <c r="AX6" s="158"/>
      <c r="AY6" s="158">
        <v>360</v>
      </c>
      <c r="AZ6" s="158">
        <v>19</v>
      </c>
      <c r="BA6" s="158">
        <v>13</v>
      </c>
      <c r="BB6" s="158">
        <v>9</v>
      </c>
      <c r="BC6" s="158">
        <f>SUM(AY6:BB6)</f>
        <v>401</v>
      </c>
      <c r="BD6" s="158"/>
      <c r="BE6" s="158">
        <v>1576</v>
      </c>
      <c r="BF6" s="158">
        <v>117</v>
      </c>
      <c r="BG6" s="158">
        <v>33</v>
      </c>
      <c r="BH6" s="158">
        <v>18</v>
      </c>
      <c r="BI6" s="158">
        <f>SUM(BE6:BH6)</f>
        <v>1744</v>
      </c>
      <c r="BJ6" s="158"/>
      <c r="BK6" s="158">
        <v>1065</v>
      </c>
      <c r="BL6" s="158">
        <v>198</v>
      </c>
      <c r="BM6" s="158">
        <v>113</v>
      </c>
      <c r="BN6" s="158">
        <v>60</v>
      </c>
      <c r="BO6" s="158">
        <f>SUM(BK6:BN6)</f>
        <v>1436</v>
      </c>
      <c r="BP6" s="158"/>
      <c r="BQ6" s="158">
        <v>141</v>
      </c>
      <c r="BR6" s="158">
        <v>15</v>
      </c>
      <c r="BS6" s="158">
        <v>7</v>
      </c>
      <c r="BT6" s="158">
        <v>6</v>
      </c>
      <c r="BU6" s="158">
        <f>SUM(BQ6:BT6)</f>
        <v>169</v>
      </c>
      <c r="BV6" s="158">
        <f>+G6+M6+S6+Y6+AE6+AK6+AQ6+AW6+BC6+BI6+BO6+BU6</f>
        <v>29649</v>
      </c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</row>
    <row r="7" spans="1:86" s="46" customFormat="1" ht="12" customHeight="1" x14ac:dyDescent="0.25">
      <c r="A7" s="11"/>
      <c r="B7" s="12" t="s">
        <v>6</v>
      </c>
      <c r="C7" s="158">
        <v>877</v>
      </c>
      <c r="D7" s="158">
        <v>27</v>
      </c>
      <c r="E7" s="158">
        <v>22</v>
      </c>
      <c r="F7" s="158">
        <v>2</v>
      </c>
      <c r="G7" s="158">
        <f t="shared" ref="G7:G36" si="0">SUM(C7:F7)</f>
        <v>928</v>
      </c>
      <c r="H7" s="158"/>
      <c r="I7" s="158">
        <v>13</v>
      </c>
      <c r="J7" s="158">
        <v>6</v>
      </c>
      <c r="K7" s="158">
        <v>2</v>
      </c>
      <c r="L7" s="158">
        <v>11</v>
      </c>
      <c r="M7" s="158">
        <f t="shared" ref="M7:M36" si="1">SUM(I7:L7)</f>
        <v>32</v>
      </c>
      <c r="N7" s="158"/>
      <c r="O7" s="158">
        <v>53</v>
      </c>
      <c r="P7" s="158">
        <v>5</v>
      </c>
      <c r="Q7" s="158">
        <v>2</v>
      </c>
      <c r="R7" s="158">
        <v>4</v>
      </c>
      <c r="S7" s="158">
        <f t="shared" ref="S7:S36" si="2">SUM(O7:R7)</f>
        <v>64</v>
      </c>
      <c r="T7" s="158"/>
      <c r="U7" s="158">
        <v>61</v>
      </c>
      <c r="V7" s="158">
        <v>3</v>
      </c>
      <c r="W7" s="158">
        <v>7</v>
      </c>
      <c r="X7" s="158">
        <v>12</v>
      </c>
      <c r="Y7" s="158">
        <f t="shared" ref="Y7:Y36" si="3">SUM(U7:X7)</f>
        <v>83</v>
      </c>
      <c r="Z7" s="158"/>
      <c r="AA7" s="158">
        <v>12</v>
      </c>
      <c r="AB7" s="158">
        <v>2</v>
      </c>
      <c r="AC7" s="158">
        <v>1</v>
      </c>
      <c r="AD7" s="158">
        <v>1</v>
      </c>
      <c r="AE7" s="158">
        <f t="shared" ref="AE7:AE36" si="4">SUM(AA7:AD7)</f>
        <v>16</v>
      </c>
      <c r="AF7" s="158"/>
      <c r="AG7" s="158">
        <v>3</v>
      </c>
      <c r="AH7" s="158">
        <v>3</v>
      </c>
      <c r="AI7" s="158">
        <v>3</v>
      </c>
      <c r="AJ7" s="158">
        <v>5</v>
      </c>
      <c r="AK7" s="158">
        <f t="shared" ref="AK7:AK36" si="5">SUM(AG7:AJ7)</f>
        <v>14</v>
      </c>
      <c r="AL7" s="158"/>
      <c r="AM7" s="158">
        <v>27</v>
      </c>
      <c r="AN7" s="158">
        <v>7</v>
      </c>
      <c r="AO7" s="158">
        <v>0</v>
      </c>
      <c r="AP7" s="161">
        <v>0</v>
      </c>
      <c r="AQ7" s="158">
        <f t="shared" ref="AQ7:AQ36" si="6">SUM(AM7:AP7)</f>
        <v>34</v>
      </c>
      <c r="AR7" s="158"/>
      <c r="AS7" s="158">
        <v>4</v>
      </c>
      <c r="AT7" s="158">
        <v>2</v>
      </c>
      <c r="AU7" s="158">
        <v>1</v>
      </c>
      <c r="AV7" s="158">
        <v>0</v>
      </c>
      <c r="AW7" s="158">
        <f t="shared" ref="AW7:AW36" si="7">SUM(AS7:AV7)</f>
        <v>7</v>
      </c>
      <c r="AX7" s="161"/>
      <c r="AY7" s="158">
        <v>12</v>
      </c>
      <c r="AZ7" s="158">
        <v>0</v>
      </c>
      <c r="BA7" s="158">
        <v>0</v>
      </c>
      <c r="BB7" s="158">
        <v>0</v>
      </c>
      <c r="BC7" s="158">
        <f t="shared" ref="BC7:BC36" si="8">SUM(AY7:BB7)</f>
        <v>12</v>
      </c>
      <c r="BD7" s="158"/>
      <c r="BE7" s="158">
        <v>72</v>
      </c>
      <c r="BF7" s="158">
        <v>0</v>
      </c>
      <c r="BG7" s="158">
        <v>2</v>
      </c>
      <c r="BH7" s="158">
        <v>1</v>
      </c>
      <c r="BI7" s="158">
        <f t="shared" ref="BI7:BI36" si="9">SUM(BE7:BH7)</f>
        <v>75</v>
      </c>
      <c r="BJ7" s="158"/>
      <c r="BK7" s="158">
        <v>76</v>
      </c>
      <c r="BL7" s="161">
        <v>18</v>
      </c>
      <c r="BM7" s="158">
        <v>8</v>
      </c>
      <c r="BN7" s="158">
        <v>2</v>
      </c>
      <c r="BO7" s="158">
        <f t="shared" ref="BO7:BO36" si="10">SUM(BK7:BN7)</f>
        <v>104</v>
      </c>
      <c r="BP7" s="158"/>
      <c r="BQ7" s="158">
        <v>10</v>
      </c>
      <c r="BR7" s="158">
        <v>2</v>
      </c>
      <c r="BS7" s="161">
        <v>0</v>
      </c>
      <c r="BT7" s="158">
        <v>1</v>
      </c>
      <c r="BU7" s="158">
        <f t="shared" ref="BU7:BU36" si="11">SUM(BQ7:BT7)</f>
        <v>13</v>
      </c>
      <c r="BV7" s="158">
        <f t="shared" ref="BV7:BV38" si="12">+G7+M7+S7+Y7+AE7+AK7+AQ7+AW7+BC7+BI7+BO7+BU7</f>
        <v>1382</v>
      </c>
      <c r="BW7" s="41"/>
      <c r="BX7" s="41"/>
      <c r="BY7" s="45"/>
      <c r="BZ7" s="41"/>
      <c r="CA7" s="41"/>
      <c r="CB7" s="41"/>
      <c r="CC7" s="41"/>
      <c r="CD7" s="41"/>
      <c r="CE7" s="41"/>
      <c r="CF7" s="41"/>
      <c r="CG7" s="41"/>
      <c r="CH7" s="66"/>
    </row>
    <row r="8" spans="1:86" s="40" customFormat="1" ht="12" customHeight="1" x14ac:dyDescent="0.25">
      <c r="A8" s="11"/>
      <c r="B8" s="12" t="s">
        <v>7</v>
      </c>
      <c r="C8" s="158">
        <v>33408</v>
      </c>
      <c r="D8" s="158">
        <v>1379</v>
      </c>
      <c r="E8" s="158">
        <v>707</v>
      </c>
      <c r="F8" s="158">
        <v>215</v>
      </c>
      <c r="G8" s="158">
        <f t="shared" si="0"/>
        <v>35709</v>
      </c>
      <c r="H8" s="158"/>
      <c r="I8" s="158">
        <v>1070</v>
      </c>
      <c r="J8" s="158">
        <v>244</v>
      </c>
      <c r="K8" s="158">
        <v>761</v>
      </c>
      <c r="L8" s="158">
        <v>772</v>
      </c>
      <c r="M8" s="158">
        <f t="shared" si="1"/>
        <v>2847</v>
      </c>
      <c r="N8" s="158"/>
      <c r="O8" s="158">
        <v>1666</v>
      </c>
      <c r="P8" s="158">
        <v>156</v>
      </c>
      <c r="Q8" s="158">
        <v>184</v>
      </c>
      <c r="R8" s="158">
        <v>435</v>
      </c>
      <c r="S8" s="158">
        <f t="shared" si="2"/>
        <v>2441</v>
      </c>
      <c r="T8" s="158"/>
      <c r="U8" s="158">
        <v>3651</v>
      </c>
      <c r="V8" s="158">
        <v>436</v>
      </c>
      <c r="W8" s="158">
        <v>488</v>
      </c>
      <c r="X8" s="158">
        <v>745</v>
      </c>
      <c r="Y8" s="158">
        <f t="shared" si="3"/>
        <v>5320</v>
      </c>
      <c r="Z8" s="158"/>
      <c r="AA8" s="158">
        <v>810</v>
      </c>
      <c r="AB8" s="158">
        <v>37</v>
      </c>
      <c r="AC8" s="158">
        <v>22</v>
      </c>
      <c r="AD8" s="158">
        <v>4</v>
      </c>
      <c r="AE8" s="158">
        <f t="shared" si="4"/>
        <v>873</v>
      </c>
      <c r="AF8" s="158"/>
      <c r="AG8" s="158">
        <v>264</v>
      </c>
      <c r="AH8" s="158">
        <v>91</v>
      </c>
      <c r="AI8" s="158">
        <v>219</v>
      </c>
      <c r="AJ8" s="158">
        <v>362</v>
      </c>
      <c r="AK8" s="158">
        <f t="shared" si="5"/>
        <v>936</v>
      </c>
      <c r="AL8" s="158"/>
      <c r="AM8" s="158">
        <v>950</v>
      </c>
      <c r="AN8" s="158">
        <v>43</v>
      </c>
      <c r="AO8" s="158">
        <v>15</v>
      </c>
      <c r="AP8" s="158">
        <v>6</v>
      </c>
      <c r="AQ8" s="158">
        <f t="shared" si="6"/>
        <v>1014</v>
      </c>
      <c r="AR8" s="158"/>
      <c r="AS8" s="158">
        <v>685</v>
      </c>
      <c r="AT8" s="158">
        <v>27</v>
      </c>
      <c r="AU8" s="158">
        <v>17</v>
      </c>
      <c r="AV8" s="158">
        <v>9</v>
      </c>
      <c r="AW8" s="158">
        <f t="shared" si="7"/>
        <v>738</v>
      </c>
      <c r="AX8" s="158"/>
      <c r="AY8" s="158">
        <v>971</v>
      </c>
      <c r="AZ8" s="158">
        <v>65</v>
      </c>
      <c r="BA8" s="158">
        <v>48</v>
      </c>
      <c r="BB8" s="158">
        <v>19</v>
      </c>
      <c r="BC8" s="158">
        <f t="shared" si="8"/>
        <v>1103</v>
      </c>
      <c r="BD8" s="158"/>
      <c r="BE8" s="158">
        <v>1968</v>
      </c>
      <c r="BF8" s="158">
        <v>352</v>
      </c>
      <c r="BG8" s="158">
        <v>102</v>
      </c>
      <c r="BH8" s="158">
        <v>17</v>
      </c>
      <c r="BI8" s="158">
        <f t="shared" si="9"/>
        <v>2439</v>
      </c>
      <c r="BJ8" s="158"/>
      <c r="BK8" s="158">
        <v>1959</v>
      </c>
      <c r="BL8" s="158">
        <v>422</v>
      </c>
      <c r="BM8" s="158">
        <v>269</v>
      </c>
      <c r="BN8" s="158">
        <v>120</v>
      </c>
      <c r="BO8" s="158">
        <f t="shared" si="10"/>
        <v>2770</v>
      </c>
      <c r="BP8" s="158"/>
      <c r="BQ8" s="158">
        <v>172</v>
      </c>
      <c r="BR8" s="158">
        <v>39</v>
      </c>
      <c r="BS8" s="158">
        <v>23</v>
      </c>
      <c r="BT8" s="158">
        <v>23</v>
      </c>
      <c r="BU8" s="158">
        <f t="shared" si="11"/>
        <v>257</v>
      </c>
      <c r="BV8" s="158">
        <f t="shared" si="12"/>
        <v>56447</v>
      </c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</row>
    <row r="9" spans="1:86" s="40" customFormat="1" ht="12" customHeight="1" x14ac:dyDescent="0.25">
      <c r="A9" s="11"/>
      <c r="B9" s="12" t="s">
        <v>8</v>
      </c>
      <c r="C9" s="158">
        <v>6306</v>
      </c>
      <c r="D9" s="158">
        <v>299</v>
      </c>
      <c r="E9" s="158">
        <v>127</v>
      </c>
      <c r="F9" s="158">
        <v>40</v>
      </c>
      <c r="G9" s="158">
        <f t="shared" si="0"/>
        <v>6772</v>
      </c>
      <c r="H9" s="158"/>
      <c r="I9" s="158">
        <v>165</v>
      </c>
      <c r="J9" s="158">
        <v>51</v>
      </c>
      <c r="K9" s="158">
        <v>94</v>
      </c>
      <c r="L9" s="158">
        <v>73</v>
      </c>
      <c r="M9" s="158">
        <f t="shared" si="1"/>
        <v>383</v>
      </c>
      <c r="N9" s="158"/>
      <c r="O9" s="158">
        <v>255</v>
      </c>
      <c r="P9" s="158">
        <v>42</v>
      </c>
      <c r="Q9" s="158">
        <v>60</v>
      </c>
      <c r="R9" s="158">
        <v>81</v>
      </c>
      <c r="S9" s="158">
        <f t="shared" si="2"/>
        <v>438</v>
      </c>
      <c r="T9" s="158"/>
      <c r="U9" s="158">
        <v>498</v>
      </c>
      <c r="V9" s="158">
        <v>76</v>
      </c>
      <c r="W9" s="158">
        <v>70</v>
      </c>
      <c r="X9" s="158">
        <v>112</v>
      </c>
      <c r="Y9" s="158">
        <f t="shared" si="3"/>
        <v>756</v>
      </c>
      <c r="Z9" s="158"/>
      <c r="AA9" s="158">
        <v>137</v>
      </c>
      <c r="AB9" s="158">
        <v>5</v>
      </c>
      <c r="AC9" s="158">
        <v>5</v>
      </c>
      <c r="AD9" s="158">
        <v>0</v>
      </c>
      <c r="AE9" s="158">
        <f t="shared" si="4"/>
        <v>147</v>
      </c>
      <c r="AF9" s="158"/>
      <c r="AG9" s="158">
        <v>58</v>
      </c>
      <c r="AH9" s="158">
        <v>30</v>
      </c>
      <c r="AI9" s="158">
        <v>61</v>
      </c>
      <c r="AJ9" s="158">
        <v>63</v>
      </c>
      <c r="AK9" s="158">
        <f t="shared" si="5"/>
        <v>212</v>
      </c>
      <c r="AL9" s="158"/>
      <c r="AM9" s="158">
        <v>180</v>
      </c>
      <c r="AN9" s="158">
        <v>15</v>
      </c>
      <c r="AO9" s="158">
        <v>11</v>
      </c>
      <c r="AP9" s="158">
        <v>2</v>
      </c>
      <c r="AQ9" s="158">
        <f t="shared" si="6"/>
        <v>208</v>
      </c>
      <c r="AR9" s="158"/>
      <c r="AS9" s="158">
        <v>136</v>
      </c>
      <c r="AT9" s="158">
        <v>5</v>
      </c>
      <c r="AU9" s="158">
        <v>5</v>
      </c>
      <c r="AV9" s="158">
        <v>1</v>
      </c>
      <c r="AW9" s="158">
        <f t="shared" si="7"/>
        <v>147</v>
      </c>
      <c r="AX9" s="158"/>
      <c r="AY9" s="158">
        <v>103</v>
      </c>
      <c r="AZ9" s="158">
        <v>10</v>
      </c>
      <c r="BA9" s="158">
        <v>1</v>
      </c>
      <c r="BB9" s="158">
        <v>3</v>
      </c>
      <c r="BC9" s="158">
        <f t="shared" si="8"/>
        <v>117</v>
      </c>
      <c r="BD9" s="158"/>
      <c r="BE9" s="158">
        <v>849</v>
      </c>
      <c r="BF9" s="158">
        <v>66</v>
      </c>
      <c r="BG9" s="158">
        <v>20</v>
      </c>
      <c r="BH9" s="158">
        <v>6</v>
      </c>
      <c r="BI9" s="158">
        <f t="shared" si="9"/>
        <v>941</v>
      </c>
      <c r="BJ9" s="158"/>
      <c r="BK9" s="158">
        <v>554</v>
      </c>
      <c r="BL9" s="158">
        <v>99</v>
      </c>
      <c r="BM9" s="158">
        <v>67</v>
      </c>
      <c r="BN9" s="158">
        <v>18</v>
      </c>
      <c r="BO9" s="158">
        <f t="shared" si="10"/>
        <v>738</v>
      </c>
      <c r="BP9" s="158"/>
      <c r="BQ9" s="158">
        <v>35</v>
      </c>
      <c r="BR9" s="158">
        <v>2</v>
      </c>
      <c r="BS9" s="158">
        <v>5</v>
      </c>
      <c r="BT9" s="158">
        <v>4</v>
      </c>
      <c r="BU9" s="158">
        <f t="shared" si="11"/>
        <v>46</v>
      </c>
      <c r="BV9" s="158">
        <f t="shared" si="12"/>
        <v>10905</v>
      </c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</row>
    <row r="10" spans="1:86" s="47" customFormat="1" ht="12" customHeight="1" x14ac:dyDescent="0.25">
      <c r="A10" s="14" t="s">
        <v>9</v>
      </c>
      <c r="B10" s="15" t="s">
        <v>10</v>
      </c>
      <c r="C10" s="160">
        <v>58738</v>
      </c>
      <c r="D10" s="160">
        <v>2436</v>
      </c>
      <c r="E10" s="160">
        <v>1214</v>
      </c>
      <c r="F10" s="160">
        <v>363</v>
      </c>
      <c r="G10" s="160">
        <f t="shared" si="0"/>
        <v>62751</v>
      </c>
      <c r="H10" s="160"/>
      <c r="I10" s="160">
        <v>1686</v>
      </c>
      <c r="J10" s="160">
        <v>421</v>
      </c>
      <c r="K10" s="160">
        <v>1141</v>
      </c>
      <c r="L10" s="160">
        <v>1053</v>
      </c>
      <c r="M10" s="160">
        <f t="shared" si="1"/>
        <v>4301</v>
      </c>
      <c r="N10" s="160"/>
      <c r="O10" s="160">
        <v>2676</v>
      </c>
      <c r="P10" s="160">
        <v>290</v>
      </c>
      <c r="Q10" s="160">
        <v>350</v>
      </c>
      <c r="R10" s="160">
        <v>661</v>
      </c>
      <c r="S10" s="160">
        <f t="shared" si="2"/>
        <v>3977</v>
      </c>
      <c r="T10" s="160"/>
      <c r="U10" s="160">
        <v>6438</v>
      </c>
      <c r="V10" s="160">
        <v>676</v>
      </c>
      <c r="W10" s="160">
        <v>764</v>
      </c>
      <c r="X10" s="160">
        <v>1187</v>
      </c>
      <c r="Y10" s="160">
        <f t="shared" si="3"/>
        <v>9065</v>
      </c>
      <c r="Z10" s="160"/>
      <c r="AA10" s="160">
        <v>1392</v>
      </c>
      <c r="AB10" s="160">
        <v>73</v>
      </c>
      <c r="AC10" s="160">
        <v>51</v>
      </c>
      <c r="AD10" s="160">
        <v>7</v>
      </c>
      <c r="AE10" s="160">
        <f t="shared" si="4"/>
        <v>1523</v>
      </c>
      <c r="AF10" s="160"/>
      <c r="AG10" s="160">
        <v>421</v>
      </c>
      <c r="AH10" s="160">
        <v>177</v>
      </c>
      <c r="AI10" s="160">
        <v>357</v>
      </c>
      <c r="AJ10" s="160">
        <v>560</v>
      </c>
      <c r="AK10" s="160">
        <f t="shared" si="5"/>
        <v>1515</v>
      </c>
      <c r="AL10" s="160"/>
      <c r="AM10" s="160">
        <v>1538</v>
      </c>
      <c r="AN10" s="160">
        <v>87</v>
      </c>
      <c r="AO10" s="160">
        <v>31</v>
      </c>
      <c r="AP10" s="160">
        <v>9</v>
      </c>
      <c r="AQ10" s="160">
        <f t="shared" si="6"/>
        <v>1665</v>
      </c>
      <c r="AR10" s="160"/>
      <c r="AS10" s="160">
        <v>1118</v>
      </c>
      <c r="AT10" s="160">
        <v>56</v>
      </c>
      <c r="AU10" s="160">
        <v>32</v>
      </c>
      <c r="AV10" s="160">
        <v>15</v>
      </c>
      <c r="AW10" s="160">
        <f t="shared" si="7"/>
        <v>1221</v>
      </c>
      <c r="AX10" s="160"/>
      <c r="AY10" s="160">
        <v>1446</v>
      </c>
      <c r="AZ10" s="160">
        <v>94</v>
      </c>
      <c r="BA10" s="160">
        <v>62</v>
      </c>
      <c r="BB10" s="160">
        <v>31</v>
      </c>
      <c r="BC10" s="160">
        <f t="shared" si="8"/>
        <v>1633</v>
      </c>
      <c r="BD10" s="160"/>
      <c r="BE10" s="160">
        <v>4465</v>
      </c>
      <c r="BF10" s="160">
        <v>535</v>
      </c>
      <c r="BG10" s="160">
        <v>157</v>
      </c>
      <c r="BH10" s="160">
        <v>42</v>
      </c>
      <c r="BI10" s="160">
        <f t="shared" si="9"/>
        <v>5199</v>
      </c>
      <c r="BJ10" s="160"/>
      <c r="BK10" s="160">
        <v>3654</v>
      </c>
      <c r="BL10" s="160">
        <v>737</v>
      </c>
      <c r="BM10" s="160">
        <v>457</v>
      </c>
      <c r="BN10" s="160">
        <v>200</v>
      </c>
      <c r="BO10" s="160">
        <f t="shared" si="10"/>
        <v>5048</v>
      </c>
      <c r="BP10" s="160"/>
      <c r="BQ10" s="160">
        <v>358</v>
      </c>
      <c r="BR10" s="160">
        <v>58</v>
      </c>
      <c r="BS10" s="160">
        <v>35</v>
      </c>
      <c r="BT10" s="160">
        <v>34</v>
      </c>
      <c r="BU10" s="160">
        <f t="shared" si="11"/>
        <v>485</v>
      </c>
      <c r="BV10" s="160">
        <f t="shared" si="12"/>
        <v>98383</v>
      </c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</row>
    <row r="11" spans="1:86" s="47" customFormat="1" ht="9" customHeight="1" x14ac:dyDescent="0.25">
      <c r="A11" s="14"/>
      <c r="B11" s="15"/>
      <c r="C11" s="160"/>
      <c r="D11" s="160"/>
      <c r="E11" s="160"/>
      <c r="F11" s="160"/>
      <c r="G11" s="158"/>
      <c r="H11" s="160"/>
      <c r="I11" s="160"/>
      <c r="J11" s="160"/>
      <c r="K11" s="160"/>
      <c r="L11" s="160"/>
      <c r="M11" s="158"/>
      <c r="N11" s="160"/>
      <c r="O11" s="160"/>
      <c r="P11" s="160"/>
      <c r="Q11" s="160"/>
      <c r="R11" s="160"/>
      <c r="S11" s="158"/>
      <c r="T11" s="160"/>
      <c r="U11" s="160"/>
      <c r="V11" s="160"/>
      <c r="W11" s="160"/>
      <c r="X11" s="160"/>
      <c r="Y11" s="158"/>
      <c r="Z11" s="160"/>
      <c r="AA11" s="160"/>
      <c r="AB11" s="160"/>
      <c r="AC11" s="160"/>
      <c r="AD11" s="160"/>
      <c r="AE11" s="158"/>
      <c r="AF11" s="160"/>
      <c r="AG11" s="160"/>
      <c r="AH11" s="160"/>
      <c r="AI11" s="160"/>
      <c r="AJ11" s="160"/>
      <c r="AK11" s="158"/>
      <c r="AL11" s="160"/>
      <c r="AM11" s="160"/>
      <c r="AN11" s="160"/>
      <c r="AO11" s="160"/>
      <c r="AP11" s="160"/>
      <c r="AQ11" s="158"/>
      <c r="AR11" s="160"/>
      <c r="AS11" s="160"/>
      <c r="AT11" s="160"/>
      <c r="AU11" s="160"/>
      <c r="AV11" s="160"/>
      <c r="AW11" s="158"/>
      <c r="AX11" s="160"/>
      <c r="AY11" s="160"/>
      <c r="AZ11" s="160"/>
      <c r="BA11" s="160"/>
      <c r="BB11" s="160"/>
      <c r="BC11" s="158"/>
      <c r="BD11" s="160"/>
      <c r="BE11" s="160"/>
      <c r="BF11" s="160"/>
      <c r="BG11" s="160"/>
      <c r="BH11" s="160"/>
      <c r="BI11" s="158"/>
      <c r="BJ11" s="160"/>
      <c r="BK11" s="160"/>
      <c r="BL11" s="160"/>
      <c r="BM11" s="160"/>
      <c r="BN11" s="160"/>
      <c r="BO11" s="158"/>
      <c r="BP11" s="160"/>
      <c r="BQ11" s="160"/>
      <c r="BR11" s="160"/>
      <c r="BS11" s="160"/>
      <c r="BT11" s="160"/>
      <c r="BU11" s="158"/>
      <c r="BV11" s="158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</row>
    <row r="12" spans="1:86" s="40" customFormat="1" ht="12" customHeight="1" x14ac:dyDescent="0.25">
      <c r="A12" s="11"/>
      <c r="B12" s="12" t="s">
        <v>11</v>
      </c>
      <c r="C12" s="158">
        <v>7263</v>
      </c>
      <c r="D12" s="158">
        <v>298</v>
      </c>
      <c r="E12" s="158">
        <v>167</v>
      </c>
      <c r="F12" s="158">
        <v>59</v>
      </c>
      <c r="G12" s="158">
        <f t="shared" si="0"/>
        <v>7787</v>
      </c>
      <c r="H12" s="158"/>
      <c r="I12" s="158">
        <v>122</v>
      </c>
      <c r="J12" s="158">
        <v>24</v>
      </c>
      <c r="K12" s="158">
        <v>71</v>
      </c>
      <c r="L12" s="158">
        <v>150</v>
      </c>
      <c r="M12" s="158">
        <f t="shared" si="1"/>
        <v>367</v>
      </c>
      <c r="N12" s="158"/>
      <c r="O12" s="158">
        <v>163</v>
      </c>
      <c r="P12" s="158">
        <v>15</v>
      </c>
      <c r="Q12" s="158">
        <v>18</v>
      </c>
      <c r="R12" s="158">
        <v>29</v>
      </c>
      <c r="S12" s="158">
        <f t="shared" si="2"/>
        <v>225</v>
      </c>
      <c r="T12" s="158"/>
      <c r="U12" s="158">
        <v>882</v>
      </c>
      <c r="V12" s="158">
        <v>54</v>
      </c>
      <c r="W12" s="158">
        <v>69</v>
      </c>
      <c r="X12" s="158">
        <v>110</v>
      </c>
      <c r="Y12" s="158">
        <f t="shared" si="3"/>
        <v>1115</v>
      </c>
      <c r="Z12" s="158"/>
      <c r="AA12" s="158">
        <v>254</v>
      </c>
      <c r="AB12" s="158">
        <v>43</v>
      </c>
      <c r="AC12" s="158">
        <v>3</v>
      </c>
      <c r="AD12" s="158">
        <v>0</v>
      </c>
      <c r="AE12" s="158">
        <f t="shared" si="4"/>
        <v>300</v>
      </c>
      <c r="AF12" s="158"/>
      <c r="AG12" s="158">
        <v>24</v>
      </c>
      <c r="AH12" s="158">
        <v>31</v>
      </c>
      <c r="AI12" s="158">
        <v>45</v>
      </c>
      <c r="AJ12" s="158">
        <v>57</v>
      </c>
      <c r="AK12" s="158">
        <f t="shared" si="5"/>
        <v>157</v>
      </c>
      <c r="AL12" s="158"/>
      <c r="AM12" s="158">
        <v>63</v>
      </c>
      <c r="AN12" s="158">
        <v>23</v>
      </c>
      <c r="AO12" s="158">
        <v>14</v>
      </c>
      <c r="AP12" s="158">
        <v>2</v>
      </c>
      <c r="AQ12" s="158">
        <f t="shared" si="6"/>
        <v>102</v>
      </c>
      <c r="AR12" s="158"/>
      <c r="AS12" s="158">
        <v>55</v>
      </c>
      <c r="AT12" s="158">
        <v>5</v>
      </c>
      <c r="AU12" s="158">
        <v>3</v>
      </c>
      <c r="AV12" s="158">
        <v>3</v>
      </c>
      <c r="AW12" s="158">
        <f t="shared" si="7"/>
        <v>66</v>
      </c>
      <c r="AX12" s="158"/>
      <c r="AY12" s="158">
        <v>220</v>
      </c>
      <c r="AZ12" s="158">
        <v>14</v>
      </c>
      <c r="BA12" s="158">
        <v>6</v>
      </c>
      <c r="BB12" s="158">
        <v>3</v>
      </c>
      <c r="BC12" s="158">
        <f t="shared" si="8"/>
        <v>243</v>
      </c>
      <c r="BD12" s="158"/>
      <c r="BE12" s="158">
        <v>579</v>
      </c>
      <c r="BF12" s="158">
        <v>41</v>
      </c>
      <c r="BG12" s="158">
        <v>14</v>
      </c>
      <c r="BH12" s="158">
        <v>8</v>
      </c>
      <c r="BI12" s="158">
        <f t="shared" si="9"/>
        <v>642</v>
      </c>
      <c r="BJ12" s="158"/>
      <c r="BK12" s="158">
        <v>567</v>
      </c>
      <c r="BL12" s="158">
        <v>63</v>
      </c>
      <c r="BM12" s="158">
        <v>35</v>
      </c>
      <c r="BN12" s="158">
        <v>17</v>
      </c>
      <c r="BO12" s="158">
        <f t="shared" si="10"/>
        <v>682</v>
      </c>
      <c r="BP12" s="158"/>
      <c r="BQ12" s="158">
        <v>140</v>
      </c>
      <c r="BR12" s="158">
        <v>12</v>
      </c>
      <c r="BS12" s="158">
        <v>12</v>
      </c>
      <c r="BT12" s="158">
        <v>3</v>
      </c>
      <c r="BU12" s="158">
        <f t="shared" si="11"/>
        <v>167</v>
      </c>
      <c r="BV12" s="158">
        <f t="shared" si="12"/>
        <v>11853</v>
      </c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</row>
    <row r="13" spans="1:86" s="46" customFormat="1" ht="12" customHeight="1" x14ac:dyDescent="0.25">
      <c r="A13" s="38"/>
      <c r="B13" s="20" t="s">
        <v>12</v>
      </c>
      <c r="C13" s="161">
        <v>3114</v>
      </c>
      <c r="D13" s="161">
        <v>176</v>
      </c>
      <c r="E13" s="161">
        <v>107</v>
      </c>
      <c r="F13" s="161">
        <v>42</v>
      </c>
      <c r="G13" s="161">
        <f t="shared" si="0"/>
        <v>3439</v>
      </c>
      <c r="H13" s="161"/>
      <c r="I13" s="161">
        <v>61</v>
      </c>
      <c r="J13" s="161">
        <v>15</v>
      </c>
      <c r="K13" s="161">
        <v>20</v>
      </c>
      <c r="L13" s="161">
        <v>24</v>
      </c>
      <c r="M13" s="161">
        <f t="shared" si="1"/>
        <v>120</v>
      </c>
      <c r="N13" s="161"/>
      <c r="O13" s="161">
        <v>42</v>
      </c>
      <c r="P13" s="161">
        <v>7</v>
      </c>
      <c r="Q13" s="161">
        <v>6</v>
      </c>
      <c r="R13" s="161">
        <v>15</v>
      </c>
      <c r="S13" s="161">
        <f t="shared" si="2"/>
        <v>70</v>
      </c>
      <c r="T13" s="161"/>
      <c r="U13" s="161">
        <v>479</v>
      </c>
      <c r="V13" s="161">
        <v>33</v>
      </c>
      <c r="W13" s="161">
        <v>35</v>
      </c>
      <c r="X13" s="161">
        <v>50</v>
      </c>
      <c r="Y13" s="161">
        <f t="shared" si="3"/>
        <v>597</v>
      </c>
      <c r="Z13" s="161"/>
      <c r="AA13" s="161">
        <v>215</v>
      </c>
      <c r="AB13" s="161">
        <v>42</v>
      </c>
      <c r="AC13" s="161">
        <v>2</v>
      </c>
      <c r="AD13" s="161">
        <v>0</v>
      </c>
      <c r="AE13" s="161">
        <f t="shared" si="4"/>
        <v>259</v>
      </c>
      <c r="AF13" s="161"/>
      <c r="AG13" s="161">
        <v>11</v>
      </c>
      <c r="AH13" s="161">
        <v>27</v>
      </c>
      <c r="AI13" s="161">
        <v>36</v>
      </c>
      <c r="AJ13" s="161">
        <v>32</v>
      </c>
      <c r="AK13" s="161">
        <f t="shared" si="5"/>
        <v>106</v>
      </c>
      <c r="AL13" s="161"/>
      <c r="AM13" s="161">
        <v>21</v>
      </c>
      <c r="AN13" s="161">
        <v>10</v>
      </c>
      <c r="AO13" s="161">
        <v>8</v>
      </c>
      <c r="AP13" s="161">
        <v>1</v>
      </c>
      <c r="AQ13" s="161">
        <f t="shared" si="6"/>
        <v>40</v>
      </c>
      <c r="AR13" s="161"/>
      <c r="AS13" s="161">
        <v>25</v>
      </c>
      <c r="AT13" s="161">
        <v>3</v>
      </c>
      <c r="AU13" s="161">
        <v>2</v>
      </c>
      <c r="AV13" s="161">
        <v>2</v>
      </c>
      <c r="AW13" s="161">
        <f t="shared" si="7"/>
        <v>32</v>
      </c>
      <c r="AX13" s="161"/>
      <c r="AY13" s="161">
        <v>61</v>
      </c>
      <c r="AZ13" s="161">
        <v>2</v>
      </c>
      <c r="BA13" s="161">
        <v>3</v>
      </c>
      <c r="BB13" s="161">
        <v>0</v>
      </c>
      <c r="BC13" s="161">
        <f t="shared" si="8"/>
        <v>66</v>
      </c>
      <c r="BD13" s="161"/>
      <c r="BE13" s="161">
        <v>224</v>
      </c>
      <c r="BF13" s="161">
        <v>31</v>
      </c>
      <c r="BG13" s="161">
        <v>8</v>
      </c>
      <c r="BH13" s="161">
        <v>5</v>
      </c>
      <c r="BI13" s="161">
        <f t="shared" si="9"/>
        <v>268</v>
      </c>
      <c r="BJ13" s="161"/>
      <c r="BK13" s="161">
        <v>405</v>
      </c>
      <c r="BL13" s="161">
        <v>28</v>
      </c>
      <c r="BM13" s="161">
        <v>17</v>
      </c>
      <c r="BN13" s="161">
        <v>10</v>
      </c>
      <c r="BO13" s="161">
        <f t="shared" si="10"/>
        <v>460</v>
      </c>
      <c r="BP13" s="161"/>
      <c r="BQ13" s="161">
        <v>110</v>
      </c>
      <c r="BR13" s="161">
        <v>11</v>
      </c>
      <c r="BS13" s="161">
        <v>7</v>
      </c>
      <c r="BT13" s="161">
        <v>3</v>
      </c>
      <c r="BU13" s="161">
        <f t="shared" si="11"/>
        <v>131</v>
      </c>
      <c r="BV13" s="158">
        <f t="shared" si="12"/>
        <v>5588</v>
      </c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</row>
    <row r="14" spans="1:86" s="46" customFormat="1" ht="12" customHeight="1" x14ac:dyDescent="0.25">
      <c r="A14" s="38"/>
      <c r="B14" s="22" t="s">
        <v>13</v>
      </c>
      <c r="C14" s="161">
        <v>4149</v>
      </c>
      <c r="D14" s="161">
        <v>122</v>
      </c>
      <c r="E14" s="161">
        <v>60</v>
      </c>
      <c r="F14" s="161">
        <v>17</v>
      </c>
      <c r="G14" s="161">
        <f t="shared" si="0"/>
        <v>4348</v>
      </c>
      <c r="H14" s="161"/>
      <c r="I14" s="161">
        <v>61</v>
      </c>
      <c r="J14" s="161">
        <v>9</v>
      </c>
      <c r="K14" s="161">
        <v>51</v>
      </c>
      <c r="L14" s="161">
        <v>126</v>
      </c>
      <c r="M14" s="161">
        <f t="shared" si="1"/>
        <v>247</v>
      </c>
      <c r="N14" s="161"/>
      <c r="O14" s="161">
        <v>121</v>
      </c>
      <c r="P14" s="161">
        <v>8</v>
      </c>
      <c r="Q14" s="161">
        <v>12</v>
      </c>
      <c r="R14" s="161">
        <v>14</v>
      </c>
      <c r="S14" s="161">
        <f t="shared" si="2"/>
        <v>155</v>
      </c>
      <c r="T14" s="161"/>
      <c r="U14" s="161">
        <v>403</v>
      </c>
      <c r="V14" s="161">
        <v>21</v>
      </c>
      <c r="W14" s="161">
        <v>34</v>
      </c>
      <c r="X14" s="161">
        <v>60</v>
      </c>
      <c r="Y14" s="161">
        <f t="shared" si="3"/>
        <v>518</v>
      </c>
      <c r="Z14" s="161"/>
      <c r="AA14" s="161">
        <v>39</v>
      </c>
      <c r="AB14" s="161">
        <v>1</v>
      </c>
      <c r="AC14" s="161">
        <v>1</v>
      </c>
      <c r="AD14" s="161">
        <v>0</v>
      </c>
      <c r="AE14" s="161">
        <f t="shared" si="4"/>
        <v>41</v>
      </c>
      <c r="AF14" s="161"/>
      <c r="AG14" s="161">
        <v>13</v>
      </c>
      <c r="AH14" s="161">
        <v>4</v>
      </c>
      <c r="AI14" s="161">
        <v>9</v>
      </c>
      <c r="AJ14" s="161">
        <v>25</v>
      </c>
      <c r="AK14" s="161">
        <f t="shared" si="5"/>
        <v>51</v>
      </c>
      <c r="AL14" s="161"/>
      <c r="AM14" s="161">
        <v>42</v>
      </c>
      <c r="AN14" s="161">
        <v>13</v>
      </c>
      <c r="AO14" s="161">
        <v>6</v>
      </c>
      <c r="AP14" s="161">
        <v>1</v>
      </c>
      <c r="AQ14" s="161">
        <f t="shared" si="6"/>
        <v>62</v>
      </c>
      <c r="AR14" s="161"/>
      <c r="AS14" s="161">
        <v>30</v>
      </c>
      <c r="AT14" s="161">
        <v>2</v>
      </c>
      <c r="AU14" s="161">
        <v>1</v>
      </c>
      <c r="AV14" s="161">
        <v>1</v>
      </c>
      <c r="AW14" s="161">
        <f t="shared" si="7"/>
        <v>34</v>
      </c>
      <c r="AX14" s="161"/>
      <c r="AY14" s="161">
        <v>159</v>
      </c>
      <c r="AZ14" s="161">
        <v>12</v>
      </c>
      <c r="BA14" s="161">
        <v>3</v>
      </c>
      <c r="BB14" s="161">
        <v>3</v>
      </c>
      <c r="BC14" s="161">
        <f t="shared" si="8"/>
        <v>177</v>
      </c>
      <c r="BD14" s="161"/>
      <c r="BE14" s="161">
        <v>355</v>
      </c>
      <c r="BF14" s="161">
        <v>10</v>
      </c>
      <c r="BG14" s="161">
        <v>6</v>
      </c>
      <c r="BH14" s="161">
        <v>3</v>
      </c>
      <c r="BI14" s="161">
        <f t="shared" si="9"/>
        <v>374</v>
      </c>
      <c r="BJ14" s="161"/>
      <c r="BK14" s="161">
        <v>162</v>
      </c>
      <c r="BL14" s="161">
        <v>35</v>
      </c>
      <c r="BM14" s="161">
        <v>18</v>
      </c>
      <c r="BN14" s="161">
        <v>7</v>
      </c>
      <c r="BO14" s="161">
        <f t="shared" si="10"/>
        <v>222</v>
      </c>
      <c r="BP14" s="161"/>
      <c r="BQ14" s="161">
        <v>30</v>
      </c>
      <c r="BR14" s="161">
        <v>1</v>
      </c>
      <c r="BS14" s="161">
        <v>5</v>
      </c>
      <c r="BT14" s="161">
        <v>0</v>
      </c>
      <c r="BU14" s="161">
        <f t="shared" si="11"/>
        <v>36</v>
      </c>
      <c r="BV14" s="158">
        <f t="shared" si="12"/>
        <v>6265</v>
      </c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</row>
    <row r="15" spans="1:86" s="40" customFormat="1" ht="12" customHeight="1" x14ac:dyDescent="0.25">
      <c r="A15" s="8"/>
      <c r="B15" s="12" t="s">
        <v>14</v>
      </c>
      <c r="C15" s="158">
        <v>19908</v>
      </c>
      <c r="D15" s="158">
        <v>668</v>
      </c>
      <c r="E15" s="158">
        <v>314</v>
      </c>
      <c r="F15" s="158">
        <v>91</v>
      </c>
      <c r="G15" s="158">
        <f t="shared" si="0"/>
        <v>20981</v>
      </c>
      <c r="H15" s="158"/>
      <c r="I15" s="158">
        <v>420</v>
      </c>
      <c r="J15" s="158">
        <v>83</v>
      </c>
      <c r="K15" s="158">
        <v>560</v>
      </c>
      <c r="L15" s="158">
        <v>473</v>
      </c>
      <c r="M15" s="158">
        <f t="shared" si="1"/>
        <v>1536</v>
      </c>
      <c r="N15" s="158"/>
      <c r="O15" s="158">
        <v>930</v>
      </c>
      <c r="P15" s="158">
        <v>66</v>
      </c>
      <c r="Q15" s="158">
        <v>54</v>
      </c>
      <c r="R15" s="158">
        <v>103</v>
      </c>
      <c r="S15" s="158">
        <f t="shared" si="2"/>
        <v>1153</v>
      </c>
      <c r="T15" s="158"/>
      <c r="U15" s="158">
        <v>1664</v>
      </c>
      <c r="V15" s="158">
        <v>164</v>
      </c>
      <c r="W15" s="158">
        <v>210</v>
      </c>
      <c r="X15" s="158">
        <v>296</v>
      </c>
      <c r="Y15" s="158">
        <f t="shared" si="3"/>
        <v>2334</v>
      </c>
      <c r="Z15" s="158"/>
      <c r="AA15" s="158">
        <v>349</v>
      </c>
      <c r="AB15" s="158">
        <v>28</v>
      </c>
      <c r="AC15" s="158">
        <v>10</v>
      </c>
      <c r="AD15" s="158">
        <v>1</v>
      </c>
      <c r="AE15" s="158">
        <f t="shared" si="4"/>
        <v>388</v>
      </c>
      <c r="AF15" s="158"/>
      <c r="AG15" s="158">
        <v>76</v>
      </c>
      <c r="AH15" s="158">
        <v>41</v>
      </c>
      <c r="AI15" s="158">
        <v>74</v>
      </c>
      <c r="AJ15" s="158">
        <v>182</v>
      </c>
      <c r="AK15" s="158">
        <f t="shared" si="5"/>
        <v>373</v>
      </c>
      <c r="AL15" s="158"/>
      <c r="AM15" s="158">
        <v>372</v>
      </c>
      <c r="AN15" s="158">
        <v>28</v>
      </c>
      <c r="AO15" s="158">
        <v>6</v>
      </c>
      <c r="AP15" s="158">
        <v>2</v>
      </c>
      <c r="AQ15" s="158">
        <f t="shared" si="6"/>
        <v>408</v>
      </c>
      <c r="AR15" s="158"/>
      <c r="AS15" s="158">
        <v>271</v>
      </c>
      <c r="AT15" s="158">
        <v>16</v>
      </c>
      <c r="AU15" s="158">
        <v>4</v>
      </c>
      <c r="AV15" s="158">
        <v>4</v>
      </c>
      <c r="AW15" s="158">
        <f t="shared" si="7"/>
        <v>295</v>
      </c>
      <c r="AX15" s="158"/>
      <c r="AY15" s="158">
        <v>332</v>
      </c>
      <c r="AZ15" s="158">
        <v>24</v>
      </c>
      <c r="BA15" s="158">
        <v>13</v>
      </c>
      <c r="BB15" s="158">
        <v>6</v>
      </c>
      <c r="BC15" s="158">
        <f t="shared" si="8"/>
        <v>375</v>
      </c>
      <c r="BD15" s="158"/>
      <c r="BE15" s="158">
        <v>1003</v>
      </c>
      <c r="BF15" s="158">
        <v>93</v>
      </c>
      <c r="BG15" s="158">
        <v>62</v>
      </c>
      <c r="BH15" s="158">
        <v>26</v>
      </c>
      <c r="BI15" s="158">
        <f t="shared" si="9"/>
        <v>1184</v>
      </c>
      <c r="BJ15" s="158"/>
      <c r="BK15" s="158">
        <v>984</v>
      </c>
      <c r="BL15" s="158">
        <v>260</v>
      </c>
      <c r="BM15" s="158">
        <v>143</v>
      </c>
      <c r="BN15" s="158">
        <v>77</v>
      </c>
      <c r="BO15" s="158">
        <f t="shared" si="10"/>
        <v>1464</v>
      </c>
      <c r="BP15" s="158"/>
      <c r="BQ15" s="158">
        <v>71</v>
      </c>
      <c r="BR15" s="158">
        <v>16</v>
      </c>
      <c r="BS15" s="158">
        <v>10</v>
      </c>
      <c r="BT15" s="158">
        <v>9</v>
      </c>
      <c r="BU15" s="158">
        <f t="shared" si="11"/>
        <v>106</v>
      </c>
      <c r="BV15" s="158">
        <f t="shared" si="12"/>
        <v>30597</v>
      </c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</row>
    <row r="16" spans="1:86" s="40" customFormat="1" ht="12" customHeight="1" x14ac:dyDescent="0.25">
      <c r="A16" s="8"/>
      <c r="B16" s="12" t="s">
        <v>15</v>
      </c>
      <c r="C16" s="158">
        <v>7177</v>
      </c>
      <c r="D16" s="158">
        <v>238</v>
      </c>
      <c r="E16" s="158">
        <v>105</v>
      </c>
      <c r="F16" s="158">
        <v>25</v>
      </c>
      <c r="G16" s="158">
        <f t="shared" si="0"/>
        <v>7545</v>
      </c>
      <c r="H16" s="158"/>
      <c r="I16" s="158">
        <v>143</v>
      </c>
      <c r="J16" s="158">
        <v>25</v>
      </c>
      <c r="K16" s="158">
        <v>104</v>
      </c>
      <c r="L16" s="158">
        <v>73</v>
      </c>
      <c r="M16" s="158">
        <f t="shared" si="1"/>
        <v>345</v>
      </c>
      <c r="N16" s="158"/>
      <c r="O16" s="158">
        <v>147</v>
      </c>
      <c r="P16" s="158">
        <v>14</v>
      </c>
      <c r="Q16" s="158">
        <v>12</v>
      </c>
      <c r="R16" s="158">
        <v>21</v>
      </c>
      <c r="S16" s="158">
        <f t="shared" si="2"/>
        <v>194</v>
      </c>
      <c r="T16" s="158"/>
      <c r="U16" s="158">
        <v>523</v>
      </c>
      <c r="V16" s="158">
        <v>57</v>
      </c>
      <c r="W16" s="158">
        <v>63</v>
      </c>
      <c r="X16" s="158">
        <v>82</v>
      </c>
      <c r="Y16" s="158">
        <f t="shared" si="3"/>
        <v>725</v>
      </c>
      <c r="Z16" s="158"/>
      <c r="AA16" s="158">
        <v>273</v>
      </c>
      <c r="AB16" s="158">
        <v>2</v>
      </c>
      <c r="AC16" s="158">
        <v>2</v>
      </c>
      <c r="AD16" s="158">
        <v>0</v>
      </c>
      <c r="AE16" s="158">
        <f t="shared" si="4"/>
        <v>277</v>
      </c>
      <c r="AF16" s="158"/>
      <c r="AG16" s="158">
        <v>31</v>
      </c>
      <c r="AH16" s="158">
        <v>8</v>
      </c>
      <c r="AI16" s="158">
        <v>33</v>
      </c>
      <c r="AJ16" s="158">
        <v>35</v>
      </c>
      <c r="AK16" s="158">
        <f t="shared" si="5"/>
        <v>107</v>
      </c>
      <c r="AL16" s="158"/>
      <c r="AM16" s="158">
        <v>187</v>
      </c>
      <c r="AN16" s="158">
        <v>13</v>
      </c>
      <c r="AO16" s="158">
        <v>5</v>
      </c>
      <c r="AP16" s="158">
        <v>0</v>
      </c>
      <c r="AQ16" s="158">
        <f t="shared" si="6"/>
        <v>205</v>
      </c>
      <c r="AR16" s="158"/>
      <c r="AS16" s="158">
        <v>102</v>
      </c>
      <c r="AT16" s="158">
        <v>6</v>
      </c>
      <c r="AU16" s="158">
        <v>2</v>
      </c>
      <c r="AV16" s="158">
        <v>1</v>
      </c>
      <c r="AW16" s="158">
        <f t="shared" si="7"/>
        <v>111</v>
      </c>
      <c r="AX16" s="158"/>
      <c r="AY16" s="158">
        <v>107</v>
      </c>
      <c r="AZ16" s="158">
        <v>3</v>
      </c>
      <c r="BA16" s="158">
        <v>5</v>
      </c>
      <c r="BB16" s="158">
        <v>0</v>
      </c>
      <c r="BC16" s="158">
        <f t="shared" si="8"/>
        <v>115</v>
      </c>
      <c r="BD16" s="158"/>
      <c r="BE16" s="158">
        <v>343</v>
      </c>
      <c r="BF16" s="158">
        <v>27</v>
      </c>
      <c r="BG16" s="158">
        <v>7</v>
      </c>
      <c r="BH16" s="158">
        <v>4</v>
      </c>
      <c r="BI16" s="158">
        <f t="shared" si="9"/>
        <v>381</v>
      </c>
      <c r="BJ16" s="158"/>
      <c r="BK16" s="158">
        <v>561</v>
      </c>
      <c r="BL16" s="158">
        <v>75</v>
      </c>
      <c r="BM16" s="158">
        <v>43</v>
      </c>
      <c r="BN16" s="158">
        <v>17</v>
      </c>
      <c r="BO16" s="158">
        <f t="shared" si="10"/>
        <v>696</v>
      </c>
      <c r="BP16" s="158"/>
      <c r="BQ16" s="158">
        <v>17</v>
      </c>
      <c r="BR16" s="158">
        <v>1</v>
      </c>
      <c r="BS16" s="158">
        <v>3</v>
      </c>
      <c r="BT16" s="158">
        <v>0</v>
      </c>
      <c r="BU16" s="158">
        <f t="shared" si="11"/>
        <v>21</v>
      </c>
      <c r="BV16" s="158">
        <f t="shared" si="12"/>
        <v>10722</v>
      </c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</row>
    <row r="17" spans="1:85" s="40" customFormat="1" ht="12" customHeight="1" x14ac:dyDescent="0.25">
      <c r="A17" s="11"/>
      <c r="B17" s="12" t="s">
        <v>16</v>
      </c>
      <c r="C17" s="158">
        <v>16775</v>
      </c>
      <c r="D17" s="158">
        <v>783</v>
      </c>
      <c r="E17" s="158">
        <v>410</v>
      </c>
      <c r="F17" s="158">
        <v>115</v>
      </c>
      <c r="G17" s="158">
        <f t="shared" si="0"/>
        <v>18083</v>
      </c>
      <c r="H17" s="158"/>
      <c r="I17" s="158">
        <v>408</v>
      </c>
      <c r="J17" s="158">
        <v>92</v>
      </c>
      <c r="K17" s="158">
        <v>260</v>
      </c>
      <c r="L17" s="158">
        <v>269</v>
      </c>
      <c r="M17" s="158">
        <f t="shared" si="1"/>
        <v>1029</v>
      </c>
      <c r="N17" s="158"/>
      <c r="O17" s="158">
        <v>759</v>
      </c>
      <c r="P17" s="158">
        <v>87</v>
      </c>
      <c r="Q17" s="158">
        <v>94</v>
      </c>
      <c r="R17" s="158">
        <v>113</v>
      </c>
      <c r="S17" s="158">
        <f t="shared" si="2"/>
        <v>1053</v>
      </c>
      <c r="T17" s="158"/>
      <c r="U17" s="158">
        <v>1298</v>
      </c>
      <c r="V17" s="158">
        <v>186</v>
      </c>
      <c r="W17" s="158">
        <v>180</v>
      </c>
      <c r="X17" s="158">
        <v>273</v>
      </c>
      <c r="Y17" s="158">
        <f t="shared" si="3"/>
        <v>1937</v>
      </c>
      <c r="Z17" s="158"/>
      <c r="AA17" s="158">
        <v>376</v>
      </c>
      <c r="AB17" s="158">
        <v>28</v>
      </c>
      <c r="AC17" s="158">
        <v>15</v>
      </c>
      <c r="AD17" s="158">
        <v>3</v>
      </c>
      <c r="AE17" s="158">
        <f t="shared" si="4"/>
        <v>422</v>
      </c>
      <c r="AF17" s="158"/>
      <c r="AG17" s="158">
        <v>77</v>
      </c>
      <c r="AH17" s="158">
        <v>38</v>
      </c>
      <c r="AI17" s="158">
        <v>95</v>
      </c>
      <c r="AJ17" s="158">
        <v>133</v>
      </c>
      <c r="AK17" s="158">
        <f t="shared" si="5"/>
        <v>343</v>
      </c>
      <c r="AL17" s="158"/>
      <c r="AM17" s="158">
        <v>419</v>
      </c>
      <c r="AN17" s="158">
        <v>33</v>
      </c>
      <c r="AO17" s="158">
        <v>8</v>
      </c>
      <c r="AP17" s="158">
        <v>5</v>
      </c>
      <c r="AQ17" s="158">
        <f t="shared" si="6"/>
        <v>465</v>
      </c>
      <c r="AR17" s="158"/>
      <c r="AS17" s="158">
        <v>281</v>
      </c>
      <c r="AT17" s="158">
        <v>13</v>
      </c>
      <c r="AU17" s="158">
        <v>16</v>
      </c>
      <c r="AV17" s="158">
        <v>9</v>
      </c>
      <c r="AW17" s="158">
        <f t="shared" si="7"/>
        <v>319</v>
      </c>
      <c r="AX17" s="158"/>
      <c r="AY17" s="158">
        <v>338</v>
      </c>
      <c r="AZ17" s="158">
        <v>27</v>
      </c>
      <c r="BA17" s="158">
        <v>18</v>
      </c>
      <c r="BB17" s="158">
        <v>6</v>
      </c>
      <c r="BC17" s="158">
        <f t="shared" si="8"/>
        <v>389</v>
      </c>
      <c r="BD17" s="158"/>
      <c r="BE17" s="158">
        <v>1517</v>
      </c>
      <c r="BF17" s="158">
        <v>134</v>
      </c>
      <c r="BG17" s="158">
        <v>49</v>
      </c>
      <c r="BH17" s="158">
        <v>13</v>
      </c>
      <c r="BI17" s="158">
        <f t="shared" si="9"/>
        <v>1713</v>
      </c>
      <c r="BJ17" s="158"/>
      <c r="BK17" s="158">
        <v>1016</v>
      </c>
      <c r="BL17" s="158">
        <v>250</v>
      </c>
      <c r="BM17" s="158">
        <v>127</v>
      </c>
      <c r="BN17" s="158">
        <v>102</v>
      </c>
      <c r="BO17" s="158">
        <f t="shared" si="10"/>
        <v>1495</v>
      </c>
      <c r="BP17" s="158"/>
      <c r="BQ17" s="158">
        <v>54</v>
      </c>
      <c r="BR17" s="158">
        <v>26</v>
      </c>
      <c r="BS17" s="158">
        <v>8</v>
      </c>
      <c r="BT17" s="158">
        <v>6</v>
      </c>
      <c r="BU17" s="158">
        <f t="shared" si="11"/>
        <v>94</v>
      </c>
      <c r="BV17" s="158">
        <f t="shared" si="12"/>
        <v>27342</v>
      </c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</row>
    <row r="18" spans="1:85" s="47" customFormat="1" ht="12" customHeight="1" x14ac:dyDescent="0.25">
      <c r="A18" s="11" t="s">
        <v>17</v>
      </c>
      <c r="B18" s="15" t="s">
        <v>10</v>
      </c>
      <c r="C18" s="160">
        <v>51123</v>
      </c>
      <c r="D18" s="160">
        <v>1987</v>
      </c>
      <c r="E18" s="160">
        <v>996</v>
      </c>
      <c r="F18" s="160">
        <v>290</v>
      </c>
      <c r="G18" s="160">
        <f t="shared" si="0"/>
        <v>54396</v>
      </c>
      <c r="H18" s="160"/>
      <c r="I18" s="160">
        <f>SUM(I13:I17)</f>
        <v>1093</v>
      </c>
      <c r="J18" s="160">
        <f>SUM(J13:J17)</f>
        <v>224</v>
      </c>
      <c r="K18" s="160">
        <f>SUM(K13:K17)</f>
        <v>995</v>
      </c>
      <c r="L18" s="160">
        <f>SUM(L13:L17)</f>
        <v>965</v>
      </c>
      <c r="M18" s="160">
        <f>SUM(M13:M17)</f>
        <v>3277</v>
      </c>
      <c r="N18" s="160"/>
      <c r="O18" s="160">
        <v>1999</v>
      </c>
      <c r="P18" s="160">
        <v>182</v>
      </c>
      <c r="Q18" s="160">
        <v>178</v>
      </c>
      <c r="R18" s="160">
        <v>266</v>
      </c>
      <c r="S18" s="160">
        <f t="shared" si="2"/>
        <v>2625</v>
      </c>
      <c r="T18" s="160"/>
      <c r="U18" s="160">
        <v>4367</v>
      </c>
      <c r="V18" s="160">
        <v>461</v>
      </c>
      <c r="W18" s="160">
        <v>522</v>
      </c>
      <c r="X18" s="160">
        <v>761</v>
      </c>
      <c r="Y18" s="160">
        <f t="shared" si="3"/>
        <v>6111</v>
      </c>
      <c r="Z18" s="160"/>
      <c r="AA18" s="160">
        <v>1252</v>
      </c>
      <c r="AB18" s="160">
        <v>101</v>
      </c>
      <c r="AC18" s="160">
        <v>30</v>
      </c>
      <c r="AD18" s="160">
        <v>4</v>
      </c>
      <c r="AE18" s="160">
        <f t="shared" si="4"/>
        <v>1387</v>
      </c>
      <c r="AF18" s="160"/>
      <c r="AG18" s="160">
        <v>208</v>
      </c>
      <c r="AH18" s="160">
        <v>118</v>
      </c>
      <c r="AI18" s="160">
        <v>247</v>
      </c>
      <c r="AJ18" s="160">
        <v>407</v>
      </c>
      <c r="AK18" s="160">
        <f t="shared" si="5"/>
        <v>980</v>
      </c>
      <c r="AL18" s="160"/>
      <c r="AM18" s="160">
        <v>1041</v>
      </c>
      <c r="AN18" s="160">
        <v>97</v>
      </c>
      <c r="AO18" s="160">
        <v>33</v>
      </c>
      <c r="AP18" s="160">
        <v>9</v>
      </c>
      <c r="AQ18" s="160">
        <f t="shared" si="6"/>
        <v>1180</v>
      </c>
      <c r="AR18" s="160"/>
      <c r="AS18" s="160">
        <v>709</v>
      </c>
      <c r="AT18" s="160">
        <v>40</v>
      </c>
      <c r="AU18" s="160">
        <v>25</v>
      </c>
      <c r="AV18" s="160">
        <v>17</v>
      </c>
      <c r="AW18" s="160">
        <f t="shared" si="7"/>
        <v>791</v>
      </c>
      <c r="AX18" s="160"/>
      <c r="AY18" s="160">
        <v>997</v>
      </c>
      <c r="AZ18" s="160">
        <v>68</v>
      </c>
      <c r="BA18" s="160">
        <v>42</v>
      </c>
      <c r="BB18" s="160">
        <v>15</v>
      </c>
      <c r="BC18" s="160">
        <f t="shared" si="8"/>
        <v>1122</v>
      </c>
      <c r="BD18" s="160"/>
      <c r="BE18" s="160">
        <v>3442</v>
      </c>
      <c r="BF18" s="160">
        <v>295</v>
      </c>
      <c r="BG18" s="160">
        <v>132</v>
      </c>
      <c r="BH18" s="160">
        <v>51</v>
      </c>
      <c r="BI18" s="160">
        <f t="shared" si="9"/>
        <v>3920</v>
      </c>
      <c r="BJ18" s="160"/>
      <c r="BK18" s="160">
        <v>3128</v>
      </c>
      <c r="BL18" s="160">
        <v>648</v>
      </c>
      <c r="BM18" s="160">
        <v>348</v>
      </c>
      <c r="BN18" s="160">
        <v>213</v>
      </c>
      <c r="BO18" s="160">
        <f t="shared" si="10"/>
        <v>4337</v>
      </c>
      <c r="BP18" s="160"/>
      <c r="BQ18" s="160">
        <v>282</v>
      </c>
      <c r="BR18" s="160">
        <v>55</v>
      </c>
      <c r="BS18" s="160">
        <v>33</v>
      </c>
      <c r="BT18" s="160">
        <v>18</v>
      </c>
      <c r="BU18" s="160">
        <f t="shared" si="11"/>
        <v>388</v>
      </c>
      <c r="BV18" s="160">
        <f t="shared" si="12"/>
        <v>80514</v>
      </c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</row>
    <row r="19" spans="1:85" s="40" customFormat="1" ht="9" customHeight="1" x14ac:dyDescent="0.25">
      <c r="A19" s="14"/>
      <c r="B19" s="15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8"/>
      <c r="BA19" s="158"/>
      <c r="BB19" s="158"/>
      <c r="BC19" s="158"/>
      <c r="BD19" s="158"/>
      <c r="BE19" s="158"/>
      <c r="BF19" s="158"/>
      <c r="BG19" s="158"/>
      <c r="BH19" s="158"/>
      <c r="BI19" s="158"/>
      <c r="BJ19" s="158"/>
      <c r="BK19" s="158"/>
      <c r="BL19" s="158"/>
      <c r="BM19" s="158"/>
      <c r="BN19" s="158"/>
      <c r="BO19" s="158"/>
      <c r="BP19" s="158"/>
      <c r="BQ19" s="158"/>
      <c r="BR19" s="158"/>
      <c r="BS19" s="158"/>
      <c r="BT19" s="158"/>
      <c r="BU19" s="158"/>
      <c r="BV19" s="158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</row>
    <row r="20" spans="1:85" s="40" customFormat="1" ht="12" customHeight="1" x14ac:dyDescent="0.25">
      <c r="A20" s="11"/>
      <c r="B20" s="12" t="s">
        <v>18</v>
      </c>
      <c r="C20" s="158">
        <v>17147</v>
      </c>
      <c r="D20" s="158">
        <v>778</v>
      </c>
      <c r="E20" s="158">
        <v>449</v>
      </c>
      <c r="F20" s="158">
        <v>125</v>
      </c>
      <c r="G20" s="158">
        <f t="shared" si="0"/>
        <v>18499</v>
      </c>
      <c r="H20" s="158"/>
      <c r="I20" s="158">
        <v>434</v>
      </c>
      <c r="J20" s="158">
        <v>77</v>
      </c>
      <c r="K20" s="158">
        <v>141</v>
      </c>
      <c r="L20" s="158">
        <v>125</v>
      </c>
      <c r="M20" s="158">
        <f t="shared" si="1"/>
        <v>777</v>
      </c>
      <c r="N20" s="158"/>
      <c r="O20" s="158">
        <v>977</v>
      </c>
      <c r="P20" s="158">
        <v>110</v>
      </c>
      <c r="Q20" s="158">
        <v>171</v>
      </c>
      <c r="R20" s="158">
        <v>156</v>
      </c>
      <c r="S20" s="158">
        <f t="shared" si="2"/>
        <v>1414</v>
      </c>
      <c r="T20" s="158"/>
      <c r="U20" s="158">
        <v>1551</v>
      </c>
      <c r="V20" s="158">
        <v>135</v>
      </c>
      <c r="W20" s="158">
        <v>160</v>
      </c>
      <c r="X20" s="158">
        <v>215</v>
      </c>
      <c r="Y20" s="158">
        <f t="shared" si="3"/>
        <v>2061</v>
      </c>
      <c r="Z20" s="158"/>
      <c r="AA20" s="158">
        <v>441</v>
      </c>
      <c r="AB20" s="158">
        <v>21</v>
      </c>
      <c r="AC20" s="158">
        <v>6</v>
      </c>
      <c r="AD20" s="158">
        <v>1</v>
      </c>
      <c r="AE20" s="158">
        <f t="shared" si="4"/>
        <v>469</v>
      </c>
      <c r="AF20" s="158"/>
      <c r="AG20" s="158">
        <v>90</v>
      </c>
      <c r="AH20" s="158">
        <v>41</v>
      </c>
      <c r="AI20" s="158">
        <v>86</v>
      </c>
      <c r="AJ20" s="158">
        <v>111</v>
      </c>
      <c r="AK20" s="158">
        <f t="shared" si="5"/>
        <v>328</v>
      </c>
      <c r="AL20" s="158"/>
      <c r="AM20" s="158">
        <v>481</v>
      </c>
      <c r="AN20" s="158">
        <v>35</v>
      </c>
      <c r="AO20" s="158">
        <v>11</v>
      </c>
      <c r="AP20" s="158">
        <v>0</v>
      </c>
      <c r="AQ20" s="158">
        <f t="shared" si="6"/>
        <v>527</v>
      </c>
      <c r="AR20" s="158"/>
      <c r="AS20" s="158">
        <v>208</v>
      </c>
      <c r="AT20" s="158">
        <v>6</v>
      </c>
      <c r="AU20" s="158">
        <v>6</v>
      </c>
      <c r="AV20" s="158">
        <v>8</v>
      </c>
      <c r="AW20" s="158">
        <f t="shared" si="7"/>
        <v>228</v>
      </c>
      <c r="AX20" s="158"/>
      <c r="AY20" s="158">
        <v>255</v>
      </c>
      <c r="AZ20" s="158">
        <v>9</v>
      </c>
      <c r="BA20" s="158">
        <v>8</v>
      </c>
      <c r="BB20" s="158">
        <v>5</v>
      </c>
      <c r="BC20" s="158">
        <f t="shared" si="8"/>
        <v>277</v>
      </c>
      <c r="BD20" s="158"/>
      <c r="BE20" s="158">
        <v>1181</v>
      </c>
      <c r="BF20" s="158">
        <v>60</v>
      </c>
      <c r="BG20" s="158">
        <v>35</v>
      </c>
      <c r="BH20" s="158">
        <v>12</v>
      </c>
      <c r="BI20" s="158">
        <f t="shared" si="9"/>
        <v>1288</v>
      </c>
      <c r="BJ20" s="158"/>
      <c r="BK20" s="158">
        <v>1168</v>
      </c>
      <c r="BL20" s="158">
        <v>209</v>
      </c>
      <c r="BM20" s="158">
        <v>117</v>
      </c>
      <c r="BN20" s="158">
        <v>46</v>
      </c>
      <c r="BO20" s="158">
        <f t="shared" si="10"/>
        <v>1540</v>
      </c>
      <c r="BP20" s="158"/>
      <c r="BQ20" s="158">
        <v>94</v>
      </c>
      <c r="BR20" s="158">
        <v>20</v>
      </c>
      <c r="BS20" s="158">
        <v>9</v>
      </c>
      <c r="BT20" s="158">
        <v>3</v>
      </c>
      <c r="BU20" s="158">
        <f t="shared" si="11"/>
        <v>126</v>
      </c>
      <c r="BV20" s="158">
        <f t="shared" si="12"/>
        <v>27534</v>
      </c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</row>
    <row r="21" spans="1:85" s="40" customFormat="1" ht="12" customHeight="1" x14ac:dyDescent="0.25">
      <c r="A21" s="11"/>
      <c r="B21" s="8" t="s">
        <v>19</v>
      </c>
      <c r="C21" s="158">
        <v>4301</v>
      </c>
      <c r="D21" s="158">
        <v>120</v>
      </c>
      <c r="E21" s="158">
        <v>67</v>
      </c>
      <c r="F21" s="158">
        <v>20</v>
      </c>
      <c r="G21" s="158">
        <f t="shared" si="0"/>
        <v>4508</v>
      </c>
      <c r="H21" s="158"/>
      <c r="I21" s="158">
        <v>104</v>
      </c>
      <c r="J21" s="158">
        <v>13</v>
      </c>
      <c r="K21" s="158">
        <v>39</v>
      </c>
      <c r="L21" s="158">
        <v>16</v>
      </c>
      <c r="M21" s="158">
        <f t="shared" si="1"/>
        <v>172</v>
      </c>
      <c r="N21" s="158"/>
      <c r="O21" s="158">
        <v>122</v>
      </c>
      <c r="P21" s="158">
        <v>12</v>
      </c>
      <c r="Q21" s="158">
        <v>10</v>
      </c>
      <c r="R21" s="158">
        <v>15</v>
      </c>
      <c r="S21" s="158">
        <f t="shared" si="2"/>
        <v>159</v>
      </c>
      <c r="T21" s="158"/>
      <c r="U21" s="158">
        <v>395</v>
      </c>
      <c r="V21" s="158">
        <v>44</v>
      </c>
      <c r="W21" s="158">
        <v>58</v>
      </c>
      <c r="X21" s="158">
        <v>63</v>
      </c>
      <c r="Y21" s="158">
        <f t="shared" si="3"/>
        <v>560</v>
      </c>
      <c r="Z21" s="158"/>
      <c r="AA21" s="158">
        <v>60</v>
      </c>
      <c r="AB21" s="158">
        <v>3</v>
      </c>
      <c r="AC21" s="158">
        <v>3</v>
      </c>
      <c r="AD21" s="158">
        <v>0</v>
      </c>
      <c r="AE21" s="158">
        <f t="shared" si="4"/>
        <v>66</v>
      </c>
      <c r="AF21" s="158"/>
      <c r="AG21" s="158">
        <v>19</v>
      </c>
      <c r="AH21" s="158">
        <v>18</v>
      </c>
      <c r="AI21" s="158">
        <v>42</v>
      </c>
      <c r="AJ21" s="158">
        <v>38</v>
      </c>
      <c r="AK21" s="158">
        <f t="shared" si="5"/>
        <v>117</v>
      </c>
      <c r="AL21" s="158"/>
      <c r="AM21" s="158">
        <v>114</v>
      </c>
      <c r="AN21" s="158">
        <v>10</v>
      </c>
      <c r="AO21" s="158">
        <v>5</v>
      </c>
      <c r="AP21" s="158">
        <v>1</v>
      </c>
      <c r="AQ21" s="158">
        <f t="shared" si="6"/>
        <v>130</v>
      </c>
      <c r="AR21" s="158"/>
      <c r="AS21" s="158">
        <v>64</v>
      </c>
      <c r="AT21" s="158">
        <v>6</v>
      </c>
      <c r="AU21" s="158">
        <v>5</v>
      </c>
      <c r="AV21" s="158">
        <v>1</v>
      </c>
      <c r="AW21" s="158">
        <f t="shared" si="7"/>
        <v>76</v>
      </c>
      <c r="AX21" s="158"/>
      <c r="AY21" s="158">
        <v>36</v>
      </c>
      <c r="AZ21" s="158">
        <v>5</v>
      </c>
      <c r="BA21" s="158">
        <v>3</v>
      </c>
      <c r="BB21" s="158">
        <v>0</v>
      </c>
      <c r="BC21" s="158">
        <f t="shared" si="8"/>
        <v>44</v>
      </c>
      <c r="BD21" s="158"/>
      <c r="BE21" s="158">
        <v>616</v>
      </c>
      <c r="BF21" s="158">
        <v>27</v>
      </c>
      <c r="BG21" s="158">
        <v>16</v>
      </c>
      <c r="BH21" s="158">
        <v>2</v>
      </c>
      <c r="BI21" s="158">
        <f t="shared" si="9"/>
        <v>661</v>
      </c>
      <c r="BJ21" s="158"/>
      <c r="BK21" s="158">
        <v>262</v>
      </c>
      <c r="BL21" s="158">
        <v>43</v>
      </c>
      <c r="BM21" s="158">
        <v>18</v>
      </c>
      <c r="BN21" s="158">
        <v>14</v>
      </c>
      <c r="BO21" s="158">
        <f t="shared" si="10"/>
        <v>337</v>
      </c>
      <c r="BP21" s="158"/>
      <c r="BQ21" s="158">
        <v>33</v>
      </c>
      <c r="BR21" s="158">
        <v>7</v>
      </c>
      <c r="BS21" s="158">
        <v>4</v>
      </c>
      <c r="BT21" s="158">
        <v>1</v>
      </c>
      <c r="BU21" s="158">
        <f t="shared" si="11"/>
        <v>45</v>
      </c>
      <c r="BV21" s="158">
        <f t="shared" si="12"/>
        <v>6875</v>
      </c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</row>
    <row r="22" spans="1:85" s="47" customFormat="1" ht="12" customHeight="1" x14ac:dyDescent="0.25">
      <c r="A22" s="11"/>
      <c r="B22" s="8" t="s">
        <v>20</v>
      </c>
      <c r="C22" s="158">
        <v>7507</v>
      </c>
      <c r="D22" s="158">
        <v>249</v>
      </c>
      <c r="E22" s="158">
        <v>73</v>
      </c>
      <c r="F22" s="158">
        <v>19</v>
      </c>
      <c r="G22" s="158">
        <f t="shared" si="0"/>
        <v>7848</v>
      </c>
      <c r="H22" s="158"/>
      <c r="I22" s="158">
        <v>122</v>
      </c>
      <c r="J22" s="158">
        <v>27</v>
      </c>
      <c r="K22" s="158">
        <v>46</v>
      </c>
      <c r="L22" s="158">
        <v>25</v>
      </c>
      <c r="M22" s="158">
        <f t="shared" si="1"/>
        <v>220</v>
      </c>
      <c r="N22" s="158"/>
      <c r="O22" s="158">
        <v>254</v>
      </c>
      <c r="P22" s="158">
        <v>28</v>
      </c>
      <c r="Q22" s="158">
        <v>60</v>
      </c>
      <c r="R22" s="158">
        <v>37</v>
      </c>
      <c r="S22" s="158">
        <f t="shared" si="2"/>
        <v>379</v>
      </c>
      <c r="T22" s="158"/>
      <c r="U22" s="158">
        <v>769</v>
      </c>
      <c r="V22" s="158">
        <v>80</v>
      </c>
      <c r="W22" s="160">
        <v>78</v>
      </c>
      <c r="X22" s="158">
        <v>98</v>
      </c>
      <c r="Y22" s="158">
        <f t="shared" si="3"/>
        <v>1025</v>
      </c>
      <c r="Z22" s="158"/>
      <c r="AA22" s="158">
        <v>148</v>
      </c>
      <c r="AB22" s="158">
        <v>7</v>
      </c>
      <c r="AC22" s="158">
        <v>5</v>
      </c>
      <c r="AD22" s="158">
        <v>0</v>
      </c>
      <c r="AE22" s="158">
        <f t="shared" si="4"/>
        <v>160</v>
      </c>
      <c r="AF22" s="158"/>
      <c r="AG22" s="158">
        <v>38</v>
      </c>
      <c r="AH22" s="158">
        <v>34</v>
      </c>
      <c r="AI22" s="158">
        <v>44</v>
      </c>
      <c r="AJ22" s="158">
        <v>45</v>
      </c>
      <c r="AK22" s="158">
        <f t="shared" si="5"/>
        <v>161</v>
      </c>
      <c r="AL22" s="158"/>
      <c r="AM22" s="158">
        <v>167</v>
      </c>
      <c r="AN22" s="158">
        <v>10</v>
      </c>
      <c r="AO22" s="158">
        <v>1</v>
      </c>
      <c r="AP22" s="158">
        <v>0</v>
      </c>
      <c r="AQ22" s="158">
        <f t="shared" si="6"/>
        <v>178</v>
      </c>
      <c r="AR22" s="158"/>
      <c r="AS22" s="158">
        <v>91</v>
      </c>
      <c r="AT22" s="158">
        <v>5</v>
      </c>
      <c r="AU22" s="158">
        <v>5</v>
      </c>
      <c r="AV22" s="158">
        <v>1</v>
      </c>
      <c r="AW22" s="158">
        <f t="shared" si="7"/>
        <v>102</v>
      </c>
      <c r="AX22" s="160"/>
      <c r="AY22" s="158">
        <v>42</v>
      </c>
      <c r="AZ22" s="158">
        <v>4</v>
      </c>
      <c r="BA22" s="158">
        <v>3</v>
      </c>
      <c r="BB22" s="158">
        <v>2</v>
      </c>
      <c r="BC22" s="158">
        <f t="shared" si="8"/>
        <v>51</v>
      </c>
      <c r="BD22" s="158"/>
      <c r="BE22" s="158">
        <v>629</v>
      </c>
      <c r="BF22" s="158">
        <v>34</v>
      </c>
      <c r="BG22" s="158">
        <v>22</v>
      </c>
      <c r="BH22" s="158">
        <v>6</v>
      </c>
      <c r="BI22" s="158">
        <f t="shared" si="9"/>
        <v>691</v>
      </c>
      <c r="BJ22" s="158"/>
      <c r="BK22" s="158">
        <v>414</v>
      </c>
      <c r="BL22" s="158">
        <v>90</v>
      </c>
      <c r="BM22" s="158">
        <v>40</v>
      </c>
      <c r="BN22" s="158">
        <v>30</v>
      </c>
      <c r="BO22" s="158">
        <f t="shared" si="10"/>
        <v>574</v>
      </c>
      <c r="BP22" s="158"/>
      <c r="BQ22" s="158">
        <v>47</v>
      </c>
      <c r="BR22" s="158">
        <v>5</v>
      </c>
      <c r="BS22" s="158">
        <v>8</v>
      </c>
      <c r="BT22" s="158">
        <v>0</v>
      </c>
      <c r="BU22" s="158">
        <f t="shared" si="11"/>
        <v>60</v>
      </c>
      <c r="BV22" s="158">
        <f t="shared" si="12"/>
        <v>11449</v>
      </c>
      <c r="BW22" s="41"/>
      <c r="BX22" s="41"/>
      <c r="BY22" s="56"/>
      <c r="BZ22" s="41"/>
      <c r="CA22" s="41"/>
      <c r="CB22" s="41"/>
      <c r="CC22" s="41"/>
      <c r="CD22" s="41"/>
      <c r="CE22" s="41"/>
      <c r="CF22" s="41"/>
      <c r="CG22" s="41"/>
    </row>
    <row r="23" spans="1:85" s="47" customFormat="1" ht="12" customHeight="1" x14ac:dyDescent="0.25">
      <c r="A23" s="11"/>
      <c r="B23" s="8" t="s">
        <v>21</v>
      </c>
      <c r="C23" s="158">
        <v>17825</v>
      </c>
      <c r="D23" s="158">
        <v>1082</v>
      </c>
      <c r="E23" s="158">
        <v>539</v>
      </c>
      <c r="F23" s="158">
        <v>156</v>
      </c>
      <c r="G23" s="158">
        <f t="shared" si="0"/>
        <v>19602</v>
      </c>
      <c r="H23" s="158"/>
      <c r="I23" s="158">
        <v>852</v>
      </c>
      <c r="J23" s="158">
        <v>212</v>
      </c>
      <c r="K23" s="158">
        <v>228</v>
      </c>
      <c r="L23" s="158">
        <v>292</v>
      </c>
      <c r="M23" s="158">
        <f t="shared" si="1"/>
        <v>1584</v>
      </c>
      <c r="N23" s="158"/>
      <c r="O23" s="158">
        <v>533</v>
      </c>
      <c r="P23" s="158">
        <v>72</v>
      </c>
      <c r="Q23" s="158">
        <v>67</v>
      </c>
      <c r="R23" s="158">
        <v>101</v>
      </c>
      <c r="S23" s="158">
        <f t="shared" si="2"/>
        <v>773</v>
      </c>
      <c r="T23" s="158"/>
      <c r="U23" s="158">
        <v>2334</v>
      </c>
      <c r="V23" s="158">
        <v>286</v>
      </c>
      <c r="W23" s="160">
        <v>335</v>
      </c>
      <c r="X23" s="158">
        <v>418</v>
      </c>
      <c r="Y23" s="158">
        <f t="shared" si="3"/>
        <v>3373</v>
      </c>
      <c r="Z23" s="158"/>
      <c r="AA23" s="158">
        <v>473</v>
      </c>
      <c r="AB23" s="158">
        <v>33</v>
      </c>
      <c r="AC23" s="158">
        <v>21</v>
      </c>
      <c r="AD23" s="158">
        <v>9</v>
      </c>
      <c r="AE23" s="158">
        <f t="shared" si="4"/>
        <v>536</v>
      </c>
      <c r="AF23" s="158"/>
      <c r="AG23" s="158">
        <v>265</v>
      </c>
      <c r="AH23" s="158">
        <v>162</v>
      </c>
      <c r="AI23" s="158">
        <v>210</v>
      </c>
      <c r="AJ23" s="158">
        <v>176</v>
      </c>
      <c r="AK23" s="158">
        <f t="shared" si="5"/>
        <v>813</v>
      </c>
      <c r="AL23" s="158"/>
      <c r="AM23" s="158">
        <v>402</v>
      </c>
      <c r="AN23" s="158">
        <v>56</v>
      </c>
      <c r="AO23" s="158">
        <v>57</v>
      </c>
      <c r="AP23" s="158">
        <v>35</v>
      </c>
      <c r="AQ23" s="158">
        <f t="shared" si="6"/>
        <v>550</v>
      </c>
      <c r="AR23" s="158"/>
      <c r="AS23" s="158">
        <v>227</v>
      </c>
      <c r="AT23" s="158">
        <v>20</v>
      </c>
      <c r="AU23" s="158">
        <v>7</v>
      </c>
      <c r="AV23" s="158">
        <v>6</v>
      </c>
      <c r="AW23" s="158">
        <f t="shared" si="7"/>
        <v>260</v>
      </c>
      <c r="AX23" s="160"/>
      <c r="AY23" s="158">
        <v>402</v>
      </c>
      <c r="AZ23" s="158">
        <v>54</v>
      </c>
      <c r="BA23" s="158">
        <v>46</v>
      </c>
      <c r="BB23" s="158">
        <v>16</v>
      </c>
      <c r="BC23" s="158">
        <f t="shared" si="8"/>
        <v>518</v>
      </c>
      <c r="BD23" s="158"/>
      <c r="BE23" s="158">
        <v>868</v>
      </c>
      <c r="BF23" s="158">
        <v>222</v>
      </c>
      <c r="BG23" s="158">
        <v>137</v>
      </c>
      <c r="BH23" s="158">
        <v>33</v>
      </c>
      <c r="BI23" s="158">
        <f t="shared" si="9"/>
        <v>1260</v>
      </c>
      <c r="BJ23" s="158"/>
      <c r="BK23" s="158">
        <v>1761</v>
      </c>
      <c r="BL23" s="158">
        <v>486</v>
      </c>
      <c r="BM23" s="158">
        <v>321</v>
      </c>
      <c r="BN23" s="158">
        <v>162</v>
      </c>
      <c r="BO23" s="158">
        <f t="shared" si="10"/>
        <v>2730</v>
      </c>
      <c r="BP23" s="158"/>
      <c r="BQ23" s="158">
        <v>128</v>
      </c>
      <c r="BR23" s="158">
        <v>45</v>
      </c>
      <c r="BS23" s="158">
        <v>40</v>
      </c>
      <c r="BT23" s="158">
        <v>24</v>
      </c>
      <c r="BU23" s="158">
        <f t="shared" si="11"/>
        <v>237</v>
      </c>
      <c r="BV23" s="158">
        <f t="shared" si="12"/>
        <v>32236</v>
      </c>
      <c r="BW23" s="41"/>
      <c r="BX23" s="41"/>
      <c r="BY23" s="56"/>
      <c r="BZ23" s="41"/>
      <c r="CA23" s="41"/>
      <c r="CB23" s="41"/>
      <c r="CC23" s="41"/>
      <c r="CD23" s="41"/>
      <c r="CE23" s="41"/>
      <c r="CF23" s="41"/>
      <c r="CG23" s="41"/>
    </row>
    <row r="24" spans="1:85" s="47" customFormat="1" ht="12" customHeight="1" x14ac:dyDescent="0.25">
      <c r="A24" s="11" t="s">
        <v>22</v>
      </c>
      <c r="B24" s="15" t="s">
        <v>10</v>
      </c>
      <c r="C24" s="160">
        <v>46780</v>
      </c>
      <c r="D24" s="160">
        <v>2229</v>
      </c>
      <c r="E24" s="160">
        <v>1128</v>
      </c>
      <c r="F24" s="160">
        <v>320</v>
      </c>
      <c r="G24" s="160">
        <f t="shared" si="0"/>
        <v>50457</v>
      </c>
      <c r="H24" s="160"/>
      <c r="I24" s="160">
        <v>1512</v>
      </c>
      <c r="J24" s="160">
        <v>329</v>
      </c>
      <c r="K24" s="160">
        <v>454</v>
      </c>
      <c r="L24" s="160">
        <v>458</v>
      </c>
      <c r="M24" s="160">
        <f t="shared" si="1"/>
        <v>2753</v>
      </c>
      <c r="N24" s="160"/>
      <c r="O24" s="160">
        <v>1886</v>
      </c>
      <c r="P24" s="160">
        <v>222</v>
      </c>
      <c r="Q24" s="160">
        <v>308</v>
      </c>
      <c r="R24" s="160">
        <v>309</v>
      </c>
      <c r="S24" s="160">
        <f t="shared" si="2"/>
        <v>2725</v>
      </c>
      <c r="T24" s="160"/>
      <c r="U24" s="160">
        <v>5049</v>
      </c>
      <c r="V24" s="160">
        <v>545</v>
      </c>
      <c r="W24" s="160">
        <v>631</v>
      </c>
      <c r="X24" s="160">
        <v>794</v>
      </c>
      <c r="Y24" s="160">
        <f t="shared" si="3"/>
        <v>7019</v>
      </c>
      <c r="Z24" s="160"/>
      <c r="AA24" s="160">
        <v>1122</v>
      </c>
      <c r="AB24" s="160">
        <v>64</v>
      </c>
      <c r="AC24" s="160">
        <v>35</v>
      </c>
      <c r="AD24" s="160">
        <v>10</v>
      </c>
      <c r="AE24" s="160">
        <f t="shared" si="4"/>
        <v>1231</v>
      </c>
      <c r="AF24" s="160"/>
      <c r="AG24" s="160">
        <v>412</v>
      </c>
      <c r="AH24" s="160">
        <v>255</v>
      </c>
      <c r="AI24" s="160">
        <v>382</v>
      </c>
      <c r="AJ24" s="160">
        <v>370</v>
      </c>
      <c r="AK24" s="160">
        <f t="shared" si="5"/>
        <v>1419</v>
      </c>
      <c r="AL24" s="160"/>
      <c r="AM24" s="160">
        <v>1164</v>
      </c>
      <c r="AN24" s="160">
        <v>111</v>
      </c>
      <c r="AO24" s="160">
        <v>74</v>
      </c>
      <c r="AP24" s="160">
        <v>36</v>
      </c>
      <c r="AQ24" s="160">
        <f t="shared" si="6"/>
        <v>1385</v>
      </c>
      <c r="AR24" s="160"/>
      <c r="AS24" s="160">
        <v>590</v>
      </c>
      <c r="AT24" s="160">
        <v>37</v>
      </c>
      <c r="AU24" s="160">
        <v>23</v>
      </c>
      <c r="AV24" s="160">
        <v>16</v>
      </c>
      <c r="AW24" s="160">
        <f t="shared" si="7"/>
        <v>666</v>
      </c>
      <c r="AX24" s="160"/>
      <c r="AY24" s="160">
        <v>735</v>
      </c>
      <c r="AZ24" s="160">
        <v>72</v>
      </c>
      <c r="BA24" s="160">
        <v>60</v>
      </c>
      <c r="BB24" s="160">
        <v>23</v>
      </c>
      <c r="BC24" s="160">
        <f t="shared" si="8"/>
        <v>890</v>
      </c>
      <c r="BD24" s="160"/>
      <c r="BE24" s="160">
        <v>3294</v>
      </c>
      <c r="BF24" s="160">
        <v>343</v>
      </c>
      <c r="BG24" s="160">
        <v>210</v>
      </c>
      <c r="BH24" s="160">
        <v>53</v>
      </c>
      <c r="BI24" s="160">
        <f t="shared" si="9"/>
        <v>3900</v>
      </c>
      <c r="BJ24" s="160"/>
      <c r="BK24" s="160">
        <v>3605</v>
      </c>
      <c r="BL24" s="160">
        <v>828</v>
      </c>
      <c r="BM24" s="160">
        <v>496</v>
      </c>
      <c r="BN24" s="160">
        <v>252</v>
      </c>
      <c r="BO24" s="160">
        <f t="shared" si="10"/>
        <v>5181</v>
      </c>
      <c r="BP24" s="160"/>
      <c r="BQ24" s="160">
        <v>302</v>
      </c>
      <c r="BR24" s="160">
        <v>77</v>
      </c>
      <c r="BS24" s="160">
        <v>61</v>
      </c>
      <c r="BT24" s="160">
        <v>28</v>
      </c>
      <c r="BU24" s="160">
        <f t="shared" si="11"/>
        <v>468</v>
      </c>
      <c r="BV24" s="160">
        <f t="shared" si="12"/>
        <v>78094</v>
      </c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</row>
    <row r="25" spans="1:85" s="40" customFormat="1" ht="9" customHeight="1" x14ac:dyDescent="0.25">
      <c r="A25" s="14"/>
      <c r="B25" s="15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  <c r="AL25" s="158"/>
      <c r="AM25" s="158"/>
      <c r="AN25" s="158"/>
      <c r="AO25" s="158"/>
      <c r="AP25" s="158"/>
      <c r="AQ25" s="158"/>
      <c r="AR25" s="158"/>
      <c r="AS25" s="158"/>
      <c r="AT25" s="158"/>
      <c r="AU25" s="158"/>
      <c r="AV25" s="158"/>
      <c r="AW25" s="158"/>
      <c r="AX25" s="158"/>
      <c r="AY25" s="158"/>
      <c r="AZ25" s="158"/>
      <c r="BA25" s="158"/>
      <c r="BB25" s="158"/>
      <c r="BC25" s="158"/>
      <c r="BD25" s="158"/>
      <c r="BE25" s="158"/>
      <c r="BF25" s="158"/>
      <c r="BG25" s="158"/>
      <c r="BH25" s="158"/>
      <c r="BI25" s="158"/>
      <c r="BJ25" s="158"/>
      <c r="BK25" s="158"/>
      <c r="BL25" s="158"/>
      <c r="BM25" s="158"/>
      <c r="BN25" s="158"/>
      <c r="BO25" s="158"/>
      <c r="BP25" s="158"/>
      <c r="BQ25" s="158"/>
      <c r="BR25" s="158"/>
      <c r="BS25" s="158"/>
      <c r="BT25" s="158"/>
      <c r="BU25" s="158"/>
      <c r="BV25" s="158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</row>
    <row r="26" spans="1:85" s="40" customFormat="1" ht="12" customHeight="1" x14ac:dyDescent="0.25">
      <c r="A26" s="8"/>
      <c r="B26" s="8" t="s">
        <v>23</v>
      </c>
      <c r="C26" s="158">
        <v>5426</v>
      </c>
      <c r="D26" s="158">
        <v>147</v>
      </c>
      <c r="E26" s="158">
        <v>52</v>
      </c>
      <c r="F26" s="158">
        <v>12</v>
      </c>
      <c r="G26" s="158">
        <f t="shared" si="0"/>
        <v>5637</v>
      </c>
      <c r="H26" s="158"/>
      <c r="I26" s="158">
        <v>98</v>
      </c>
      <c r="J26" s="158">
        <v>24</v>
      </c>
      <c r="K26" s="158">
        <v>34</v>
      </c>
      <c r="L26" s="158">
        <v>18</v>
      </c>
      <c r="M26" s="158">
        <f t="shared" si="1"/>
        <v>174</v>
      </c>
      <c r="N26" s="158"/>
      <c r="O26" s="158">
        <v>179</v>
      </c>
      <c r="P26" s="158">
        <v>22</v>
      </c>
      <c r="Q26" s="158">
        <v>18</v>
      </c>
      <c r="R26" s="158">
        <v>28</v>
      </c>
      <c r="S26" s="158">
        <f t="shared" si="2"/>
        <v>247</v>
      </c>
      <c r="T26" s="158"/>
      <c r="U26" s="158">
        <v>472</v>
      </c>
      <c r="V26" s="158">
        <v>75</v>
      </c>
      <c r="W26" s="158">
        <v>80</v>
      </c>
      <c r="X26" s="158">
        <v>82</v>
      </c>
      <c r="Y26" s="158">
        <f t="shared" si="3"/>
        <v>709</v>
      </c>
      <c r="Z26" s="158"/>
      <c r="AA26" s="158">
        <v>76</v>
      </c>
      <c r="AB26" s="158">
        <v>5</v>
      </c>
      <c r="AC26" s="158">
        <v>5</v>
      </c>
      <c r="AD26" s="158">
        <v>0</v>
      </c>
      <c r="AE26" s="158">
        <f t="shared" si="4"/>
        <v>86</v>
      </c>
      <c r="AF26" s="158"/>
      <c r="AG26" s="158">
        <v>40</v>
      </c>
      <c r="AH26" s="158">
        <v>35</v>
      </c>
      <c r="AI26" s="158">
        <v>53</v>
      </c>
      <c r="AJ26" s="158">
        <v>36</v>
      </c>
      <c r="AK26" s="158">
        <f t="shared" si="5"/>
        <v>164</v>
      </c>
      <c r="AL26" s="158"/>
      <c r="AM26" s="158">
        <v>82</v>
      </c>
      <c r="AN26" s="158">
        <v>2</v>
      </c>
      <c r="AO26" s="158">
        <v>4</v>
      </c>
      <c r="AP26" s="158">
        <v>0</v>
      </c>
      <c r="AQ26" s="158">
        <f t="shared" si="6"/>
        <v>88</v>
      </c>
      <c r="AR26" s="158"/>
      <c r="AS26" s="158">
        <v>65</v>
      </c>
      <c r="AT26" s="158">
        <v>0</v>
      </c>
      <c r="AU26" s="158">
        <v>3</v>
      </c>
      <c r="AV26" s="158">
        <v>0</v>
      </c>
      <c r="AW26" s="158">
        <f t="shared" si="7"/>
        <v>68</v>
      </c>
      <c r="AX26" s="158"/>
      <c r="AY26" s="158">
        <v>37</v>
      </c>
      <c r="AZ26" s="158">
        <v>4</v>
      </c>
      <c r="BA26" s="158">
        <v>0</v>
      </c>
      <c r="BB26" s="158">
        <v>0</v>
      </c>
      <c r="BC26" s="158">
        <f t="shared" si="8"/>
        <v>41</v>
      </c>
      <c r="BD26" s="158"/>
      <c r="BE26" s="158">
        <v>175</v>
      </c>
      <c r="BF26" s="158">
        <v>17</v>
      </c>
      <c r="BG26" s="158">
        <v>7</v>
      </c>
      <c r="BH26" s="158">
        <v>3</v>
      </c>
      <c r="BI26" s="158">
        <f t="shared" si="9"/>
        <v>202</v>
      </c>
      <c r="BJ26" s="158"/>
      <c r="BK26" s="158">
        <v>410</v>
      </c>
      <c r="BL26" s="158">
        <v>117</v>
      </c>
      <c r="BM26" s="158">
        <v>48</v>
      </c>
      <c r="BN26" s="158">
        <v>14</v>
      </c>
      <c r="BO26" s="158">
        <f t="shared" si="10"/>
        <v>589</v>
      </c>
      <c r="BP26" s="158"/>
      <c r="BQ26" s="158">
        <v>28</v>
      </c>
      <c r="BR26" s="158">
        <v>3</v>
      </c>
      <c r="BS26" s="158">
        <v>4</v>
      </c>
      <c r="BT26" s="158">
        <v>3</v>
      </c>
      <c r="BU26" s="158">
        <f t="shared" si="11"/>
        <v>38</v>
      </c>
      <c r="BV26" s="158">
        <f t="shared" si="12"/>
        <v>8043</v>
      </c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</row>
    <row r="27" spans="1:85" s="40" customFormat="1" ht="12" customHeight="1" x14ac:dyDescent="0.25">
      <c r="A27" s="8"/>
      <c r="B27" s="8" t="s">
        <v>24</v>
      </c>
      <c r="C27" s="158">
        <v>1216</v>
      </c>
      <c r="D27" s="158">
        <v>26</v>
      </c>
      <c r="E27" s="158">
        <v>12</v>
      </c>
      <c r="F27" s="158">
        <v>0</v>
      </c>
      <c r="G27" s="158">
        <f t="shared" si="0"/>
        <v>1254</v>
      </c>
      <c r="H27" s="158"/>
      <c r="I27" s="158">
        <v>22</v>
      </c>
      <c r="J27" s="158">
        <v>11</v>
      </c>
      <c r="K27" s="158">
        <v>24</v>
      </c>
      <c r="L27" s="158">
        <v>6</v>
      </c>
      <c r="M27" s="158">
        <f t="shared" si="1"/>
        <v>63</v>
      </c>
      <c r="N27" s="158"/>
      <c r="O27" s="158">
        <v>85</v>
      </c>
      <c r="P27" s="158">
        <v>1</v>
      </c>
      <c r="Q27" s="158">
        <v>3</v>
      </c>
      <c r="R27" s="158">
        <v>16</v>
      </c>
      <c r="S27" s="158">
        <f t="shared" si="2"/>
        <v>105</v>
      </c>
      <c r="T27" s="158"/>
      <c r="U27" s="158">
        <v>161</v>
      </c>
      <c r="V27" s="158">
        <v>14</v>
      </c>
      <c r="W27" s="158">
        <v>32</v>
      </c>
      <c r="X27" s="158">
        <v>35</v>
      </c>
      <c r="Y27" s="158">
        <f t="shared" si="3"/>
        <v>242</v>
      </c>
      <c r="Z27" s="158"/>
      <c r="AA27" s="158">
        <v>25</v>
      </c>
      <c r="AB27" s="158">
        <v>0</v>
      </c>
      <c r="AC27" s="158">
        <v>0</v>
      </c>
      <c r="AD27" s="158">
        <v>0</v>
      </c>
      <c r="AE27" s="158">
        <f t="shared" si="4"/>
        <v>25</v>
      </c>
      <c r="AF27" s="158"/>
      <c r="AG27" s="158">
        <v>19</v>
      </c>
      <c r="AH27" s="158">
        <v>13</v>
      </c>
      <c r="AI27" s="158">
        <v>17</v>
      </c>
      <c r="AJ27" s="158">
        <v>14</v>
      </c>
      <c r="AK27" s="158">
        <f t="shared" si="5"/>
        <v>63</v>
      </c>
      <c r="AL27" s="158"/>
      <c r="AM27" s="158">
        <v>33</v>
      </c>
      <c r="AN27" s="158">
        <v>3</v>
      </c>
      <c r="AO27" s="158">
        <v>8</v>
      </c>
      <c r="AP27" s="158">
        <v>2</v>
      </c>
      <c r="AQ27" s="158">
        <f t="shared" si="6"/>
        <v>46</v>
      </c>
      <c r="AR27" s="158"/>
      <c r="AS27" s="158">
        <v>6</v>
      </c>
      <c r="AT27" s="158">
        <v>0</v>
      </c>
      <c r="AU27" s="158">
        <v>0</v>
      </c>
      <c r="AV27" s="158">
        <v>0</v>
      </c>
      <c r="AW27" s="158">
        <f t="shared" si="7"/>
        <v>6</v>
      </c>
      <c r="AX27" s="158"/>
      <c r="AY27" s="158">
        <v>10</v>
      </c>
      <c r="AZ27" s="158">
        <v>0</v>
      </c>
      <c r="BA27" s="158">
        <v>0</v>
      </c>
      <c r="BB27" s="158">
        <v>1</v>
      </c>
      <c r="BC27" s="158">
        <f t="shared" si="8"/>
        <v>11</v>
      </c>
      <c r="BD27" s="158"/>
      <c r="BE27" s="158">
        <v>52</v>
      </c>
      <c r="BF27" s="158">
        <v>8</v>
      </c>
      <c r="BG27" s="158">
        <v>3</v>
      </c>
      <c r="BH27" s="158">
        <v>0</v>
      </c>
      <c r="BI27" s="158">
        <f t="shared" si="9"/>
        <v>63</v>
      </c>
      <c r="BJ27" s="158"/>
      <c r="BK27" s="158">
        <v>130</v>
      </c>
      <c r="BL27" s="158">
        <v>24</v>
      </c>
      <c r="BM27" s="158">
        <v>18</v>
      </c>
      <c r="BN27" s="158">
        <v>3</v>
      </c>
      <c r="BO27" s="158">
        <f t="shared" si="10"/>
        <v>175</v>
      </c>
      <c r="BP27" s="158"/>
      <c r="BQ27" s="158">
        <v>7</v>
      </c>
      <c r="BR27" s="158">
        <v>0</v>
      </c>
      <c r="BS27" s="158">
        <v>0</v>
      </c>
      <c r="BT27" s="158">
        <v>1</v>
      </c>
      <c r="BU27" s="158">
        <f t="shared" si="11"/>
        <v>8</v>
      </c>
      <c r="BV27" s="158">
        <f t="shared" si="12"/>
        <v>2061</v>
      </c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</row>
    <row r="28" spans="1:85" s="40" customFormat="1" ht="12" customHeight="1" x14ac:dyDescent="0.25">
      <c r="A28" s="8"/>
      <c r="B28" s="8" t="s">
        <v>25</v>
      </c>
      <c r="C28" s="158">
        <v>12069</v>
      </c>
      <c r="D28" s="158">
        <v>453</v>
      </c>
      <c r="E28" s="158">
        <v>200</v>
      </c>
      <c r="F28" s="158">
        <v>66</v>
      </c>
      <c r="G28" s="158">
        <f t="shared" si="0"/>
        <v>12788</v>
      </c>
      <c r="H28" s="158"/>
      <c r="I28" s="158">
        <v>376</v>
      </c>
      <c r="J28" s="158">
        <v>106</v>
      </c>
      <c r="K28" s="158">
        <v>256</v>
      </c>
      <c r="L28" s="158">
        <v>163</v>
      </c>
      <c r="M28" s="158">
        <f t="shared" si="1"/>
        <v>901</v>
      </c>
      <c r="N28" s="158"/>
      <c r="O28" s="158">
        <v>455</v>
      </c>
      <c r="P28" s="158">
        <v>55</v>
      </c>
      <c r="Q28" s="158">
        <v>52</v>
      </c>
      <c r="R28" s="158">
        <v>61</v>
      </c>
      <c r="S28" s="158">
        <f t="shared" si="2"/>
        <v>623</v>
      </c>
      <c r="T28" s="158"/>
      <c r="U28" s="158">
        <v>1596</v>
      </c>
      <c r="V28" s="158">
        <v>229</v>
      </c>
      <c r="W28" s="158">
        <v>356</v>
      </c>
      <c r="X28" s="158">
        <v>310</v>
      </c>
      <c r="Y28" s="158">
        <f t="shared" si="3"/>
        <v>2491</v>
      </c>
      <c r="Z28" s="158"/>
      <c r="AA28" s="158">
        <v>262</v>
      </c>
      <c r="AB28" s="158">
        <v>8</v>
      </c>
      <c r="AC28" s="158">
        <v>8</v>
      </c>
      <c r="AD28" s="158">
        <v>0</v>
      </c>
      <c r="AE28" s="158">
        <f t="shared" si="4"/>
        <v>278</v>
      </c>
      <c r="AF28" s="158"/>
      <c r="AG28" s="158">
        <v>127</v>
      </c>
      <c r="AH28" s="158">
        <v>134</v>
      </c>
      <c r="AI28" s="158">
        <v>189</v>
      </c>
      <c r="AJ28" s="158">
        <v>109</v>
      </c>
      <c r="AK28" s="158">
        <f t="shared" si="5"/>
        <v>559</v>
      </c>
      <c r="AL28" s="158"/>
      <c r="AM28" s="158">
        <v>177</v>
      </c>
      <c r="AN28" s="158">
        <v>14</v>
      </c>
      <c r="AO28" s="158">
        <v>9</v>
      </c>
      <c r="AP28" s="158">
        <v>1</v>
      </c>
      <c r="AQ28" s="158">
        <f t="shared" si="6"/>
        <v>201</v>
      </c>
      <c r="AR28" s="158"/>
      <c r="AS28" s="158">
        <v>200</v>
      </c>
      <c r="AT28" s="158">
        <v>4</v>
      </c>
      <c r="AU28" s="158">
        <v>2</v>
      </c>
      <c r="AV28" s="158">
        <v>1</v>
      </c>
      <c r="AW28" s="158">
        <f t="shared" si="7"/>
        <v>207</v>
      </c>
      <c r="AX28" s="158"/>
      <c r="AY28" s="158">
        <v>129</v>
      </c>
      <c r="AZ28" s="158">
        <v>19</v>
      </c>
      <c r="BA28" s="158">
        <v>4</v>
      </c>
      <c r="BB28" s="158">
        <v>0</v>
      </c>
      <c r="BC28" s="158">
        <f t="shared" si="8"/>
        <v>152</v>
      </c>
      <c r="BD28" s="158"/>
      <c r="BE28" s="158">
        <v>916</v>
      </c>
      <c r="BF28" s="158">
        <v>188</v>
      </c>
      <c r="BG28" s="158">
        <v>43</v>
      </c>
      <c r="BH28" s="158">
        <v>12</v>
      </c>
      <c r="BI28" s="158">
        <f t="shared" si="9"/>
        <v>1159</v>
      </c>
      <c r="BJ28" s="158"/>
      <c r="BK28" s="158">
        <v>1090</v>
      </c>
      <c r="BL28" s="158">
        <v>277</v>
      </c>
      <c r="BM28" s="158">
        <v>134</v>
      </c>
      <c r="BN28" s="158">
        <v>38</v>
      </c>
      <c r="BO28" s="158">
        <f t="shared" si="10"/>
        <v>1539</v>
      </c>
      <c r="BP28" s="158"/>
      <c r="BQ28" s="158">
        <v>55</v>
      </c>
      <c r="BR28" s="158">
        <v>13</v>
      </c>
      <c r="BS28" s="158">
        <v>8</v>
      </c>
      <c r="BT28" s="158">
        <v>5</v>
      </c>
      <c r="BU28" s="158">
        <f t="shared" si="11"/>
        <v>81</v>
      </c>
      <c r="BV28" s="158">
        <f t="shared" si="12"/>
        <v>20979</v>
      </c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</row>
    <row r="29" spans="1:85" s="40" customFormat="1" ht="12" customHeight="1" x14ac:dyDescent="0.25">
      <c r="A29" s="8"/>
      <c r="B29" s="8" t="s">
        <v>26</v>
      </c>
      <c r="C29" s="158">
        <v>10114</v>
      </c>
      <c r="D29" s="158">
        <v>379</v>
      </c>
      <c r="E29" s="158">
        <v>188</v>
      </c>
      <c r="F29" s="158">
        <v>48</v>
      </c>
      <c r="G29" s="158">
        <f t="shared" si="0"/>
        <v>10729</v>
      </c>
      <c r="H29" s="158"/>
      <c r="I29" s="158">
        <v>229</v>
      </c>
      <c r="J29" s="158">
        <v>101</v>
      </c>
      <c r="K29" s="158">
        <v>202</v>
      </c>
      <c r="L29" s="158">
        <v>101</v>
      </c>
      <c r="M29" s="158">
        <f t="shared" si="1"/>
        <v>633</v>
      </c>
      <c r="N29" s="158"/>
      <c r="O29" s="158">
        <v>301</v>
      </c>
      <c r="P29" s="158">
        <v>43</v>
      </c>
      <c r="Q29" s="158">
        <v>51</v>
      </c>
      <c r="R29" s="158">
        <v>87</v>
      </c>
      <c r="S29" s="158">
        <f t="shared" si="2"/>
        <v>482</v>
      </c>
      <c r="T29" s="158"/>
      <c r="U29" s="158">
        <v>934</v>
      </c>
      <c r="V29" s="158">
        <v>141</v>
      </c>
      <c r="W29" s="158">
        <v>240</v>
      </c>
      <c r="X29" s="158">
        <v>271</v>
      </c>
      <c r="Y29" s="158">
        <f t="shared" si="3"/>
        <v>1586</v>
      </c>
      <c r="Z29" s="158"/>
      <c r="AA29" s="158">
        <v>179</v>
      </c>
      <c r="AB29" s="158">
        <v>15</v>
      </c>
      <c r="AC29" s="158">
        <v>22</v>
      </c>
      <c r="AD29" s="158">
        <v>5</v>
      </c>
      <c r="AE29" s="158">
        <f t="shared" si="4"/>
        <v>221</v>
      </c>
      <c r="AF29" s="158"/>
      <c r="AG29" s="158">
        <v>148</v>
      </c>
      <c r="AH29" s="158">
        <v>136</v>
      </c>
      <c r="AI29" s="158">
        <v>131</v>
      </c>
      <c r="AJ29" s="158">
        <v>78</v>
      </c>
      <c r="AK29" s="158">
        <f t="shared" si="5"/>
        <v>493</v>
      </c>
      <c r="AL29" s="158"/>
      <c r="AM29" s="158">
        <v>162</v>
      </c>
      <c r="AN29" s="158">
        <v>12</v>
      </c>
      <c r="AO29" s="158">
        <v>11</v>
      </c>
      <c r="AP29" s="158">
        <v>3</v>
      </c>
      <c r="AQ29" s="158">
        <f t="shared" si="6"/>
        <v>188</v>
      </c>
      <c r="AR29" s="158"/>
      <c r="AS29" s="158">
        <v>160</v>
      </c>
      <c r="AT29" s="158">
        <v>5</v>
      </c>
      <c r="AU29" s="158">
        <v>5</v>
      </c>
      <c r="AV29" s="158">
        <v>0</v>
      </c>
      <c r="AW29" s="158">
        <f t="shared" si="7"/>
        <v>170</v>
      </c>
      <c r="AX29" s="158"/>
      <c r="AY29" s="158">
        <v>76</v>
      </c>
      <c r="AZ29" s="158">
        <v>3</v>
      </c>
      <c r="BA29" s="158">
        <v>3</v>
      </c>
      <c r="BB29" s="158">
        <v>2</v>
      </c>
      <c r="BC29" s="158">
        <f t="shared" si="8"/>
        <v>84</v>
      </c>
      <c r="BD29" s="158"/>
      <c r="BE29" s="158">
        <v>685</v>
      </c>
      <c r="BF29" s="158">
        <v>100</v>
      </c>
      <c r="BG29" s="158">
        <v>36</v>
      </c>
      <c r="BH29" s="158">
        <v>6</v>
      </c>
      <c r="BI29" s="158">
        <f t="shared" si="9"/>
        <v>827</v>
      </c>
      <c r="BJ29" s="158"/>
      <c r="BK29" s="158">
        <v>1222</v>
      </c>
      <c r="BL29" s="158">
        <v>274</v>
      </c>
      <c r="BM29" s="158">
        <v>127</v>
      </c>
      <c r="BN29" s="158">
        <v>46</v>
      </c>
      <c r="BO29" s="158">
        <f t="shared" si="10"/>
        <v>1669</v>
      </c>
      <c r="BP29" s="158"/>
      <c r="BQ29" s="158">
        <v>43</v>
      </c>
      <c r="BR29" s="158">
        <v>12</v>
      </c>
      <c r="BS29" s="158">
        <v>3</v>
      </c>
      <c r="BT29" s="158">
        <v>7</v>
      </c>
      <c r="BU29" s="158">
        <f t="shared" si="11"/>
        <v>65</v>
      </c>
      <c r="BV29" s="158">
        <f t="shared" si="12"/>
        <v>17147</v>
      </c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</row>
    <row r="30" spans="1:85" s="40" customFormat="1" ht="12" customHeight="1" x14ac:dyDescent="0.25">
      <c r="A30" s="8"/>
      <c r="B30" s="8" t="s">
        <v>27</v>
      </c>
      <c r="C30" s="158">
        <v>2172</v>
      </c>
      <c r="D30" s="158">
        <v>51</v>
      </c>
      <c r="E30" s="158">
        <v>24</v>
      </c>
      <c r="F30" s="158">
        <v>8</v>
      </c>
      <c r="G30" s="158">
        <f t="shared" si="0"/>
        <v>2255</v>
      </c>
      <c r="H30" s="158"/>
      <c r="I30" s="158">
        <v>41</v>
      </c>
      <c r="J30" s="158">
        <v>14</v>
      </c>
      <c r="K30" s="158">
        <v>19</v>
      </c>
      <c r="L30" s="158">
        <v>4</v>
      </c>
      <c r="M30" s="158">
        <f t="shared" si="1"/>
        <v>78</v>
      </c>
      <c r="N30" s="158"/>
      <c r="O30" s="158">
        <v>129</v>
      </c>
      <c r="P30" s="158">
        <v>5</v>
      </c>
      <c r="Q30" s="158">
        <v>4</v>
      </c>
      <c r="R30" s="158">
        <v>22</v>
      </c>
      <c r="S30" s="158">
        <f t="shared" si="2"/>
        <v>160</v>
      </c>
      <c r="T30" s="158"/>
      <c r="U30" s="158">
        <v>365</v>
      </c>
      <c r="V30" s="158">
        <v>40</v>
      </c>
      <c r="W30" s="158">
        <v>39</v>
      </c>
      <c r="X30" s="158">
        <v>63</v>
      </c>
      <c r="Y30" s="158">
        <f t="shared" si="3"/>
        <v>507</v>
      </c>
      <c r="Z30" s="158"/>
      <c r="AA30" s="158">
        <v>60</v>
      </c>
      <c r="AB30" s="158">
        <v>2</v>
      </c>
      <c r="AC30" s="158">
        <v>2</v>
      </c>
      <c r="AD30" s="158">
        <v>0</v>
      </c>
      <c r="AE30" s="158">
        <f t="shared" si="4"/>
        <v>64</v>
      </c>
      <c r="AF30" s="158"/>
      <c r="AG30" s="158">
        <v>34</v>
      </c>
      <c r="AH30" s="158">
        <v>27</v>
      </c>
      <c r="AI30" s="158">
        <v>34</v>
      </c>
      <c r="AJ30" s="158">
        <v>11</v>
      </c>
      <c r="AK30" s="158">
        <f t="shared" si="5"/>
        <v>106</v>
      </c>
      <c r="AL30" s="158"/>
      <c r="AM30" s="158">
        <v>42</v>
      </c>
      <c r="AN30" s="158">
        <v>8</v>
      </c>
      <c r="AO30" s="158">
        <v>3</v>
      </c>
      <c r="AP30" s="158">
        <v>1</v>
      </c>
      <c r="AQ30" s="158">
        <f t="shared" si="6"/>
        <v>54</v>
      </c>
      <c r="AR30" s="158"/>
      <c r="AS30" s="158">
        <v>26</v>
      </c>
      <c r="AT30" s="158">
        <v>1</v>
      </c>
      <c r="AU30" s="158">
        <v>0</v>
      </c>
      <c r="AV30" s="158">
        <v>0</v>
      </c>
      <c r="AW30" s="158">
        <f t="shared" si="7"/>
        <v>27</v>
      </c>
      <c r="AX30" s="158"/>
      <c r="AY30" s="158">
        <v>8</v>
      </c>
      <c r="AZ30" s="158">
        <v>2</v>
      </c>
      <c r="BA30" s="158">
        <v>1</v>
      </c>
      <c r="BB30" s="158">
        <v>0</v>
      </c>
      <c r="BC30" s="158">
        <f t="shared" si="8"/>
        <v>11</v>
      </c>
      <c r="BD30" s="158"/>
      <c r="BE30" s="158">
        <v>54</v>
      </c>
      <c r="BF30" s="158">
        <v>9</v>
      </c>
      <c r="BG30" s="158">
        <v>3</v>
      </c>
      <c r="BH30" s="158">
        <v>0</v>
      </c>
      <c r="BI30" s="158">
        <f t="shared" si="9"/>
        <v>66</v>
      </c>
      <c r="BJ30" s="158"/>
      <c r="BK30" s="158">
        <v>254</v>
      </c>
      <c r="BL30" s="158">
        <v>50</v>
      </c>
      <c r="BM30" s="158">
        <v>24</v>
      </c>
      <c r="BN30" s="158">
        <v>9</v>
      </c>
      <c r="BO30" s="158">
        <f t="shared" si="10"/>
        <v>337</v>
      </c>
      <c r="BP30" s="158"/>
      <c r="BQ30" s="158">
        <v>2</v>
      </c>
      <c r="BR30" s="158">
        <v>1</v>
      </c>
      <c r="BS30" s="158">
        <v>0</v>
      </c>
      <c r="BT30" s="158">
        <v>1</v>
      </c>
      <c r="BU30" s="158">
        <f t="shared" si="11"/>
        <v>4</v>
      </c>
      <c r="BV30" s="158">
        <f t="shared" si="12"/>
        <v>3669</v>
      </c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</row>
    <row r="31" spans="1:85" s="40" customFormat="1" ht="11.25" customHeight="1" x14ac:dyDescent="0.25">
      <c r="A31" s="8"/>
      <c r="B31" s="8" t="s">
        <v>28</v>
      </c>
      <c r="C31" s="158">
        <v>5427</v>
      </c>
      <c r="D31" s="158">
        <v>149</v>
      </c>
      <c r="E31" s="158">
        <v>63</v>
      </c>
      <c r="F31" s="158">
        <v>16</v>
      </c>
      <c r="G31" s="158">
        <f t="shared" si="0"/>
        <v>5655</v>
      </c>
      <c r="H31" s="158"/>
      <c r="I31" s="158">
        <v>165</v>
      </c>
      <c r="J31" s="158">
        <v>81</v>
      </c>
      <c r="K31" s="158">
        <v>165</v>
      </c>
      <c r="L31" s="158">
        <v>52</v>
      </c>
      <c r="M31" s="158">
        <f t="shared" si="1"/>
        <v>463</v>
      </c>
      <c r="N31" s="158"/>
      <c r="O31" s="158">
        <v>179</v>
      </c>
      <c r="P31" s="158">
        <v>18</v>
      </c>
      <c r="Q31" s="158">
        <v>26</v>
      </c>
      <c r="R31" s="158">
        <v>27</v>
      </c>
      <c r="S31" s="158">
        <f t="shared" si="2"/>
        <v>250</v>
      </c>
      <c r="T31" s="158"/>
      <c r="U31" s="158">
        <v>602</v>
      </c>
      <c r="V31" s="158">
        <v>88</v>
      </c>
      <c r="W31" s="158">
        <v>128</v>
      </c>
      <c r="X31" s="158">
        <v>94</v>
      </c>
      <c r="Y31" s="158">
        <f t="shared" si="3"/>
        <v>912</v>
      </c>
      <c r="Z31" s="158"/>
      <c r="AA31" s="158">
        <v>109</v>
      </c>
      <c r="AB31" s="158">
        <v>7</v>
      </c>
      <c r="AC31" s="158">
        <v>1</v>
      </c>
      <c r="AD31" s="158">
        <v>0</v>
      </c>
      <c r="AE31" s="158">
        <f t="shared" si="4"/>
        <v>117</v>
      </c>
      <c r="AF31" s="158"/>
      <c r="AG31" s="158">
        <v>88</v>
      </c>
      <c r="AH31" s="158">
        <v>79</v>
      </c>
      <c r="AI31" s="158">
        <v>88</v>
      </c>
      <c r="AJ31" s="158">
        <v>56</v>
      </c>
      <c r="AK31" s="158">
        <f t="shared" si="5"/>
        <v>311</v>
      </c>
      <c r="AL31" s="158"/>
      <c r="AM31" s="158">
        <v>95</v>
      </c>
      <c r="AN31" s="158">
        <v>9</v>
      </c>
      <c r="AO31" s="158">
        <v>4</v>
      </c>
      <c r="AP31" s="158">
        <v>0</v>
      </c>
      <c r="AQ31" s="158">
        <f t="shared" si="6"/>
        <v>108</v>
      </c>
      <c r="AR31" s="158"/>
      <c r="AS31" s="158">
        <v>98</v>
      </c>
      <c r="AT31" s="158">
        <v>1</v>
      </c>
      <c r="AU31" s="158">
        <v>1</v>
      </c>
      <c r="AV31" s="158">
        <v>1</v>
      </c>
      <c r="AW31" s="158">
        <f t="shared" si="7"/>
        <v>101</v>
      </c>
      <c r="AX31" s="158"/>
      <c r="AY31" s="158">
        <v>77</v>
      </c>
      <c r="AZ31" s="158">
        <v>2</v>
      </c>
      <c r="BA31" s="158">
        <v>0</v>
      </c>
      <c r="BB31" s="158">
        <v>1</v>
      </c>
      <c r="BC31" s="158">
        <f t="shared" si="8"/>
        <v>80</v>
      </c>
      <c r="BD31" s="158"/>
      <c r="BE31" s="158">
        <v>235</v>
      </c>
      <c r="BF31" s="158">
        <v>37</v>
      </c>
      <c r="BG31" s="158">
        <v>15</v>
      </c>
      <c r="BH31" s="158">
        <v>4</v>
      </c>
      <c r="BI31" s="158">
        <f t="shared" si="9"/>
        <v>291</v>
      </c>
      <c r="BJ31" s="158"/>
      <c r="BK31" s="158">
        <v>761</v>
      </c>
      <c r="BL31" s="158">
        <v>179</v>
      </c>
      <c r="BM31" s="158">
        <v>79</v>
      </c>
      <c r="BN31" s="158">
        <v>25</v>
      </c>
      <c r="BO31" s="158">
        <f t="shared" si="10"/>
        <v>1044</v>
      </c>
      <c r="BP31" s="158"/>
      <c r="BQ31" s="158">
        <v>29</v>
      </c>
      <c r="BR31" s="158">
        <v>4</v>
      </c>
      <c r="BS31" s="158">
        <v>4</v>
      </c>
      <c r="BT31" s="158">
        <v>1</v>
      </c>
      <c r="BU31" s="158">
        <f t="shared" si="11"/>
        <v>38</v>
      </c>
      <c r="BV31" s="158">
        <f t="shared" si="12"/>
        <v>9370</v>
      </c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</row>
    <row r="32" spans="1:85" s="47" customFormat="1" ht="12" customHeight="1" x14ac:dyDescent="0.25">
      <c r="A32" s="11" t="s">
        <v>29</v>
      </c>
      <c r="B32" s="15" t="s">
        <v>10</v>
      </c>
      <c r="C32" s="160">
        <v>36424</v>
      </c>
      <c r="D32" s="160">
        <v>1205</v>
      </c>
      <c r="E32" s="160">
        <v>539</v>
      </c>
      <c r="F32" s="160">
        <v>150</v>
      </c>
      <c r="G32" s="160">
        <f t="shared" si="0"/>
        <v>38318</v>
      </c>
      <c r="H32" s="160"/>
      <c r="I32" s="160">
        <v>931</v>
      </c>
      <c r="J32" s="160">
        <v>337</v>
      </c>
      <c r="K32" s="160">
        <v>700</v>
      </c>
      <c r="L32" s="160">
        <v>344</v>
      </c>
      <c r="M32" s="160">
        <f t="shared" si="1"/>
        <v>2312</v>
      </c>
      <c r="N32" s="160"/>
      <c r="O32" s="160">
        <v>1328</v>
      </c>
      <c r="P32" s="160">
        <v>144</v>
      </c>
      <c r="Q32" s="160">
        <v>154</v>
      </c>
      <c r="R32" s="160">
        <v>241</v>
      </c>
      <c r="S32" s="160">
        <f t="shared" si="2"/>
        <v>1867</v>
      </c>
      <c r="T32" s="160"/>
      <c r="U32" s="160">
        <v>4130</v>
      </c>
      <c r="V32" s="160">
        <v>587</v>
      </c>
      <c r="W32" s="160">
        <v>875</v>
      </c>
      <c r="X32" s="160">
        <v>855</v>
      </c>
      <c r="Y32" s="160">
        <f t="shared" si="3"/>
        <v>6447</v>
      </c>
      <c r="Z32" s="160"/>
      <c r="AA32" s="160">
        <v>711</v>
      </c>
      <c r="AB32" s="160">
        <v>37</v>
      </c>
      <c r="AC32" s="160">
        <v>38</v>
      </c>
      <c r="AD32" s="160">
        <v>5</v>
      </c>
      <c r="AE32" s="160">
        <f t="shared" si="4"/>
        <v>791</v>
      </c>
      <c r="AF32" s="160"/>
      <c r="AG32" s="160">
        <v>456</v>
      </c>
      <c r="AH32" s="160">
        <v>424</v>
      </c>
      <c r="AI32" s="160">
        <v>512</v>
      </c>
      <c r="AJ32" s="160">
        <v>304</v>
      </c>
      <c r="AK32" s="160">
        <f t="shared" si="5"/>
        <v>1696</v>
      </c>
      <c r="AL32" s="160"/>
      <c r="AM32" s="160">
        <v>591</v>
      </c>
      <c r="AN32" s="160">
        <v>48</v>
      </c>
      <c r="AO32" s="160">
        <v>39</v>
      </c>
      <c r="AP32" s="160">
        <v>7</v>
      </c>
      <c r="AQ32" s="160">
        <f t="shared" si="6"/>
        <v>685</v>
      </c>
      <c r="AR32" s="160"/>
      <c r="AS32" s="160">
        <v>555</v>
      </c>
      <c r="AT32" s="160">
        <v>11</v>
      </c>
      <c r="AU32" s="160">
        <v>11</v>
      </c>
      <c r="AV32" s="160">
        <v>2</v>
      </c>
      <c r="AW32" s="160">
        <f t="shared" si="7"/>
        <v>579</v>
      </c>
      <c r="AX32" s="160"/>
      <c r="AY32" s="160">
        <v>337</v>
      </c>
      <c r="AZ32" s="160">
        <v>30</v>
      </c>
      <c r="BA32" s="160">
        <v>8</v>
      </c>
      <c r="BB32" s="160">
        <v>4</v>
      </c>
      <c r="BC32" s="160">
        <f t="shared" si="8"/>
        <v>379</v>
      </c>
      <c r="BD32" s="160"/>
      <c r="BE32" s="160">
        <v>2117</v>
      </c>
      <c r="BF32" s="160">
        <v>359</v>
      </c>
      <c r="BG32" s="160">
        <v>107</v>
      </c>
      <c r="BH32" s="160">
        <v>25</v>
      </c>
      <c r="BI32" s="160">
        <f t="shared" si="9"/>
        <v>2608</v>
      </c>
      <c r="BJ32" s="160"/>
      <c r="BK32" s="160">
        <v>3867</v>
      </c>
      <c r="BL32" s="160">
        <v>921</v>
      </c>
      <c r="BM32" s="160">
        <v>430</v>
      </c>
      <c r="BN32" s="160">
        <v>135</v>
      </c>
      <c r="BO32" s="160">
        <f t="shared" si="10"/>
        <v>5353</v>
      </c>
      <c r="BP32" s="160"/>
      <c r="BQ32" s="160">
        <v>164</v>
      </c>
      <c r="BR32" s="160">
        <v>33</v>
      </c>
      <c r="BS32" s="160">
        <v>19</v>
      </c>
      <c r="BT32" s="160">
        <v>18</v>
      </c>
      <c r="BU32" s="160">
        <f t="shared" si="11"/>
        <v>234</v>
      </c>
      <c r="BV32" s="160">
        <f t="shared" si="12"/>
        <v>61269</v>
      </c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</row>
    <row r="33" spans="1:85" s="40" customFormat="1" ht="9" customHeight="1" x14ac:dyDescent="0.25">
      <c r="A33" s="14"/>
      <c r="B33" s="15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  <c r="AM33" s="158"/>
      <c r="AN33" s="158"/>
      <c r="AO33" s="158"/>
      <c r="AP33" s="158"/>
      <c r="AQ33" s="158"/>
      <c r="AR33" s="158"/>
      <c r="AS33" s="158"/>
      <c r="AT33" s="158"/>
      <c r="AU33" s="158"/>
      <c r="AV33" s="158"/>
      <c r="AW33" s="158"/>
      <c r="AX33" s="158"/>
      <c r="AY33" s="158"/>
      <c r="AZ33" s="158"/>
      <c r="BA33" s="158"/>
      <c r="BB33" s="158"/>
      <c r="BC33" s="158"/>
      <c r="BD33" s="158"/>
      <c r="BE33" s="158"/>
      <c r="BF33" s="158"/>
      <c r="BG33" s="158"/>
      <c r="BH33" s="158"/>
      <c r="BI33" s="158"/>
      <c r="BJ33" s="158"/>
      <c r="BK33" s="158"/>
      <c r="BL33" s="158"/>
      <c r="BM33" s="158"/>
      <c r="BN33" s="158"/>
      <c r="BO33" s="158"/>
      <c r="BP33" s="158"/>
      <c r="BQ33" s="158"/>
      <c r="BR33" s="158"/>
      <c r="BS33" s="158"/>
      <c r="BT33" s="158"/>
      <c r="BU33" s="158"/>
      <c r="BV33" s="158"/>
      <c r="BW33" s="41"/>
      <c r="BX33" s="41"/>
      <c r="BY33" s="41"/>
      <c r="BZ33" s="41"/>
      <c r="CA33" s="41"/>
      <c r="CB33" s="41"/>
      <c r="CC33" s="41"/>
      <c r="CD33" s="41"/>
      <c r="CE33" s="41"/>
      <c r="CF33" s="41"/>
      <c r="CG33" s="41"/>
    </row>
    <row r="34" spans="1:85" s="40" customFormat="1" ht="12" customHeight="1" x14ac:dyDescent="0.25">
      <c r="A34" s="8"/>
      <c r="B34" s="8" t="s">
        <v>30</v>
      </c>
      <c r="C34" s="158">
        <v>12247</v>
      </c>
      <c r="D34" s="158">
        <v>501</v>
      </c>
      <c r="E34" s="158">
        <v>227</v>
      </c>
      <c r="F34" s="158">
        <v>57</v>
      </c>
      <c r="G34" s="158">
        <f t="shared" si="0"/>
        <v>13032</v>
      </c>
      <c r="H34" s="158"/>
      <c r="I34" s="158">
        <v>460</v>
      </c>
      <c r="J34" s="158">
        <v>155</v>
      </c>
      <c r="K34" s="158">
        <v>247</v>
      </c>
      <c r="L34" s="158">
        <v>141</v>
      </c>
      <c r="M34" s="158">
        <f t="shared" si="1"/>
        <v>1003</v>
      </c>
      <c r="N34" s="158"/>
      <c r="O34" s="158">
        <v>416</v>
      </c>
      <c r="P34" s="158">
        <v>83</v>
      </c>
      <c r="Q34" s="158">
        <v>80</v>
      </c>
      <c r="R34" s="158">
        <v>128</v>
      </c>
      <c r="S34" s="158">
        <f t="shared" si="2"/>
        <v>707</v>
      </c>
      <c r="T34" s="158"/>
      <c r="U34" s="158">
        <v>1435</v>
      </c>
      <c r="V34" s="158">
        <v>244</v>
      </c>
      <c r="W34" s="158">
        <v>529</v>
      </c>
      <c r="X34" s="158">
        <v>470</v>
      </c>
      <c r="Y34" s="158">
        <f t="shared" si="3"/>
        <v>2678</v>
      </c>
      <c r="Z34" s="158"/>
      <c r="AA34" s="158">
        <v>274</v>
      </c>
      <c r="AB34" s="158">
        <v>8</v>
      </c>
      <c r="AC34" s="158">
        <v>6</v>
      </c>
      <c r="AD34" s="158">
        <v>2</v>
      </c>
      <c r="AE34" s="158">
        <f t="shared" si="4"/>
        <v>290</v>
      </c>
      <c r="AF34" s="158"/>
      <c r="AG34" s="158">
        <v>140</v>
      </c>
      <c r="AH34" s="158">
        <v>86</v>
      </c>
      <c r="AI34" s="158">
        <v>98</v>
      </c>
      <c r="AJ34" s="158">
        <v>53</v>
      </c>
      <c r="AK34" s="158">
        <f t="shared" si="5"/>
        <v>377</v>
      </c>
      <c r="AL34" s="158"/>
      <c r="AM34" s="158">
        <v>228</v>
      </c>
      <c r="AN34" s="158">
        <v>24</v>
      </c>
      <c r="AO34" s="158">
        <v>11</v>
      </c>
      <c r="AP34" s="158">
        <v>4</v>
      </c>
      <c r="AQ34" s="158">
        <f t="shared" si="6"/>
        <v>267</v>
      </c>
      <c r="AR34" s="158"/>
      <c r="AS34" s="158">
        <v>283</v>
      </c>
      <c r="AT34" s="158">
        <v>7</v>
      </c>
      <c r="AU34" s="158">
        <v>2</v>
      </c>
      <c r="AV34" s="158">
        <v>1</v>
      </c>
      <c r="AW34" s="158">
        <f t="shared" si="7"/>
        <v>293</v>
      </c>
      <c r="AX34" s="158"/>
      <c r="AY34" s="158">
        <v>113</v>
      </c>
      <c r="AZ34" s="158">
        <v>5</v>
      </c>
      <c r="BA34" s="158">
        <v>5</v>
      </c>
      <c r="BB34" s="158">
        <v>0</v>
      </c>
      <c r="BC34" s="158">
        <f t="shared" si="8"/>
        <v>123</v>
      </c>
      <c r="BD34" s="158"/>
      <c r="BE34" s="158">
        <v>764</v>
      </c>
      <c r="BF34" s="158">
        <v>144</v>
      </c>
      <c r="BG34" s="158">
        <v>54</v>
      </c>
      <c r="BH34" s="158">
        <v>11</v>
      </c>
      <c r="BI34" s="158">
        <f t="shared" si="9"/>
        <v>973</v>
      </c>
      <c r="BJ34" s="158"/>
      <c r="BK34" s="158">
        <v>1361</v>
      </c>
      <c r="BL34" s="158">
        <v>353</v>
      </c>
      <c r="BM34" s="158">
        <v>202</v>
      </c>
      <c r="BN34" s="158">
        <v>51</v>
      </c>
      <c r="BO34" s="158">
        <f t="shared" si="10"/>
        <v>1967</v>
      </c>
      <c r="BP34" s="158"/>
      <c r="BQ34" s="158">
        <v>132</v>
      </c>
      <c r="BR34" s="158">
        <v>29</v>
      </c>
      <c r="BS34" s="158">
        <v>9</v>
      </c>
      <c r="BT34" s="158">
        <v>6</v>
      </c>
      <c r="BU34" s="158">
        <f t="shared" si="11"/>
        <v>176</v>
      </c>
      <c r="BV34" s="158">
        <f t="shared" si="12"/>
        <v>21886</v>
      </c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</row>
    <row r="35" spans="1:85" s="40" customFormat="1" ht="12" customHeight="1" x14ac:dyDescent="0.25">
      <c r="A35" s="8"/>
      <c r="B35" s="8" t="s">
        <v>31</v>
      </c>
      <c r="C35" s="158">
        <v>6603</v>
      </c>
      <c r="D35" s="158">
        <v>246</v>
      </c>
      <c r="E35" s="158">
        <v>102</v>
      </c>
      <c r="F35" s="158">
        <v>30</v>
      </c>
      <c r="G35" s="158">
        <f t="shared" si="0"/>
        <v>6981</v>
      </c>
      <c r="H35" s="158"/>
      <c r="I35" s="158">
        <v>100</v>
      </c>
      <c r="J35" s="158">
        <v>26</v>
      </c>
      <c r="K35" s="158">
        <v>96</v>
      </c>
      <c r="L35" s="158">
        <v>47</v>
      </c>
      <c r="M35" s="158">
        <f t="shared" si="1"/>
        <v>269</v>
      </c>
      <c r="N35" s="158"/>
      <c r="O35" s="158">
        <v>223</v>
      </c>
      <c r="P35" s="158">
        <v>18</v>
      </c>
      <c r="Q35" s="158">
        <v>52</v>
      </c>
      <c r="R35" s="158">
        <v>41</v>
      </c>
      <c r="S35" s="158">
        <f t="shared" si="2"/>
        <v>334</v>
      </c>
      <c r="T35" s="158"/>
      <c r="U35" s="158">
        <v>486</v>
      </c>
      <c r="V35" s="158">
        <v>67</v>
      </c>
      <c r="W35" s="158">
        <v>131</v>
      </c>
      <c r="X35" s="158">
        <v>241</v>
      </c>
      <c r="Y35" s="158">
        <f t="shared" si="3"/>
        <v>925</v>
      </c>
      <c r="Z35" s="158"/>
      <c r="AA35" s="158">
        <v>113</v>
      </c>
      <c r="AB35" s="158">
        <v>9</v>
      </c>
      <c r="AC35" s="158">
        <v>7</v>
      </c>
      <c r="AD35" s="158">
        <v>1</v>
      </c>
      <c r="AE35" s="158">
        <f t="shared" si="4"/>
        <v>130</v>
      </c>
      <c r="AF35" s="158"/>
      <c r="AG35" s="158">
        <v>104</v>
      </c>
      <c r="AH35" s="158">
        <v>113</v>
      </c>
      <c r="AI35" s="158">
        <v>193</v>
      </c>
      <c r="AJ35" s="158">
        <v>92</v>
      </c>
      <c r="AK35" s="158">
        <f t="shared" si="5"/>
        <v>502</v>
      </c>
      <c r="AL35" s="158"/>
      <c r="AM35" s="158">
        <v>82</v>
      </c>
      <c r="AN35" s="158">
        <v>11</v>
      </c>
      <c r="AO35" s="158">
        <v>2</v>
      </c>
      <c r="AP35" s="158">
        <v>2</v>
      </c>
      <c r="AQ35" s="158">
        <f t="shared" si="6"/>
        <v>97</v>
      </c>
      <c r="AR35" s="158"/>
      <c r="AS35" s="158">
        <v>77</v>
      </c>
      <c r="AT35" s="158">
        <v>4</v>
      </c>
      <c r="AU35" s="158">
        <v>2</v>
      </c>
      <c r="AV35" s="158">
        <v>1</v>
      </c>
      <c r="AW35" s="158">
        <f t="shared" si="7"/>
        <v>84</v>
      </c>
      <c r="AX35" s="158"/>
      <c r="AY35" s="158">
        <v>40</v>
      </c>
      <c r="AZ35" s="158">
        <v>2</v>
      </c>
      <c r="BA35" s="158">
        <v>2</v>
      </c>
      <c r="BB35" s="158">
        <v>1</v>
      </c>
      <c r="BC35" s="158">
        <f t="shared" si="8"/>
        <v>45</v>
      </c>
      <c r="BD35" s="158"/>
      <c r="BE35" s="158">
        <v>182</v>
      </c>
      <c r="BF35" s="158">
        <v>25</v>
      </c>
      <c r="BG35" s="158">
        <v>17</v>
      </c>
      <c r="BH35" s="158">
        <v>2</v>
      </c>
      <c r="BI35" s="158">
        <f t="shared" si="9"/>
        <v>226</v>
      </c>
      <c r="BJ35" s="158"/>
      <c r="BK35" s="158">
        <v>521</v>
      </c>
      <c r="BL35" s="158">
        <v>123</v>
      </c>
      <c r="BM35" s="158">
        <v>72</v>
      </c>
      <c r="BN35" s="158">
        <v>19</v>
      </c>
      <c r="BO35" s="158">
        <f t="shared" si="10"/>
        <v>735</v>
      </c>
      <c r="BP35" s="158"/>
      <c r="BQ35" s="158">
        <v>11</v>
      </c>
      <c r="BR35" s="158">
        <v>5</v>
      </c>
      <c r="BS35" s="158">
        <v>1</v>
      </c>
      <c r="BT35" s="158">
        <v>1</v>
      </c>
      <c r="BU35" s="158">
        <f t="shared" si="11"/>
        <v>18</v>
      </c>
      <c r="BV35" s="158">
        <f t="shared" si="12"/>
        <v>10346</v>
      </c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</row>
    <row r="36" spans="1:85" s="47" customFormat="1" ht="12" customHeight="1" x14ac:dyDescent="0.25">
      <c r="A36" s="11" t="s">
        <v>32</v>
      </c>
      <c r="B36" s="15" t="s">
        <v>10</v>
      </c>
      <c r="C36" s="160">
        <v>18850</v>
      </c>
      <c r="D36" s="160">
        <v>747</v>
      </c>
      <c r="E36" s="160">
        <v>329</v>
      </c>
      <c r="F36" s="160">
        <v>87</v>
      </c>
      <c r="G36" s="160">
        <f t="shared" si="0"/>
        <v>20013</v>
      </c>
      <c r="H36" s="160"/>
      <c r="I36" s="160">
        <v>560</v>
      </c>
      <c r="J36" s="160">
        <v>181</v>
      </c>
      <c r="K36" s="160">
        <v>343</v>
      </c>
      <c r="L36" s="160">
        <v>188</v>
      </c>
      <c r="M36" s="160">
        <f t="shared" si="1"/>
        <v>1272</v>
      </c>
      <c r="N36" s="160"/>
      <c r="O36" s="160">
        <v>639</v>
      </c>
      <c r="P36" s="160">
        <v>101</v>
      </c>
      <c r="Q36" s="160">
        <v>132</v>
      </c>
      <c r="R36" s="160">
        <v>169</v>
      </c>
      <c r="S36" s="160">
        <f t="shared" si="2"/>
        <v>1041</v>
      </c>
      <c r="T36" s="160"/>
      <c r="U36" s="160">
        <v>1921</v>
      </c>
      <c r="V36" s="160">
        <v>311</v>
      </c>
      <c r="W36" s="160">
        <v>660</v>
      </c>
      <c r="X36" s="160">
        <v>711</v>
      </c>
      <c r="Y36" s="160">
        <f t="shared" si="3"/>
        <v>3603</v>
      </c>
      <c r="Z36" s="160"/>
      <c r="AA36" s="160">
        <v>387</v>
      </c>
      <c r="AB36" s="160">
        <v>17</v>
      </c>
      <c r="AC36" s="160">
        <v>13</v>
      </c>
      <c r="AD36" s="160">
        <v>3</v>
      </c>
      <c r="AE36" s="160">
        <f t="shared" si="4"/>
        <v>420</v>
      </c>
      <c r="AF36" s="160"/>
      <c r="AG36" s="160">
        <v>244</v>
      </c>
      <c r="AH36" s="160">
        <v>199</v>
      </c>
      <c r="AI36" s="160">
        <v>291</v>
      </c>
      <c r="AJ36" s="160">
        <v>145</v>
      </c>
      <c r="AK36" s="160">
        <f t="shared" si="5"/>
        <v>879</v>
      </c>
      <c r="AL36" s="160"/>
      <c r="AM36" s="160">
        <v>310</v>
      </c>
      <c r="AN36" s="160">
        <v>35</v>
      </c>
      <c r="AO36" s="160">
        <v>13</v>
      </c>
      <c r="AP36" s="160">
        <v>6</v>
      </c>
      <c r="AQ36" s="160">
        <f t="shared" si="6"/>
        <v>364</v>
      </c>
      <c r="AR36" s="160"/>
      <c r="AS36" s="160">
        <v>360</v>
      </c>
      <c r="AT36" s="160">
        <v>11</v>
      </c>
      <c r="AU36" s="160">
        <v>4</v>
      </c>
      <c r="AV36" s="160">
        <v>2</v>
      </c>
      <c r="AW36" s="160">
        <f t="shared" si="7"/>
        <v>377</v>
      </c>
      <c r="AX36" s="160"/>
      <c r="AY36" s="160">
        <v>153</v>
      </c>
      <c r="AZ36" s="160">
        <v>7</v>
      </c>
      <c r="BA36" s="160">
        <v>7</v>
      </c>
      <c r="BB36" s="160">
        <v>1</v>
      </c>
      <c r="BC36" s="160">
        <f t="shared" si="8"/>
        <v>168</v>
      </c>
      <c r="BD36" s="160"/>
      <c r="BE36" s="160">
        <v>946</v>
      </c>
      <c r="BF36" s="160">
        <v>169</v>
      </c>
      <c r="BG36" s="160">
        <v>71</v>
      </c>
      <c r="BH36" s="160">
        <v>13</v>
      </c>
      <c r="BI36" s="160">
        <f t="shared" si="9"/>
        <v>1199</v>
      </c>
      <c r="BJ36" s="160"/>
      <c r="BK36" s="160">
        <v>1882</v>
      </c>
      <c r="BL36" s="160">
        <v>476</v>
      </c>
      <c r="BM36" s="160">
        <v>274</v>
      </c>
      <c r="BN36" s="160">
        <v>70</v>
      </c>
      <c r="BO36" s="160">
        <f t="shared" si="10"/>
        <v>2702</v>
      </c>
      <c r="BP36" s="160"/>
      <c r="BQ36" s="160">
        <v>143</v>
      </c>
      <c r="BR36" s="160">
        <v>34</v>
      </c>
      <c r="BS36" s="160">
        <v>10</v>
      </c>
      <c r="BT36" s="160">
        <v>7</v>
      </c>
      <c r="BU36" s="160">
        <f t="shared" si="11"/>
        <v>194</v>
      </c>
      <c r="BV36" s="160">
        <f t="shared" si="12"/>
        <v>32232</v>
      </c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</row>
    <row r="37" spans="1:85" s="40" customFormat="1" ht="9" customHeight="1" x14ac:dyDescent="0.25">
      <c r="A37" s="14"/>
      <c r="B37" s="15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8"/>
      <c r="AI37" s="158"/>
      <c r="AJ37" s="158"/>
      <c r="AK37" s="158"/>
      <c r="AL37" s="158"/>
      <c r="AM37" s="158"/>
      <c r="AN37" s="158"/>
      <c r="AO37" s="158"/>
      <c r="AP37" s="158"/>
      <c r="AQ37" s="158"/>
      <c r="AR37" s="158"/>
      <c r="AS37" s="158"/>
      <c r="AT37" s="158"/>
      <c r="AU37" s="158"/>
      <c r="AV37" s="158"/>
      <c r="AW37" s="158"/>
      <c r="AX37" s="158"/>
      <c r="AY37" s="158"/>
      <c r="AZ37" s="158"/>
      <c r="BA37" s="158"/>
      <c r="BB37" s="158"/>
      <c r="BC37" s="158"/>
      <c r="BD37" s="158"/>
      <c r="BE37" s="158"/>
      <c r="BF37" s="158"/>
      <c r="BG37" s="158"/>
      <c r="BH37" s="158"/>
      <c r="BI37" s="158"/>
      <c r="BJ37" s="158"/>
      <c r="BK37" s="158"/>
      <c r="BL37" s="158"/>
      <c r="BM37" s="158"/>
      <c r="BN37" s="158"/>
      <c r="BO37" s="158"/>
      <c r="BP37" s="158"/>
      <c r="BQ37" s="158"/>
      <c r="BR37" s="158"/>
      <c r="BS37" s="158"/>
      <c r="BT37" s="158"/>
      <c r="BU37" s="158"/>
      <c r="BV37" s="158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</row>
    <row r="38" spans="1:85" s="47" customFormat="1" ht="12" customHeight="1" x14ac:dyDescent="0.25">
      <c r="A38" s="14" t="s">
        <v>33</v>
      </c>
      <c r="B38" s="15" t="s">
        <v>10</v>
      </c>
      <c r="C38" s="160">
        <v>211915</v>
      </c>
      <c r="D38" s="160">
        <v>8604</v>
      </c>
      <c r="E38" s="160">
        <v>4206</v>
      </c>
      <c r="F38" s="160">
        <v>1210</v>
      </c>
      <c r="G38" s="160">
        <f>SUM(C38:F38)</f>
        <v>225935</v>
      </c>
      <c r="H38" s="160"/>
      <c r="I38" s="160">
        <f>+I10+I18+I24+I32+I36</f>
        <v>5782</v>
      </c>
      <c r="J38" s="160">
        <f t="shared" ref="J38:L38" si="13">+J10+J18+J24+J32+J36</f>
        <v>1492</v>
      </c>
      <c r="K38" s="160">
        <f t="shared" si="13"/>
        <v>3633</v>
      </c>
      <c r="L38" s="160">
        <f t="shared" si="13"/>
        <v>3008</v>
      </c>
      <c r="M38" s="160">
        <f>SUM(I38:L38)</f>
        <v>13915</v>
      </c>
      <c r="N38" s="160"/>
      <c r="O38" s="160">
        <v>8528</v>
      </c>
      <c r="P38" s="160">
        <v>939</v>
      </c>
      <c r="Q38" s="160">
        <v>1122</v>
      </c>
      <c r="R38" s="160">
        <v>1646</v>
      </c>
      <c r="S38" s="160">
        <f>SUM(O38:R38)</f>
        <v>12235</v>
      </c>
      <c r="T38" s="160"/>
      <c r="U38" s="160">
        <v>21905</v>
      </c>
      <c r="V38" s="160">
        <v>2580</v>
      </c>
      <c r="W38" s="160">
        <v>3452</v>
      </c>
      <c r="X38" s="160">
        <v>4308</v>
      </c>
      <c r="Y38" s="160">
        <f>SUM(U38:X38)</f>
        <v>32245</v>
      </c>
      <c r="Z38" s="160"/>
      <c r="AA38" s="160">
        <v>4864</v>
      </c>
      <c r="AB38" s="160">
        <v>292</v>
      </c>
      <c r="AC38" s="160">
        <v>167</v>
      </c>
      <c r="AD38" s="160">
        <v>29</v>
      </c>
      <c r="AE38" s="160">
        <f>SUM(AA38:AD38)</f>
        <v>5352</v>
      </c>
      <c r="AF38" s="160"/>
      <c r="AG38" s="160">
        <v>1741</v>
      </c>
      <c r="AH38" s="160">
        <v>1173</v>
      </c>
      <c r="AI38" s="160">
        <v>1789</v>
      </c>
      <c r="AJ38" s="160">
        <v>1786</v>
      </c>
      <c r="AK38" s="160">
        <f>SUM(AG38:AJ38)</f>
        <v>6489</v>
      </c>
      <c r="AL38" s="160"/>
      <c r="AM38" s="160">
        <v>4644</v>
      </c>
      <c r="AN38" s="160">
        <v>378</v>
      </c>
      <c r="AO38" s="160">
        <v>190</v>
      </c>
      <c r="AP38" s="160">
        <v>67</v>
      </c>
      <c r="AQ38" s="160">
        <f>SUM(AM38:AP38)</f>
        <v>5279</v>
      </c>
      <c r="AR38" s="160"/>
      <c r="AS38" s="160">
        <v>3332</v>
      </c>
      <c r="AT38" s="160">
        <v>155</v>
      </c>
      <c r="AU38" s="160">
        <v>95</v>
      </c>
      <c r="AV38" s="160">
        <v>52</v>
      </c>
      <c r="AW38" s="160">
        <f>SUM(AS38:AV38)</f>
        <v>3634</v>
      </c>
      <c r="AX38" s="160"/>
      <c r="AY38" s="160">
        <v>3668</v>
      </c>
      <c r="AZ38" s="160">
        <v>271</v>
      </c>
      <c r="BA38" s="160">
        <v>179</v>
      </c>
      <c r="BB38" s="160">
        <v>74</v>
      </c>
      <c r="BC38" s="160">
        <f>SUM(AY38:BB38)</f>
        <v>4192</v>
      </c>
      <c r="BD38" s="160"/>
      <c r="BE38" s="160">
        <v>14264</v>
      </c>
      <c r="BF38" s="160">
        <v>1701</v>
      </c>
      <c r="BG38" s="160">
        <v>677</v>
      </c>
      <c r="BH38" s="160">
        <v>184</v>
      </c>
      <c r="BI38" s="160">
        <f>SUM(BE38:BH38)</f>
        <v>16826</v>
      </c>
      <c r="BJ38" s="160"/>
      <c r="BK38" s="160">
        <v>16136</v>
      </c>
      <c r="BL38" s="160">
        <v>3610</v>
      </c>
      <c r="BM38" s="160">
        <v>2005</v>
      </c>
      <c r="BN38" s="160">
        <v>870</v>
      </c>
      <c r="BO38" s="160">
        <f>SUM(BK38:BN38)</f>
        <v>22621</v>
      </c>
      <c r="BP38" s="160"/>
      <c r="BQ38" s="160">
        <v>1249</v>
      </c>
      <c r="BR38" s="160">
        <v>257</v>
      </c>
      <c r="BS38" s="160">
        <v>158</v>
      </c>
      <c r="BT38" s="160">
        <v>105</v>
      </c>
      <c r="BU38" s="160">
        <f>SUM(BQ38:BT38)</f>
        <v>1769</v>
      </c>
      <c r="BV38" s="160">
        <f t="shared" si="12"/>
        <v>350492</v>
      </c>
      <c r="BW38" s="56"/>
      <c r="BX38" s="56"/>
      <c r="BY38" s="56"/>
      <c r="BZ38" s="56"/>
      <c r="CA38" s="56"/>
      <c r="CB38" s="56"/>
      <c r="CC38" s="56"/>
      <c r="CD38" s="56"/>
      <c r="CE38" s="56"/>
      <c r="CF38" s="56"/>
      <c r="CG38" s="56"/>
    </row>
    <row r="39" spans="1:85" s="40" customFormat="1" ht="9" customHeight="1" x14ac:dyDescent="0.25">
      <c r="A39" s="58"/>
      <c r="B39" s="34"/>
      <c r="C39" s="60"/>
      <c r="D39" s="60"/>
      <c r="E39" s="60"/>
      <c r="F39" s="60"/>
      <c r="G39" s="61"/>
      <c r="H39" s="60"/>
      <c r="I39" s="60"/>
      <c r="J39" s="60"/>
      <c r="K39" s="60"/>
      <c r="L39" s="60"/>
      <c r="M39" s="61"/>
      <c r="N39" s="60"/>
      <c r="O39" s="60"/>
      <c r="P39" s="60"/>
      <c r="Q39" s="60"/>
      <c r="R39" s="60"/>
      <c r="S39" s="61"/>
      <c r="T39" s="60"/>
      <c r="U39" s="60"/>
      <c r="V39" s="60"/>
      <c r="W39" s="60"/>
      <c r="X39" s="60"/>
      <c r="Y39" s="61"/>
      <c r="Z39" s="60"/>
      <c r="AA39" s="60"/>
      <c r="AB39" s="60"/>
      <c r="AC39" s="60"/>
      <c r="AD39" s="60"/>
      <c r="AE39" s="61"/>
      <c r="AF39" s="60"/>
      <c r="AG39" s="60"/>
      <c r="AH39" s="60"/>
      <c r="AI39" s="60"/>
      <c r="AJ39" s="60"/>
      <c r="AK39" s="61"/>
      <c r="AL39" s="60"/>
      <c r="AM39" s="60"/>
      <c r="AN39" s="60"/>
      <c r="AO39" s="60"/>
      <c r="AP39" s="60"/>
      <c r="AQ39" s="61"/>
      <c r="AR39" s="60"/>
      <c r="AS39" s="60"/>
      <c r="AT39" s="60"/>
      <c r="AU39" s="60"/>
      <c r="AV39" s="60"/>
      <c r="AW39" s="61"/>
      <c r="AX39" s="60"/>
      <c r="AY39" s="60"/>
      <c r="AZ39" s="60"/>
      <c r="BA39" s="60"/>
      <c r="BB39" s="60"/>
      <c r="BC39" s="61"/>
      <c r="BD39" s="60"/>
      <c r="BE39" s="60"/>
      <c r="BF39" s="60"/>
      <c r="BG39" s="60"/>
      <c r="BH39" s="60"/>
      <c r="BI39" s="61"/>
      <c r="BJ39" s="60"/>
      <c r="BK39" s="60"/>
      <c r="BL39" s="60"/>
      <c r="BM39" s="60"/>
      <c r="BN39" s="60"/>
      <c r="BO39" s="61"/>
      <c r="BP39" s="60"/>
      <c r="BQ39" s="60"/>
      <c r="BR39" s="60"/>
      <c r="BS39" s="60"/>
      <c r="BT39" s="60"/>
      <c r="BU39" s="61"/>
      <c r="BV39" s="61"/>
    </row>
    <row r="40" spans="1:85" ht="7.2" customHeight="1" x14ac:dyDescent="0.3"/>
    <row r="41" spans="1:85" x14ac:dyDescent="0.3">
      <c r="C41" s="246"/>
      <c r="D41" s="246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  <c r="R41" s="246"/>
      <c r="S41" s="246"/>
      <c r="T41" s="246"/>
      <c r="U41" s="246"/>
      <c r="V41" s="246"/>
      <c r="W41" s="246"/>
      <c r="X41" s="246"/>
      <c r="Y41" s="246"/>
      <c r="Z41" s="246"/>
      <c r="AA41" s="246"/>
      <c r="AB41" s="246"/>
      <c r="AC41" s="246"/>
      <c r="AD41" s="246"/>
      <c r="AE41" s="246"/>
      <c r="AF41" s="246"/>
      <c r="AG41" s="246"/>
      <c r="AH41" s="246"/>
      <c r="AI41" s="246"/>
      <c r="AJ41" s="246"/>
      <c r="AK41" s="246"/>
      <c r="AL41" s="246"/>
      <c r="AM41" s="246"/>
      <c r="AN41" s="246"/>
      <c r="AO41" s="246"/>
      <c r="AP41" s="246"/>
      <c r="AQ41" s="246"/>
      <c r="AR41" s="246"/>
      <c r="AS41" s="246"/>
      <c r="AT41" s="246"/>
      <c r="AU41" s="246"/>
      <c r="AV41" s="246"/>
      <c r="AW41" s="246"/>
      <c r="AX41" s="246"/>
      <c r="AY41" s="246"/>
      <c r="AZ41" s="246"/>
      <c r="BA41" s="246"/>
      <c r="BB41" s="246"/>
      <c r="BC41" s="246"/>
      <c r="BD41" s="246"/>
      <c r="BE41" s="246"/>
      <c r="BF41" s="246"/>
      <c r="BG41" s="246"/>
      <c r="BH41" s="246"/>
      <c r="BI41" s="246"/>
      <c r="BJ41" s="246"/>
      <c r="BK41" s="246"/>
      <c r="BL41" s="246"/>
      <c r="BM41" s="246"/>
      <c r="BN41" s="246"/>
      <c r="BO41" s="246"/>
      <c r="BP41" s="246"/>
      <c r="BQ41" s="246"/>
      <c r="BR41" s="246"/>
      <c r="BS41" s="246"/>
      <c r="BT41" s="246"/>
      <c r="BU41" s="246"/>
      <c r="BV41" s="246"/>
    </row>
    <row r="42" spans="1:85" x14ac:dyDescent="0.3">
      <c r="G42" s="72"/>
      <c r="H42" s="72"/>
      <c r="M42" s="72"/>
      <c r="N42" s="72"/>
      <c r="S42" s="72"/>
      <c r="T42" s="72"/>
      <c r="U42" s="72"/>
      <c r="V42" s="72"/>
      <c r="W42" s="72"/>
      <c r="X42" s="72"/>
      <c r="Y42" s="72"/>
      <c r="Z42" s="72"/>
      <c r="AE42" s="72"/>
      <c r="AF42" s="72"/>
      <c r="AK42" s="72"/>
      <c r="AL42" s="72"/>
      <c r="AQ42" s="72"/>
      <c r="AR42" s="72"/>
      <c r="AW42" s="72"/>
      <c r="AX42" s="72"/>
      <c r="BC42" s="72"/>
      <c r="BD42" s="72"/>
      <c r="BI42" s="72"/>
      <c r="BJ42" s="72"/>
      <c r="BO42" s="72"/>
      <c r="BP42" s="72"/>
      <c r="BU42" s="72"/>
      <c r="BV42" s="72"/>
    </row>
  </sheetData>
  <mergeCells count="28">
    <mergeCell ref="BQ3:BU3"/>
    <mergeCell ref="C3:G3"/>
    <mergeCell ref="I3:M3"/>
    <mergeCell ref="O3:S3"/>
    <mergeCell ref="U3:Y3"/>
    <mergeCell ref="AA3:AE3"/>
    <mergeCell ref="AG3:AK3"/>
    <mergeCell ref="AM3:AQ3"/>
    <mergeCell ref="AS3:AW3"/>
    <mergeCell ref="AY3:BC3"/>
    <mergeCell ref="BE3:BI3"/>
    <mergeCell ref="BK3:BO3"/>
    <mergeCell ref="BV2:BV4"/>
    <mergeCell ref="A1:BV1"/>
    <mergeCell ref="A2:A4"/>
    <mergeCell ref="B2:B4"/>
    <mergeCell ref="C2:G2"/>
    <mergeCell ref="I2:M2"/>
    <mergeCell ref="O2:S2"/>
    <mergeCell ref="U2:Y2"/>
    <mergeCell ref="AA2:AE2"/>
    <mergeCell ref="AG2:AK2"/>
    <mergeCell ref="AM2:AQ2"/>
    <mergeCell ref="AS2:AW2"/>
    <mergeCell ref="AY2:BC2"/>
    <mergeCell ref="BE2:BI2"/>
    <mergeCell ref="BK2:BO2"/>
    <mergeCell ref="BQ2:BU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20</vt:i4>
      </vt:variant>
      <vt:variant>
        <vt:lpstr>Intervalli denominati</vt:lpstr>
      </vt:variant>
      <vt:variant>
        <vt:i4>1</vt:i4>
      </vt:variant>
    </vt:vector>
  </HeadingPairs>
  <TitlesOfParts>
    <vt:vector size="21" baseType="lpstr">
      <vt:lpstr>Indice</vt:lpstr>
      <vt:lpstr>Tavola 1 </vt:lpstr>
      <vt:lpstr>Tavola 2</vt:lpstr>
      <vt:lpstr>Tavola 3</vt:lpstr>
      <vt:lpstr>Tavola 4</vt:lpstr>
      <vt:lpstr>Tavola 5</vt:lpstr>
      <vt:lpstr>Tavola 6</vt:lpstr>
      <vt:lpstr>Tavola 7</vt:lpstr>
      <vt:lpstr>Tavola 8</vt:lpstr>
      <vt:lpstr>Tavola 9</vt:lpstr>
      <vt:lpstr>Tavola 10</vt:lpstr>
      <vt:lpstr>Tavola 11</vt:lpstr>
      <vt:lpstr>Tavola 12</vt:lpstr>
      <vt:lpstr>Tavola 13</vt:lpstr>
      <vt:lpstr>Tavola 14</vt:lpstr>
      <vt:lpstr>Tavola 15</vt:lpstr>
      <vt:lpstr>Tavola 16</vt:lpstr>
      <vt:lpstr>Tavola 17</vt:lpstr>
      <vt:lpstr>Tavola 18</vt:lpstr>
      <vt:lpstr>Tavola 19</vt:lpstr>
      <vt:lpstr>Indice!Area_stampa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Stoppiello</dc:creator>
  <cp:lastModifiedBy>Massimo ML. Lori</cp:lastModifiedBy>
  <cp:lastPrinted>2018-10-10T11:52:26Z</cp:lastPrinted>
  <dcterms:created xsi:type="dcterms:W3CDTF">2014-02-20T16:52:48Z</dcterms:created>
  <dcterms:modified xsi:type="dcterms:W3CDTF">2019-10-09T09:27:08Z</dcterms:modified>
</cp:coreProperties>
</file>