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4975" windowHeight="12105" tabRatio="933"/>
  </bookViews>
  <sheets>
    <sheet name="Tav_01" sheetId="41" r:id="rId1"/>
    <sheet name="Tav_02" sheetId="40" r:id="rId2"/>
    <sheet name="Fig_01" sheetId="34" r:id="rId3"/>
    <sheet name="Fig_02" sheetId="7" r:id="rId4"/>
    <sheet name="Fig_03" sheetId="8" r:id="rId5"/>
    <sheet name="Fig_04" sheetId="10" r:id="rId6"/>
    <sheet name="Fig_05" sheetId="9" r:id="rId7"/>
    <sheet name="Fig_06" sheetId="30" r:id="rId8"/>
    <sheet name="Fig_07" sheetId="28" r:id="rId9"/>
    <sheet name="Fig_08" sheetId="23" r:id="rId10"/>
    <sheet name="Fig_09" sheetId="35" r:id="rId11"/>
  </sheets>
  <calcPr calcId="145621"/>
</workbook>
</file>

<file path=xl/calcChain.xml><?xml version="1.0" encoding="utf-8"?>
<calcChain xmlns="http://schemas.openxmlformats.org/spreadsheetml/2006/main">
  <c r="D85" i="40" l="1"/>
  <c r="E85" i="40"/>
  <c r="F85" i="40"/>
  <c r="G85" i="40"/>
  <c r="H85" i="40"/>
  <c r="I85" i="40"/>
  <c r="J85" i="40"/>
  <c r="K85" i="40"/>
  <c r="L85" i="40"/>
  <c r="M85" i="40"/>
  <c r="N85" i="40"/>
  <c r="O85" i="40"/>
  <c r="D86" i="40"/>
  <c r="E86" i="40"/>
  <c r="F86" i="40"/>
  <c r="G86" i="40"/>
  <c r="H86" i="40"/>
  <c r="I86" i="40"/>
  <c r="J86" i="40"/>
  <c r="K86" i="40"/>
  <c r="L86" i="40"/>
  <c r="M86" i="40"/>
  <c r="N86" i="40"/>
  <c r="O86" i="40"/>
  <c r="D87" i="40"/>
  <c r="E87" i="40"/>
  <c r="F87" i="40"/>
  <c r="G87" i="40"/>
  <c r="H87" i="40"/>
  <c r="I87" i="40"/>
  <c r="J87" i="40"/>
  <c r="K87" i="40"/>
  <c r="L87" i="40"/>
  <c r="M87" i="40"/>
  <c r="N87" i="40"/>
  <c r="O87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D89" i="40"/>
  <c r="E89" i="40"/>
  <c r="F89" i="40"/>
  <c r="G89" i="40"/>
  <c r="H89" i="40"/>
  <c r="I89" i="40"/>
  <c r="J89" i="40"/>
  <c r="K89" i="40"/>
  <c r="L89" i="40"/>
  <c r="M89" i="40"/>
  <c r="N89" i="40"/>
  <c r="O89" i="40"/>
  <c r="D90" i="40"/>
  <c r="E90" i="40"/>
  <c r="F90" i="40"/>
  <c r="G90" i="40"/>
  <c r="H90" i="40"/>
  <c r="I90" i="40"/>
  <c r="J90" i="40"/>
  <c r="K90" i="40"/>
  <c r="L90" i="40"/>
  <c r="M90" i="40"/>
  <c r="N90" i="40"/>
  <c r="O90" i="40"/>
  <c r="D91" i="40"/>
  <c r="E91" i="40"/>
  <c r="F91" i="40"/>
  <c r="G91" i="40"/>
  <c r="H91" i="40"/>
  <c r="I91" i="40"/>
  <c r="J91" i="40"/>
  <c r="K91" i="40"/>
  <c r="L91" i="40"/>
  <c r="M91" i="40"/>
  <c r="N91" i="40"/>
  <c r="O91" i="40"/>
  <c r="D92" i="40"/>
  <c r="E92" i="40"/>
  <c r="F92" i="40"/>
  <c r="G92" i="40"/>
  <c r="H92" i="40"/>
  <c r="I92" i="40"/>
  <c r="J92" i="40"/>
  <c r="K92" i="40"/>
  <c r="L92" i="40"/>
  <c r="M92" i="40"/>
  <c r="N92" i="40"/>
  <c r="O92" i="40"/>
  <c r="D93" i="40"/>
  <c r="E93" i="40"/>
  <c r="F93" i="40"/>
  <c r="G93" i="40"/>
  <c r="H93" i="40"/>
  <c r="I93" i="40"/>
  <c r="J93" i="40"/>
  <c r="K93" i="40"/>
  <c r="L93" i="40"/>
  <c r="M93" i="40"/>
  <c r="N93" i="40"/>
  <c r="O93" i="40"/>
  <c r="D94" i="40"/>
  <c r="E94" i="40"/>
  <c r="F94" i="40"/>
  <c r="G94" i="40"/>
  <c r="H94" i="40"/>
  <c r="I94" i="40"/>
  <c r="J94" i="40"/>
  <c r="K94" i="40"/>
  <c r="L94" i="40"/>
  <c r="M94" i="40"/>
  <c r="N94" i="40"/>
  <c r="O94" i="40"/>
  <c r="K95" i="40"/>
  <c r="L95" i="40"/>
  <c r="M95" i="40"/>
  <c r="N95" i="40"/>
  <c r="O95" i="40"/>
  <c r="D96" i="40"/>
  <c r="E96" i="40"/>
  <c r="F96" i="40"/>
  <c r="G96" i="40"/>
  <c r="H96" i="40"/>
  <c r="I96" i="40"/>
  <c r="J96" i="40"/>
  <c r="K96" i="40"/>
  <c r="L96" i="40"/>
  <c r="M96" i="40"/>
  <c r="N96" i="40"/>
  <c r="O96" i="40"/>
  <c r="D97" i="40"/>
  <c r="E97" i="40"/>
  <c r="F97" i="40"/>
  <c r="G97" i="40"/>
  <c r="H97" i="40"/>
  <c r="I97" i="40"/>
  <c r="J97" i="40"/>
  <c r="K97" i="40"/>
  <c r="L97" i="40"/>
  <c r="M97" i="40"/>
  <c r="N97" i="40"/>
  <c r="O97" i="40"/>
  <c r="D99" i="40"/>
  <c r="E99" i="40"/>
  <c r="F99" i="40"/>
  <c r="G99" i="40"/>
  <c r="H99" i="40"/>
  <c r="I99" i="40"/>
  <c r="J99" i="40"/>
  <c r="K99" i="40"/>
  <c r="L99" i="40"/>
  <c r="M99" i="40"/>
  <c r="N99" i="40"/>
  <c r="O99" i="40"/>
  <c r="D100" i="40"/>
  <c r="E100" i="40"/>
  <c r="F100" i="40"/>
  <c r="G100" i="40"/>
  <c r="H100" i="40"/>
  <c r="I100" i="40"/>
  <c r="J100" i="40"/>
  <c r="K100" i="40"/>
  <c r="L100" i="40"/>
  <c r="M100" i="40"/>
  <c r="N100" i="40"/>
  <c r="O100" i="40"/>
  <c r="D101" i="40"/>
  <c r="E101" i="40"/>
  <c r="F101" i="40"/>
  <c r="G101" i="40"/>
  <c r="H101" i="40"/>
  <c r="I101" i="40"/>
  <c r="J101" i="40"/>
  <c r="K101" i="40"/>
  <c r="L101" i="40"/>
  <c r="M101" i="40"/>
  <c r="N101" i="40"/>
  <c r="O101" i="40"/>
  <c r="D102" i="40"/>
  <c r="E102" i="40"/>
  <c r="F102" i="40"/>
  <c r="G102" i="40"/>
  <c r="H102" i="40"/>
  <c r="I102" i="40"/>
  <c r="J102" i="40"/>
  <c r="K102" i="40"/>
  <c r="L102" i="40"/>
  <c r="M102" i="40"/>
  <c r="N102" i="40"/>
  <c r="O102" i="40"/>
  <c r="D103" i="40"/>
  <c r="E103" i="40"/>
  <c r="F103" i="40"/>
  <c r="G103" i="40"/>
  <c r="H103" i="40"/>
  <c r="I103" i="40"/>
  <c r="J103" i="40"/>
  <c r="K103" i="40"/>
  <c r="L103" i="40"/>
  <c r="M103" i="40"/>
  <c r="N103" i="40"/>
  <c r="O103" i="40"/>
  <c r="D104" i="40"/>
  <c r="E104" i="40"/>
  <c r="F104" i="40"/>
  <c r="G104" i="40"/>
  <c r="H104" i="40"/>
  <c r="I104" i="40"/>
  <c r="J104" i="40"/>
  <c r="K104" i="40"/>
  <c r="L104" i="40"/>
  <c r="M104" i="40"/>
  <c r="N104" i="40"/>
  <c r="O104" i="40"/>
  <c r="D105" i="40"/>
  <c r="E105" i="40"/>
  <c r="F105" i="40"/>
  <c r="G105" i="40"/>
  <c r="H105" i="40"/>
  <c r="I105" i="40"/>
  <c r="J105" i="40"/>
  <c r="K105" i="40"/>
  <c r="L105" i="40"/>
  <c r="M105" i="40"/>
  <c r="N105" i="40"/>
  <c r="O105" i="40"/>
  <c r="D106" i="40"/>
  <c r="E106" i="40"/>
  <c r="F106" i="40"/>
  <c r="G106" i="40"/>
  <c r="H106" i="40"/>
  <c r="I106" i="40"/>
  <c r="J106" i="40"/>
  <c r="K106" i="40"/>
  <c r="L106" i="40"/>
  <c r="M106" i="40"/>
  <c r="N106" i="40"/>
  <c r="O106" i="40"/>
  <c r="D107" i="40"/>
  <c r="E107" i="40"/>
  <c r="F107" i="40"/>
  <c r="G107" i="40"/>
  <c r="H107" i="40"/>
  <c r="I107" i="40"/>
  <c r="J107" i="40"/>
  <c r="K107" i="40"/>
  <c r="L107" i="40"/>
  <c r="M107" i="40"/>
  <c r="N107" i="40"/>
  <c r="O107" i="40"/>
  <c r="D108" i="40"/>
  <c r="E108" i="40"/>
  <c r="F108" i="40"/>
  <c r="G108" i="40"/>
  <c r="H108" i="40"/>
  <c r="I108" i="40"/>
  <c r="J108" i="40"/>
  <c r="K108" i="40"/>
  <c r="L108" i="40"/>
  <c r="M108" i="40"/>
  <c r="N108" i="40"/>
  <c r="O108" i="40"/>
  <c r="F110" i="40"/>
  <c r="G110" i="40"/>
  <c r="H110" i="40"/>
  <c r="I110" i="40"/>
  <c r="J110" i="40"/>
  <c r="K110" i="40"/>
  <c r="L110" i="40"/>
  <c r="M110" i="40"/>
  <c r="N110" i="40"/>
  <c r="O110" i="40"/>
  <c r="D111" i="40"/>
  <c r="E111" i="40"/>
  <c r="F111" i="40"/>
  <c r="G111" i="40"/>
  <c r="H111" i="40"/>
  <c r="I111" i="40"/>
  <c r="J111" i="40"/>
  <c r="K111" i="40"/>
  <c r="L111" i="40"/>
  <c r="M111" i="40"/>
  <c r="N111" i="40"/>
  <c r="O111" i="40"/>
  <c r="D112" i="40"/>
  <c r="E112" i="40"/>
  <c r="F112" i="40"/>
  <c r="G112" i="40"/>
  <c r="H112" i="40"/>
  <c r="I112" i="40"/>
  <c r="J112" i="40"/>
  <c r="K112" i="40"/>
  <c r="L112" i="40"/>
  <c r="M112" i="40"/>
  <c r="N112" i="40"/>
  <c r="O112" i="40"/>
  <c r="D113" i="40"/>
  <c r="E113" i="40"/>
  <c r="F113" i="40"/>
  <c r="G113" i="40"/>
  <c r="H113" i="40"/>
  <c r="I113" i="40"/>
  <c r="J113" i="40"/>
  <c r="K113" i="40"/>
  <c r="L113" i="40"/>
  <c r="M113" i="40"/>
  <c r="N113" i="40"/>
  <c r="O113" i="40"/>
  <c r="D114" i="40"/>
  <c r="E114" i="40"/>
  <c r="F114" i="40"/>
  <c r="G114" i="40"/>
  <c r="H114" i="40"/>
  <c r="I114" i="40"/>
  <c r="J114" i="40"/>
  <c r="K114" i="40"/>
  <c r="L114" i="40"/>
  <c r="M114" i="40"/>
  <c r="N114" i="40"/>
  <c r="O114" i="40"/>
  <c r="D116" i="40"/>
  <c r="E116" i="40"/>
  <c r="F116" i="40"/>
  <c r="G116" i="40"/>
  <c r="H116" i="40"/>
  <c r="I116" i="40"/>
  <c r="J116" i="40"/>
  <c r="K116" i="40"/>
  <c r="L116" i="40"/>
  <c r="M116" i="40"/>
  <c r="N116" i="40"/>
  <c r="O116" i="40"/>
  <c r="D117" i="40"/>
  <c r="E117" i="40"/>
  <c r="F117" i="40"/>
  <c r="G117" i="40"/>
  <c r="H117" i="40"/>
  <c r="I117" i="40"/>
  <c r="J117" i="40"/>
  <c r="K117" i="40"/>
  <c r="L117" i="40"/>
  <c r="M117" i="40"/>
  <c r="N117" i="40"/>
  <c r="O117" i="40"/>
  <c r="D118" i="40"/>
  <c r="E118" i="40"/>
  <c r="F118" i="40"/>
  <c r="G118" i="40"/>
  <c r="H118" i="40"/>
  <c r="I118" i="40"/>
  <c r="J118" i="40"/>
  <c r="K118" i="40"/>
  <c r="L118" i="40"/>
  <c r="M118" i="40"/>
  <c r="N118" i="40"/>
  <c r="O118" i="40"/>
  <c r="D119" i="40"/>
  <c r="E119" i="40"/>
  <c r="F119" i="40"/>
  <c r="G119" i="40"/>
  <c r="H119" i="40"/>
  <c r="I119" i="40"/>
  <c r="J119" i="40"/>
  <c r="K119" i="40"/>
  <c r="L119" i="40"/>
  <c r="M119" i="40"/>
  <c r="N119" i="40"/>
  <c r="O119" i="40"/>
  <c r="D121" i="40"/>
  <c r="E121" i="40"/>
  <c r="F121" i="40"/>
  <c r="G121" i="40"/>
  <c r="H121" i="40"/>
  <c r="I121" i="40"/>
  <c r="J121" i="40"/>
  <c r="K121" i="40"/>
  <c r="L121" i="40"/>
  <c r="M121" i="40"/>
  <c r="N121" i="40"/>
  <c r="O121" i="40"/>
  <c r="E84" i="40"/>
  <c r="F84" i="40"/>
  <c r="G84" i="40"/>
  <c r="H84" i="40"/>
  <c r="I84" i="40"/>
  <c r="J84" i="40"/>
  <c r="K84" i="40"/>
  <c r="L84" i="40"/>
  <c r="M84" i="40"/>
  <c r="N84" i="40"/>
  <c r="O84" i="40"/>
  <c r="D84" i="40"/>
  <c r="B118" i="40"/>
  <c r="B119" i="40"/>
  <c r="B120" i="40"/>
  <c r="B121" i="40"/>
  <c r="B110" i="40"/>
  <c r="B111" i="40"/>
  <c r="B112" i="40"/>
  <c r="B113" i="40"/>
  <c r="B114" i="40"/>
  <c r="B115" i="40"/>
  <c r="B116" i="40"/>
  <c r="B117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108" i="40"/>
  <c r="B109" i="40"/>
  <c r="B83" i="40"/>
  <c r="C83" i="40"/>
  <c r="D83" i="40"/>
  <c r="E83" i="40"/>
  <c r="F83" i="40"/>
  <c r="G83" i="40"/>
  <c r="H83" i="40"/>
  <c r="I83" i="40"/>
  <c r="J83" i="40"/>
  <c r="K83" i="40"/>
  <c r="L83" i="40"/>
  <c r="M83" i="40"/>
  <c r="N83" i="40"/>
  <c r="O83" i="40"/>
  <c r="D123" i="41"/>
  <c r="E123" i="41"/>
  <c r="F123" i="41"/>
  <c r="G123" i="41"/>
  <c r="H123" i="41"/>
  <c r="I123" i="41"/>
  <c r="J123" i="41"/>
  <c r="K123" i="41"/>
  <c r="L123" i="41"/>
  <c r="M123" i="41"/>
  <c r="N123" i="41"/>
  <c r="O123" i="41"/>
  <c r="B122" i="41"/>
  <c r="B123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D88" i="41"/>
  <c r="E88" i="41"/>
  <c r="F88" i="41"/>
  <c r="G88" i="41"/>
  <c r="H88" i="41"/>
  <c r="I88" i="41"/>
  <c r="J88" i="41"/>
  <c r="K88" i="41"/>
  <c r="L88" i="41"/>
  <c r="M88" i="41"/>
  <c r="N88" i="41"/>
  <c r="O88" i="41"/>
  <c r="D90" i="41"/>
  <c r="E90" i="41"/>
  <c r="F90" i="41"/>
  <c r="G90" i="41"/>
  <c r="H90" i="41"/>
  <c r="I90" i="41"/>
  <c r="J90" i="41"/>
  <c r="K90" i="41"/>
  <c r="L90" i="41"/>
  <c r="M90" i="41"/>
  <c r="N90" i="41"/>
  <c r="O90" i="41"/>
  <c r="D91" i="41"/>
  <c r="E91" i="41"/>
  <c r="F91" i="41"/>
  <c r="G91" i="41"/>
  <c r="H91" i="41"/>
  <c r="I91" i="41"/>
  <c r="J91" i="41"/>
  <c r="K91" i="41"/>
  <c r="L91" i="41"/>
  <c r="M91" i="41"/>
  <c r="N91" i="41"/>
  <c r="O91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93" i="41"/>
  <c r="E93" i="41"/>
  <c r="F93" i="41"/>
  <c r="G93" i="41"/>
  <c r="H93" i="41"/>
  <c r="I93" i="41"/>
  <c r="J93" i="41"/>
  <c r="K93" i="41"/>
  <c r="L93" i="41"/>
  <c r="M93" i="41"/>
  <c r="N93" i="41"/>
  <c r="O93" i="41"/>
  <c r="D94" i="41"/>
  <c r="E94" i="41"/>
  <c r="F94" i="41"/>
  <c r="G94" i="41"/>
  <c r="H94" i="41"/>
  <c r="I94" i="41"/>
  <c r="J94" i="41"/>
  <c r="K94" i="41"/>
  <c r="L94" i="41"/>
  <c r="M94" i="41"/>
  <c r="N94" i="41"/>
  <c r="O94" i="41"/>
  <c r="D95" i="41"/>
  <c r="E95" i="41"/>
  <c r="F95" i="41"/>
  <c r="G95" i="41"/>
  <c r="H95" i="41"/>
  <c r="I95" i="41"/>
  <c r="J95" i="41"/>
  <c r="K95" i="41"/>
  <c r="L95" i="41"/>
  <c r="M95" i="41"/>
  <c r="N95" i="41"/>
  <c r="O95" i="41"/>
  <c r="D96" i="41"/>
  <c r="E96" i="41"/>
  <c r="F96" i="41"/>
  <c r="G96" i="41"/>
  <c r="H96" i="41"/>
  <c r="I96" i="41"/>
  <c r="J96" i="41"/>
  <c r="K96" i="41"/>
  <c r="L96" i="41"/>
  <c r="M96" i="41"/>
  <c r="N96" i="41"/>
  <c r="O96" i="41"/>
  <c r="K97" i="41"/>
  <c r="L97" i="41"/>
  <c r="M97" i="41"/>
  <c r="N97" i="41"/>
  <c r="O97" i="41"/>
  <c r="D98" i="41"/>
  <c r="E98" i="41"/>
  <c r="F98" i="41"/>
  <c r="G98" i="41"/>
  <c r="H98" i="41"/>
  <c r="I98" i="41"/>
  <c r="J98" i="41"/>
  <c r="K98" i="41"/>
  <c r="L98" i="41"/>
  <c r="M98" i="41"/>
  <c r="N98" i="41"/>
  <c r="O98" i="41"/>
  <c r="D99" i="41"/>
  <c r="E99" i="41"/>
  <c r="F99" i="41"/>
  <c r="G99" i="41"/>
  <c r="H99" i="41"/>
  <c r="I99" i="41"/>
  <c r="J99" i="41"/>
  <c r="K99" i="41"/>
  <c r="L99" i="41"/>
  <c r="M99" i="41"/>
  <c r="N99" i="41"/>
  <c r="O99" i="41"/>
  <c r="D101" i="41"/>
  <c r="E101" i="41"/>
  <c r="F101" i="41"/>
  <c r="G101" i="41"/>
  <c r="H101" i="41"/>
  <c r="I101" i="41"/>
  <c r="J101" i="41"/>
  <c r="K101" i="41"/>
  <c r="L101" i="41"/>
  <c r="M101" i="41"/>
  <c r="N101" i="41"/>
  <c r="O101" i="41"/>
  <c r="D102" i="41"/>
  <c r="E102" i="41"/>
  <c r="F102" i="41"/>
  <c r="G102" i="41"/>
  <c r="H102" i="41"/>
  <c r="I102" i="41"/>
  <c r="J102" i="41"/>
  <c r="K102" i="41"/>
  <c r="L102" i="41"/>
  <c r="M102" i="41"/>
  <c r="N102" i="41"/>
  <c r="O102" i="41"/>
  <c r="D103" i="41"/>
  <c r="E103" i="41"/>
  <c r="F103" i="41"/>
  <c r="G103" i="41"/>
  <c r="H103" i="41"/>
  <c r="I103" i="41"/>
  <c r="J103" i="41"/>
  <c r="K103" i="41"/>
  <c r="L103" i="41"/>
  <c r="M103" i="41"/>
  <c r="N103" i="41"/>
  <c r="O103" i="41"/>
  <c r="D104" i="41"/>
  <c r="E104" i="41"/>
  <c r="F104" i="41"/>
  <c r="G104" i="41"/>
  <c r="H104" i="41"/>
  <c r="I104" i="41"/>
  <c r="J104" i="41"/>
  <c r="K104" i="41"/>
  <c r="L104" i="41"/>
  <c r="M104" i="41"/>
  <c r="N104" i="41"/>
  <c r="O104" i="41"/>
  <c r="D105" i="41"/>
  <c r="E105" i="41"/>
  <c r="F105" i="41"/>
  <c r="G105" i="41"/>
  <c r="H105" i="41"/>
  <c r="I105" i="41"/>
  <c r="J105" i="41"/>
  <c r="K105" i="41"/>
  <c r="L105" i="41"/>
  <c r="M105" i="41"/>
  <c r="N105" i="41"/>
  <c r="O105" i="41"/>
  <c r="D106" i="41"/>
  <c r="E106" i="41"/>
  <c r="F106" i="41"/>
  <c r="G106" i="41"/>
  <c r="H106" i="41"/>
  <c r="I106" i="41"/>
  <c r="J106" i="41"/>
  <c r="K106" i="41"/>
  <c r="L106" i="41"/>
  <c r="M106" i="41"/>
  <c r="N106" i="41"/>
  <c r="O106" i="41"/>
  <c r="D107" i="41"/>
  <c r="E107" i="41"/>
  <c r="F107" i="41"/>
  <c r="G107" i="41"/>
  <c r="H107" i="41"/>
  <c r="I107" i="41"/>
  <c r="J107" i="41"/>
  <c r="K107" i="41"/>
  <c r="L107" i="41"/>
  <c r="M107" i="41"/>
  <c r="N107" i="41"/>
  <c r="O107" i="41"/>
  <c r="D108" i="41"/>
  <c r="E108" i="41"/>
  <c r="F108" i="41"/>
  <c r="G108" i="41"/>
  <c r="H108" i="41"/>
  <c r="I108" i="41"/>
  <c r="J108" i="41"/>
  <c r="K108" i="41"/>
  <c r="L108" i="41"/>
  <c r="M108" i="41"/>
  <c r="N108" i="41"/>
  <c r="O108" i="41"/>
  <c r="D109" i="41"/>
  <c r="E109" i="41"/>
  <c r="F109" i="41"/>
  <c r="G109" i="41"/>
  <c r="H109" i="41"/>
  <c r="I109" i="41"/>
  <c r="J109" i="41"/>
  <c r="K109" i="41"/>
  <c r="L109" i="41"/>
  <c r="M109" i="41"/>
  <c r="N109" i="41"/>
  <c r="O109" i="41"/>
  <c r="D110" i="41"/>
  <c r="E110" i="41"/>
  <c r="F110" i="41"/>
  <c r="G110" i="41"/>
  <c r="H110" i="41"/>
  <c r="I110" i="41"/>
  <c r="J110" i="41"/>
  <c r="K110" i="41"/>
  <c r="L110" i="41"/>
  <c r="M110" i="41"/>
  <c r="N110" i="41"/>
  <c r="O110" i="41"/>
  <c r="D114" i="41"/>
  <c r="E114" i="41"/>
  <c r="F114" i="41"/>
  <c r="G114" i="41"/>
  <c r="H114" i="41"/>
  <c r="I114" i="41"/>
  <c r="J114" i="41"/>
  <c r="K114" i="41"/>
  <c r="L114" i="41"/>
  <c r="M114" i="41"/>
  <c r="N114" i="41"/>
  <c r="O114" i="41"/>
  <c r="G116" i="41"/>
  <c r="H116" i="41"/>
  <c r="I116" i="41"/>
  <c r="J116" i="41"/>
  <c r="K116" i="41"/>
  <c r="L116" i="41"/>
  <c r="M116" i="41"/>
  <c r="N116" i="41"/>
  <c r="O116" i="41"/>
  <c r="D118" i="41"/>
  <c r="E118" i="41"/>
  <c r="F118" i="41"/>
  <c r="G118" i="41"/>
  <c r="H118" i="41"/>
  <c r="I118" i="41"/>
  <c r="J118" i="41"/>
  <c r="K118" i="41"/>
  <c r="L118" i="41"/>
  <c r="M118" i="41"/>
  <c r="N118" i="41"/>
  <c r="O118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D120" i="41"/>
  <c r="E120" i="41"/>
  <c r="F120" i="41"/>
  <c r="G120" i="41"/>
  <c r="H120" i="41"/>
  <c r="I120" i="41"/>
  <c r="J120" i="41"/>
  <c r="K120" i="41"/>
  <c r="L120" i="41"/>
  <c r="M120" i="41"/>
  <c r="N120" i="41"/>
  <c r="O120" i="41"/>
  <c r="D121" i="41"/>
  <c r="E121" i="41"/>
  <c r="F121" i="41"/>
  <c r="G121" i="41"/>
  <c r="H121" i="41"/>
  <c r="I121" i="41"/>
  <c r="J121" i="41"/>
  <c r="K121" i="41"/>
  <c r="L121" i="41"/>
  <c r="M121" i="41"/>
  <c r="N121" i="41"/>
  <c r="O121" i="41"/>
  <c r="E86" i="41"/>
  <c r="F86" i="41"/>
  <c r="G86" i="41"/>
  <c r="H86" i="41"/>
  <c r="I86" i="41"/>
  <c r="J86" i="41"/>
  <c r="K86" i="41"/>
  <c r="L86" i="41"/>
  <c r="M86" i="41"/>
  <c r="N86" i="41"/>
  <c r="O86" i="41"/>
  <c r="D86" i="41"/>
  <c r="B121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09" i="41"/>
  <c r="B110" i="41"/>
  <c r="B111" i="41"/>
  <c r="B112" i="41"/>
  <c r="B113" i="41"/>
  <c r="B114" i="41"/>
  <c r="B115" i="41"/>
  <c r="B116" i="41"/>
  <c r="B117" i="41"/>
  <c r="B118" i="41"/>
  <c r="B119" i="41"/>
  <c r="B120" i="41"/>
  <c r="B85" i="41"/>
  <c r="C85" i="41"/>
  <c r="D85" i="41"/>
  <c r="E85" i="41"/>
  <c r="F85" i="41"/>
  <c r="G85" i="41"/>
  <c r="H85" i="41"/>
  <c r="I85" i="41"/>
  <c r="J85" i="41"/>
  <c r="K85" i="41"/>
  <c r="L85" i="41"/>
  <c r="M85" i="41"/>
  <c r="N85" i="41"/>
  <c r="O85" i="41"/>
  <c r="O75" i="40" l="1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B70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B69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C68" i="41"/>
  <c r="B68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B67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B66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B64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B63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B62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B61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B60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B59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B58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B55" i="41"/>
  <c r="O54" i="41"/>
  <c r="N54" i="41"/>
  <c r="M54" i="41"/>
  <c r="L54" i="41"/>
  <c r="K54" i="41"/>
  <c r="J54" i="41"/>
  <c r="I54" i="41"/>
  <c r="H54" i="41"/>
  <c r="G54" i="41"/>
  <c r="F54" i="41"/>
  <c r="E54" i="41"/>
  <c r="D54" i="41"/>
  <c r="C54" i="41"/>
  <c r="B54" i="41"/>
  <c r="O53" i="41"/>
  <c r="N53" i="41"/>
  <c r="M53" i="41"/>
  <c r="L53" i="41"/>
  <c r="K53" i="41"/>
  <c r="J53" i="41"/>
  <c r="I53" i="41"/>
  <c r="H53" i="41"/>
  <c r="G53" i="41"/>
  <c r="F53" i="41"/>
  <c r="E53" i="41"/>
  <c r="D53" i="41"/>
  <c r="C53" i="41"/>
  <c r="B53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C52" i="41"/>
  <c r="B52" i="41"/>
</calcChain>
</file>

<file path=xl/sharedStrings.xml><?xml version="1.0" encoding="utf-8"?>
<sst xmlns="http://schemas.openxmlformats.org/spreadsheetml/2006/main" count="233" uniqueCount="84">
  <si>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</si>
  <si>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</si>
  <si>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</si>
  <si>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</si>
  <si>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</si>
  <si>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</si>
  <si>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</si>
  <si>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</si>
  <si>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</si>
  <si>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</si>
  <si>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</si>
  <si>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</si>
  <si>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</si>
  <si>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Canada</t>
  </si>
  <si>
    <t>Assets/Liabilities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</si>
  <si>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</si>
  <si>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</si>
  <si>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</si>
  <si>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</si>
  <si>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</si>
  <si>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</si>
  <si>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 xml:space="preserve">Other machinery and equipment 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</si>
  <si>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</si>
  <si>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</si>
  <si>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</si>
  <si>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</si>
  <si>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</si>
  <si>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</si>
  <si>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</si>
  <si>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</si>
  <si>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</si>
  <si>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Derivates</t>
  </si>
  <si>
    <t>Mutual fund shares</t>
  </si>
  <si>
    <t>Financial assets (b)</t>
  </si>
  <si>
    <t>Other accounts payable</t>
  </si>
  <si>
    <t>Financial liabilities (c)</t>
  </si>
  <si>
    <t>Net wealth (a+b-c)</t>
  </si>
  <si>
    <t>Households' gross disposable income</t>
  </si>
  <si>
    <t>Sources: Istat and Bank of Italy.</t>
  </si>
  <si>
    <t>Gross value added of non-financial corporations</t>
  </si>
  <si>
    <t>Population (thousands)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</si>
  <si>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</si>
  <si>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</si>
  <si>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</si>
  <si>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</si>
  <si>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</si>
  <si>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</si>
  <si>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</si>
  <si>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</si>
  <si>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</si>
  <si>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</si>
  <si>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</si>
  <si>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</si>
  <si>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</si>
  <si>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</si>
  <si>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Japan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</si>
  <si>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</si>
  <si>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</si>
  <si>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</si>
  <si>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</si>
  <si>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</si>
  <si>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</si>
  <si>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</si>
  <si>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t>Sources: Istat and Bank of Italy; OECD for the other countries: OECD.Stat, https://stats.oecd.org/ (accessed on 29 April 2019).</t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</si>
  <si>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</si>
  <si>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</si>
  <si>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</si>
  <si>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</si>
  <si>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</si>
  <si>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t xml:space="preserve">Figure 1. Wealth of households and non-financial corporations </t>
    </r>
    <r>
      <rPr>
        <i/>
        <sz val="12"/>
        <color theme="1"/>
        <rFont val="Arial"/>
        <family val="2"/>
      </rPr>
      <t xml:space="preserve">(billions of euros; 2017) 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</si>
  <si>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</si>
  <si>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</si>
  <si>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</si>
  <si>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r>
      <t xml:space="preserve">of which: </t>
    </r>
    <r>
      <rPr>
        <sz val="7"/>
        <color theme="1"/>
        <rFont val="Arial"/>
        <family val="2"/>
      </rPr>
      <t>Research and development</t>
    </r>
  </si>
  <si>
    <r>
      <t xml:space="preserve">Figure 4. Assets of households and non-financial corporations </t>
    </r>
    <r>
      <rPr>
        <i/>
        <sz val="12"/>
        <color theme="1"/>
        <rFont val="Arial"/>
        <family val="2"/>
      </rPr>
      <t>(percentages; 2005 and 2017)</t>
    </r>
  </si>
  <si>
    <r>
      <t xml:space="preserve">Figure 3. Wealth of non-financial corporations and its components </t>
    </r>
    <r>
      <rPr>
        <i/>
        <sz val="12"/>
        <color theme="1"/>
        <rFont val="Arial"/>
        <family val="2"/>
      </rPr>
      <t>(billions of euros; 2005-2017)</t>
    </r>
  </si>
  <si>
    <r>
      <t xml:space="preserve">Figure 2. Household wealth and its components </t>
    </r>
    <r>
      <rPr>
        <i/>
        <sz val="12"/>
        <color theme="1"/>
        <rFont val="Arial"/>
        <family val="2"/>
      </rPr>
      <t>(billions of euros; 2005-2017)</t>
    </r>
  </si>
  <si>
    <r>
      <t xml:space="preserve">Figure 5.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2005-2017)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</si>
  <si>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Figure 6. Households’ net wealth per capita compared at international level </t>
    </r>
    <r>
      <rPr>
        <i/>
        <sz val="12"/>
        <color theme="1"/>
        <rFont val="Arial"/>
        <family val="2"/>
      </rPr>
      <t>(thousands of euros; 2005-2017)</t>
    </r>
  </si>
  <si>
    <r>
      <t xml:space="preserve">Figure 7.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2005-2017) </t>
    </r>
  </si>
  <si>
    <r>
      <t xml:space="preserve">Figure 8.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2005-2017)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</si>
  <si>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Figure 9. Own funds of non-financial corporations compared at international level </t>
    </r>
    <r>
      <rPr>
        <i/>
        <sz val="12"/>
        <color theme="1"/>
        <rFont val="Arial"/>
        <family val="2"/>
      </rPr>
      <t>(in relation to the value added of non-financial corporations; per cent; 2005-2017)</t>
    </r>
  </si>
  <si>
    <r>
      <rPr>
        <b/>
        <sz val="12"/>
        <color theme="1"/>
        <rFont val="Arial"/>
        <family val="2"/>
      </rPr>
      <t>Table 2. The wealth of non-financial corporations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</si>
  <si>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t>Derivatives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</si>
</sst>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"/>
    <numFmt numFmtId="168" formatCode="#,##0_ ;\-#,##0\ "/>
    <numFmt numFmtId="169" formatCode="#,##0.0_ ;\-#,##0.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3" fillId="0" borderId="4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3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4" fillId="0" borderId="3" xfId="0" applyFont="1" applyBorder="1"/>
    <xf numFmtId="0" fontId="3" fillId="0" borderId="3" xfId="0" applyFont="1" applyFill="1" applyBorder="1"/>
    <xf numFmtId="0" fontId="3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67" fontId="3" fillId="0" borderId="0" xfId="2" applyNumberFormat="1" applyFont="1"/>
    <xf numFmtId="167" fontId="3" fillId="0" borderId="3" xfId="2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3" fontId="4" fillId="0" borderId="1" xfId="1" applyNumberFormat="1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8" fontId="4" fillId="0" borderId="1" xfId="1" applyNumberFormat="1" applyFont="1" applyBorder="1"/>
    <xf numFmtId="168" fontId="4" fillId="0" borderId="0" xfId="1" applyNumberFormat="1" applyFont="1" applyBorder="1"/>
    <xf numFmtId="168" fontId="8" fillId="0" borderId="3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168" fontId="3" fillId="0" borderId="0" xfId="1" applyNumberFormat="1" applyFont="1" applyBorder="1"/>
    <xf numFmtId="169" fontId="3" fillId="0" borderId="0" xfId="1" applyNumberFormat="1" applyFont="1" applyBorder="1"/>
    <xf numFmtId="169" fontId="14" fillId="0" borderId="3" xfId="1" applyNumberFormat="1" applyFont="1" applyBorder="1"/>
    <xf numFmtId="169" fontId="3" fillId="0" borderId="0" xfId="1" applyNumberFormat="1" applyFont="1"/>
    <xf numFmtId="169" fontId="3" fillId="0" borderId="3" xfId="1" applyNumberFormat="1" applyFont="1" applyBorder="1"/>
    <xf numFmtId="0" fontId="10" fillId="0" borderId="0" xfId="0" applyFont="1"/>
    <xf numFmtId="0" fontId="10" fillId="0" borderId="0" xfId="0" applyFont="1" applyAlignment="1">
      <alignment horizontal="left" vertical="top"/>
    </xf>
    <xf numFmtId="0" fontId="2" fillId="0" borderId="6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6"/>
  <sheetViews>
    <sheetView tabSelected="1" workbookViewId="0"/>
  </sheetViews>
  <sheetFormatPr defaultRowHeight="14.25" x14ac:dyDescent="0.2"/>
  <cols>
    <col min="1" max="1" width="4.7109375" style="1" customWidth="1"/>
    <col min="2" max="2" width="35.85546875" style="1" customWidth="1"/>
    <col min="3" max="4" width="9.42578125" style="1" bestFit="1" customWidth="1"/>
    <col min="5" max="5" width="9.5703125" style="1" bestFit="1" customWidth="1"/>
    <col min="6" max="6" width="10" style="1" bestFit="1" customWidth="1"/>
    <col min="7" max="8" width="9.7109375" style="1" bestFit="1" customWidth="1"/>
    <col min="9" max="9" width="10" style="1" bestFit="1" customWidth="1"/>
    <col min="10" max="10" width="9.7109375" style="1" bestFit="1" customWidth="1"/>
    <col min="11" max="11" width="9.5703125" style="1" bestFit="1" customWidth="1"/>
    <col min="12" max="12" width="10" style="1" bestFit="1" customWidth="1"/>
    <col min="13" max="15" width="9.85546875" style="1" bestFit="1" customWidth="1"/>
    <col min="16" max="16384" width="9.140625" style="1"/>
  </cols>
  <sheetData>
    <row r="2" spans="2:15" ht="15.75" x14ac:dyDescent="0.25">
      <c r="B2" s="21" t="s">
        <v>68</v>
      </c>
    </row>
    <row r="4" spans="2:15" x14ac:dyDescent="0.2">
      <c r="B4" s="2" t="s">
        <v>14</v>
      </c>
      <c r="C4" s="3">
        <v>2005</v>
      </c>
      <c r="D4" s="3">
        <v>2006</v>
      </c>
      <c r="E4" s="3">
        <v>2007</v>
      </c>
      <c r="F4" s="3">
        <v>2008</v>
      </c>
      <c r="G4" s="3">
        <v>2009</v>
      </c>
      <c r="H4" s="3">
        <v>2010</v>
      </c>
      <c r="I4" s="3">
        <v>2011</v>
      </c>
      <c r="J4" s="3">
        <v>2012</v>
      </c>
      <c r="K4" s="3">
        <v>2013</v>
      </c>
      <c r="L4" s="3">
        <v>2014</v>
      </c>
      <c r="M4" s="3">
        <v>2015</v>
      </c>
      <c r="N4" s="3">
        <v>2016</v>
      </c>
      <c r="O4" s="3">
        <v>2017</v>
      </c>
    </row>
    <row r="5" spans="2:15" x14ac:dyDescent="0.2">
      <c r="B5" s="4" t="s">
        <v>15</v>
      </c>
      <c r="C5" s="53">
        <v>4223905</v>
      </c>
      <c r="D5" s="53">
        <v>4714294</v>
      </c>
      <c r="E5" s="53">
        <v>5081683</v>
      </c>
      <c r="F5" s="53">
        <v>5374851</v>
      </c>
      <c r="G5" s="53">
        <v>5455238</v>
      </c>
      <c r="H5" s="53">
        <v>5569731</v>
      </c>
      <c r="I5" s="53">
        <v>5687987</v>
      </c>
      <c r="J5" s="53">
        <v>5627089</v>
      </c>
      <c r="K5" s="53">
        <v>5510572</v>
      </c>
      <c r="L5" s="53">
        <v>5418614</v>
      </c>
      <c r="M5" s="53">
        <v>5333634</v>
      </c>
      <c r="N5" s="53">
        <v>5278902</v>
      </c>
      <c r="O5" s="53">
        <v>5246608</v>
      </c>
    </row>
    <row r="6" spans="2:15" x14ac:dyDescent="0.2">
      <c r="B6" s="4" t="s">
        <v>16</v>
      </c>
      <c r="C6" s="53">
        <v>607951</v>
      </c>
      <c r="D6" s="53">
        <v>660694</v>
      </c>
      <c r="E6" s="53">
        <v>708444</v>
      </c>
      <c r="F6" s="53">
        <v>739183</v>
      </c>
      <c r="G6" s="53">
        <v>746042</v>
      </c>
      <c r="H6" s="53">
        <v>755794</v>
      </c>
      <c r="I6" s="53">
        <v>772355</v>
      </c>
      <c r="J6" s="53">
        <v>769834</v>
      </c>
      <c r="K6" s="53">
        <v>750285</v>
      </c>
      <c r="L6" s="53">
        <v>728592</v>
      </c>
      <c r="M6" s="53">
        <v>706897</v>
      </c>
      <c r="N6" s="53">
        <v>691910</v>
      </c>
      <c r="O6" s="53">
        <v>678819</v>
      </c>
    </row>
    <row r="7" spans="2:15" x14ac:dyDescent="0.2">
      <c r="B7" s="4" t="s">
        <v>60</v>
      </c>
      <c r="C7" s="53">
        <v>34396.46</v>
      </c>
      <c r="D7" s="53">
        <v>35053.729999999996</v>
      </c>
      <c r="E7" s="53">
        <v>35994.410000000003</v>
      </c>
      <c r="F7" s="53">
        <v>37007.449999999997</v>
      </c>
      <c r="G7" s="53">
        <v>36895.56</v>
      </c>
      <c r="H7" s="53">
        <v>37367.24</v>
      </c>
      <c r="I7" s="53">
        <v>38577.259999999995</v>
      </c>
      <c r="J7" s="53">
        <v>37934.729999999996</v>
      </c>
      <c r="K7" s="53">
        <v>36786.35</v>
      </c>
      <c r="L7" s="53">
        <v>35853.040000000001</v>
      </c>
      <c r="M7" s="53">
        <v>35277.509999999995</v>
      </c>
      <c r="N7" s="53">
        <v>34468.149999999994</v>
      </c>
      <c r="O7" s="53">
        <v>34706.828949563678</v>
      </c>
    </row>
    <row r="8" spans="2:15" x14ac:dyDescent="0.2">
      <c r="B8" s="4" t="s">
        <v>17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</row>
    <row r="9" spans="2:15" x14ac:dyDescent="0.2">
      <c r="B9" s="4" t="s">
        <v>18</v>
      </c>
      <c r="C9" s="53">
        <v>82191</v>
      </c>
      <c r="D9" s="53">
        <v>85159</v>
      </c>
      <c r="E9" s="53">
        <v>87996</v>
      </c>
      <c r="F9" s="53">
        <v>90235</v>
      </c>
      <c r="G9" s="53">
        <v>88654</v>
      </c>
      <c r="H9" s="53">
        <v>89716</v>
      </c>
      <c r="I9" s="53">
        <v>89932</v>
      </c>
      <c r="J9" s="53">
        <v>88612</v>
      </c>
      <c r="K9" s="53">
        <v>84076</v>
      </c>
      <c r="L9" s="53">
        <v>80632</v>
      </c>
      <c r="M9" s="53">
        <v>77968</v>
      </c>
      <c r="N9" s="53">
        <v>76365</v>
      </c>
      <c r="O9" s="53">
        <v>76421</v>
      </c>
    </row>
    <row r="10" spans="2:15" x14ac:dyDescent="0.2">
      <c r="B10" s="6" t="s">
        <v>19</v>
      </c>
      <c r="C10" s="53">
        <v>21762</v>
      </c>
      <c r="D10" s="53">
        <v>22492</v>
      </c>
      <c r="E10" s="53">
        <v>22975</v>
      </c>
      <c r="F10" s="53">
        <v>23793</v>
      </c>
      <c r="G10" s="53">
        <v>23411</v>
      </c>
      <c r="H10" s="53">
        <v>23988</v>
      </c>
      <c r="I10" s="53">
        <v>23105</v>
      </c>
      <c r="J10" s="53">
        <v>21498</v>
      </c>
      <c r="K10" s="53">
        <v>19918</v>
      </c>
      <c r="L10" s="53">
        <v>18588</v>
      </c>
      <c r="M10" s="53">
        <v>18096</v>
      </c>
      <c r="N10" s="53">
        <v>18365</v>
      </c>
      <c r="O10" s="53">
        <v>19264</v>
      </c>
    </row>
    <row r="11" spans="2:15" x14ac:dyDescent="0.2">
      <c r="B11" s="6" t="s">
        <v>20</v>
      </c>
      <c r="C11" s="53">
        <v>6087</v>
      </c>
      <c r="D11" s="53">
        <v>5904</v>
      </c>
      <c r="E11" s="53">
        <v>5734</v>
      </c>
      <c r="F11" s="53">
        <v>5266</v>
      </c>
      <c r="G11" s="53">
        <v>5021</v>
      </c>
      <c r="H11" s="53">
        <v>5018</v>
      </c>
      <c r="I11" s="53">
        <v>5007</v>
      </c>
      <c r="J11" s="53">
        <v>5356</v>
      </c>
      <c r="K11" s="53">
        <v>5161</v>
      </c>
      <c r="L11" s="53">
        <v>4961</v>
      </c>
      <c r="M11" s="53">
        <v>5075</v>
      </c>
      <c r="N11" s="53">
        <v>5250</v>
      </c>
      <c r="O11" s="53">
        <v>5426</v>
      </c>
    </row>
    <row r="12" spans="2:15" x14ac:dyDescent="0.2">
      <c r="B12" s="6" t="s">
        <v>21</v>
      </c>
      <c r="C12" s="53">
        <v>54342</v>
      </c>
      <c r="D12" s="53">
        <v>56764</v>
      </c>
      <c r="E12" s="53">
        <v>59287</v>
      </c>
      <c r="F12" s="53">
        <v>61176</v>
      </c>
      <c r="G12" s="53">
        <v>60222</v>
      </c>
      <c r="H12" s="53">
        <v>60710</v>
      </c>
      <c r="I12" s="53">
        <v>61820</v>
      </c>
      <c r="J12" s="53">
        <v>61759</v>
      </c>
      <c r="K12" s="53">
        <v>58996</v>
      </c>
      <c r="L12" s="53">
        <v>57082</v>
      </c>
      <c r="M12" s="53">
        <v>54797</v>
      </c>
      <c r="N12" s="53">
        <v>52750</v>
      </c>
      <c r="O12" s="53">
        <v>51731</v>
      </c>
    </row>
    <row r="13" spans="2:15" x14ac:dyDescent="0.2">
      <c r="B13" s="4" t="s">
        <v>22</v>
      </c>
      <c r="C13" s="53">
        <v>3777</v>
      </c>
      <c r="D13" s="53">
        <v>3865</v>
      </c>
      <c r="E13" s="53">
        <v>4004</v>
      </c>
      <c r="F13" s="53">
        <v>3786</v>
      </c>
      <c r="G13" s="53">
        <v>4023</v>
      </c>
      <c r="H13" s="53">
        <v>4410</v>
      </c>
      <c r="I13" s="53">
        <v>4087</v>
      </c>
      <c r="J13" s="53">
        <v>4928</v>
      </c>
      <c r="K13" s="53">
        <v>4918</v>
      </c>
      <c r="L13" s="53">
        <v>5028</v>
      </c>
      <c r="M13" s="53">
        <v>4942</v>
      </c>
      <c r="N13" s="53">
        <v>4937</v>
      </c>
      <c r="O13" s="53">
        <v>4970</v>
      </c>
    </row>
    <row r="14" spans="2:15" x14ac:dyDescent="0.2">
      <c r="B14" s="4" t="s">
        <v>23</v>
      </c>
      <c r="C14" s="53">
        <v>5892</v>
      </c>
      <c r="D14" s="53">
        <v>6032</v>
      </c>
      <c r="E14" s="53">
        <v>6232</v>
      </c>
      <c r="F14" s="53">
        <v>6422</v>
      </c>
      <c r="G14" s="53">
        <v>6597</v>
      </c>
      <c r="H14" s="53">
        <v>6937</v>
      </c>
      <c r="I14" s="53">
        <v>6932</v>
      </c>
      <c r="J14" s="53">
        <v>6965</v>
      </c>
      <c r="K14" s="53">
        <v>6755</v>
      </c>
      <c r="L14" s="53">
        <v>6589</v>
      </c>
      <c r="M14" s="53">
        <v>6443</v>
      </c>
      <c r="N14" s="53">
        <v>6438</v>
      </c>
      <c r="O14" s="53">
        <v>6474</v>
      </c>
    </row>
    <row r="15" spans="2:15" x14ac:dyDescent="0.2">
      <c r="B15" s="7" t="s">
        <v>72</v>
      </c>
      <c r="C15" s="53">
        <v>384</v>
      </c>
      <c r="D15" s="53">
        <v>398</v>
      </c>
      <c r="E15" s="53">
        <v>422</v>
      </c>
      <c r="F15" s="53">
        <v>448</v>
      </c>
      <c r="G15" s="53">
        <v>474</v>
      </c>
      <c r="H15" s="53">
        <v>502</v>
      </c>
      <c r="I15" s="53">
        <v>523</v>
      </c>
      <c r="J15" s="53">
        <v>522</v>
      </c>
      <c r="K15" s="53">
        <v>543</v>
      </c>
      <c r="L15" s="53">
        <v>563</v>
      </c>
      <c r="M15" s="53">
        <v>597</v>
      </c>
      <c r="N15" s="53">
        <v>632</v>
      </c>
      <c r="O15" s="53">
        <v>687</v>
      </c>
    </row>
    <row r="16" spans="2:15" x14ac:dyDescent="0.2">
      <c r="B16" s="4" t="s">
        <v>24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28833</v>
      </c>
      <c r="K16" s="53">
        <v>27322</v>
      </c>
      <c r="L16" s="53">
        <v>26285</v>
      </c>
      <c r="M16" s="53">
        <v>25524</v>
      </c>
      <c r="N16" s="53">
        <v>24018</v>
      </c>
      <c r="O16" s="53">
        <v>23203</v>
      </c>
    </row>
    <row r="17" spans="2:15" x14ac:dyDescent="0.2">
      <c r="B17" s="4" t="s">
        <v>25</v>
      </c>
      <c r="C17" s="53">
        <v>222246</v>
      </c>
      <c r="D17" s="53">
        <v>224490</v>
      </c>
      <c r="E17" s="53">
        <v>229466</v>
      </c>
      <c r="F17" s="53">
        <v>231739</v>
      </c>
      <c r="G17" s="53">
        <v>232137</v>
      </c>
      <c r="H17" s="53">
        <v>232050</v>
      </c>
      <c r="I17" s="53">
        <v>230053</v>
      </c>
      <c r="J17" s="53">
        <v>226472</v>
      </c>
      <c r="K17" s="53">
        <v>223905</v>
      </c>
      <c r="L17" s="53">
        <v>223150</v>
      </c>
      <c r="M17" s="53">
        <v>222163</v>
      </c>
      <c r="N17" s="53">
        <v>222578</v>
      </c>
      <c r="O17" s="53">
        <v>223491</v>
      </c>
    </row>
    <row r="18" spans="2:15" x14ac:dyDescent="0.2">
      <c r="B18" s="2" t="s">
        <v>26</v>
      </c>
      <c r="C18" s="54">
        <v>5180358.46</v>
      </c>
      <c r="D18" s="54">
        <v>5729587.7300000004</v>
      </c>
      <c r="E18" s="54">
        <v>6153819.4100000001</v>
      </c>
      <c r="F18" s="54">
        <v>6483223.4500000002</v>
      </c>
      <c r="G18" s="54">
        <v>6569586.5599999996</v>
      </c>
      <c r="H18" s="54">
        <v>6696005.2400000002</v>
      </c>
      <c r="I18" s="54">
        <v>6829923.2599999998</v>
      </c>
      <c r="J18" s="54">
        <v>6790667.7300000004</v>
      </c>
      <c r="K18" s="54">
        <v>6644619.3499999996</v>
      </c>
      <c r="L18" s="54">
        <v>6524743.04</v>
      </c>
      <c r="M18" s="54">
        <v>6412848.5099999998</v>
      </c>
      <c r="N18" s="54">
        <v>6339616.1500000004</v>
      </c>
      <c r="O18" s="54">
        <v>6294692.8289495641</v>
      </c>
    </row>
    <row r="19" spans="2:15" x14ac:dyDescent="0.2">
      <c r="B19" s="4" t="s">
        <v>27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</row>
    <row r="20" spans="2:15" x14ac:dyDescent="0.2">
      <c r="B20" s="4" t="s">
        <v>28</v>
      </c>
      <c r="C20" s="53">
        <v>912536.95</v>
      </c>
      <c r="D20" s="53">
        <v>984035.86</v>
      </c>
      <c r="E20" s="53">
        <v>1027878.68</v>
      </c>
      <c r="F20" s="53">
        <v>1098896.98</v>
      </c>
      <c r="G20" s="53">
        <v>1122968.45</v>
      </c>
      <c r="H20" s="53">
        <v>1122072.3</v>
      </c>
      <c r="I20" s="53">
        <v>1126006.0900000001</v>
      </c>
      <c r="J20" s="53">
        <v>1185225.1000000001</v>
      </c>
      <c r="K20" s="53">
        <v>1217617.31</v>
      </c>
      <c r="L20" s="53">
        <v>1246127.1299999999</v>
      </c>
      <c r="M20" s="53">
        <v>1273044.96</v>
      </c>
      <c r="N20" s="53">
        <v>1329936.25</v>
      </c>
      <c r="O20" s="53">
        <v>1360947.5</v>
      </c>
    </row>
    <row r="21" spans="2:15" x14ac:dyDescent="0.2">
      <c r="B21" s="4" t="s">
        <v>66</v>
      </c>
      <c r="C21" s="53">
        <v>736160.77</v>
      </c>
      <c r="D21" s="53">
        <v>727615.25</v>
      </c>
      <c r="E21" s="53">
        <v>746941.52</v>
      </c>
      <c r="F21" s="53">
        <v>802037.52</v>
      </c>
      <c r="G21" s="53">
        <v>772825.58</v>
      </c>
      <c r="H21" s="53">
        <v>725046.05</v>
      </c>
      <c r="I21" s="53">
        <v>734933.69</v>
      </c>
      <c r="J21" s="53">
        <v>727863.46</v>
      </c>
      <c r="K21" s="53">
        <v>624493.82999999996</v>
      </c>
      <c r="L21" s="53">
        <v>513685.58</v>
      </c>
      <c r="M21" s="53">
        <v>412209.72</v>
      </c>
      <c r="N21" s="53">
        <v>364703.94</v>
      </c>
      <c r="O21" s="53">
        <v>314161.8</v>
      </c>
    </row>
    <row r="22" spans="2:15" x14ac:dyDescent="0.2">
      <c r="B22" s="4" t="s">
        <v>29</v>
      </c>
      <c r="C22" s="53">
        <v>12572</v>
      </c>
      <c r="D22" s="53">
        <v>12999</v>
      </c>
      <c r="E22" s="53">
        <v>13239</v>
      </c>
      <c r="F22" s="53">
        <v>13479</v>
      </c>
      <c r="G22" s="53">
        <v>13717</v>
      </c>
      <c r="H22" s="53">
        <v>13954</v>
      </c>
      <c r="I22" s="53">
        <v>13474</v>
      </c>
      <c r="J22" s="53">
        <v>12487</v>
      </c>
      <c r="K22" s="53">
        <v>12939</v>
      </c>
      <c r="L22" s="53">
        <v>12937</v>
      </c>
      <c r="M22" s="53">
        <v>12568</v>
      </c>
      <c r="N22" s="53">
        <v>12021</v>
      </c>
      <c r="O22" s="53">
        <v>10679</v>
      </c>
    </row>
    <row r="23" spans="2:15" x14ac:dyDescent="0.2">
      <c r="B23" s="4" t="s">
        <v>30</v>
      </c>
      <c r="C23" s="53">
        <v>1092962.76</v>
      </c>
      <c r="D23" s="53">
        <v>1327185.3500000001</v>
      </c>
      <c r="E23" s="53">
        <v>1093890.51</v>
      </c>
      <c r="F23" s="53">
        <v>923456.96</v>
      </c>
      <c r="G23" s="53">
        <v>811981.75</v>
      </c>
      <c r="H23" s="53">
        <v>732828.56</v>
      </c>
      <c r="I23" s="53">
        <v>668139.18999999994</v>
      </c>
      <c r="J23" s="53">
        <v>744047.05</v>
      </c>
      <c r="K23" s="53">
        <v>898435.26</v>
      </c>
      <c r="L23" s="53">
        <v>929694.43</v>
      </c>
      <c r="M23" s="53">
        <v>1010578.04</v>
      </c>
      <c r="N23" s="53">
        <v>969420.87</v>
      </c>
      <c r="O23" s="53">
        <v>1038108.68</v>
      </c>
    </row>
    <row r="24" spans="2:15" x14ac:dyDescent="0.2">
      <c r="B24" s="4" t="s">
        <v>83</v>
      </c>
      <c r="C24" s="53">
        <v>523.28</v>
      </c>
      <c r="D24" s="53">
        <v>205.19</v>
      </c>
      <c r="E24" s="53">
        <v>448.97</v>
      </c>
      <c r="F24" s="53">
        <v>1600.08</v>
      </c>
      <c r="G24" s="53">
        <v>706.47</v>
      </c>
      <c r="H24" s="53">
        <v>803.87</v>
      </c>
      <c r="I24" s="53">
        <v>963.99</v>
      </c>
      <c r="J24" s="53">
        <v>805.96</v>
      </c>
      <c r="K24" s="53">
        <v>710.71</v>
      </c>
      <c r="L24" s="53">
        <v>650.37</v>
      </c>
      <c r="M24" s="53">
        <v>722.7</v>
      </c>
      <c r="N24" s="53">
        <v>757.34</v>
      </c>
      <c r="O24" s="53">
        <v>787.1</v>
      </c>
    </row>
    <row r="25" spans="2:15" x14ac:dyDescent="0.2">
      <c r="B25" s="4" t="s">
        <v>32</v>
      </c>
      <c r="C25" s="53">
        <v>426011.88</v>
      </c>
      <c r="D25" s="53">
        <v>406860.68</v>
      </c>
      <c r="E25" s="53">
        <v>359064.75</v>
      </c>
      <c r="F25" s="53">
        <v>230663.33</v>
      </c>
      <c r="G25" s="53">
        <v>271761.82</v>
      </c>
      <c r="H25" s="53">
        <v>280349</v>
      </c>
      <c r="I25" s="53">
        <v>252401.99</v>
      </c>
      <c r="J25" s="53">
        <v>288165.31</v>
      </c>
      <c r="K25" s="53">
        <v>342620.77</v>
      </c>
      <c r="L25" s="53">
        <v>411769.66</v>
      </c>
      <c r="M25" s="53">
        <v>451211.23</v>
      </c>
      <c r="N25" s="53">
        <v>474464.99</v>
      </c>
      <c r="O25" s="53">
        <v>524292.18000000005</v>
      </c>
    </row>
    <row r="26" spans="2:15" x14ac:dyDescent="0.2">
      <c r="B26" s="4" t="s">
        <v>67</v>
      </c>
      <c r="C26" s="53">
        <v>612781.64</v>
      </c>
      <c r="D26" s="53">
        <v>648137.80000000005</v>
      </c>
      <c r="E26" s="53">
        <v>645160.01</v>
      </c>
      <c r="F26" s="53">
        <v>621874.79</v>
      </c>
      <c r="G26" s="53">
        <v>666774.03</v>
      </c>
      <c r="H26" s="53">
        <v>702483.04</v>
      </c>
      <c r="I26" s="53">
        <v>703750.81</v>
      </c>
      <c r="J26" s="53">
        <v>719784.69</v>
      </c>
      <c r="K26" s="53">
        <v>758054.04</v>
      </c>
      <c r="L26" s="53">
        <v>827867.71</v>
      </c>
      <c r="M26" s="53">
        <v>886128.14</v>
      </c>
      <c r="N26" s="53">
        <v>940097.05</v>
      </c>
      <c r="O26" s="53">
        <v>995103.33</v>
      </c>
    </row>
    <row r="27" spans="2:15" x14ac:dyDescent="0.2">
      <c r="B27" s="4" t="s">
        <v>51</v>
      </c>
      <c r="C27" s="53">
        <v>104650.27</v>
      </c>
      <c r="D27" s="53">
        <v>105194.81</v>
      </c>
      <c r="E27" s="53">
        <v>109833.68</v>
      </c>
      <c r="F27" s="53">
        <v>112261.1</v>
      </c>
      <c r="G27" s="53">
        <v>107995.41</v>
      </c>
      <c r="H27" s="53">
        <v>107934.96</v>
      </c>
      <c r="I27" s="53">
        <v>108876.99</v>
      </c>
      <c r="J27" s="53">
        <v>107669.81</v>
      </c>
      <c r="K27" s="53">
        <v>118847.13</v>
      </c>
      <c r="L27" s="53">
        <v>121541.85</v>
      </c>
      <c r="M27" s="53">
        <v>124182.01</v>
      </c>
      <c r="N27" s="53">
        <v>126747.78</v>
      </c>
      <c r="O27" s="53">
        <v>130274.43</v>
      </c>
    </row>
    <row r="28" spans="2:15" x14ac:dyDescent="0.2">
      <c r="B28" s="2" t="s">
        <v>33</v>
      </c>
      <c r="C28" s="54">
        <v>3898199.56</v>
      </c>
      <c r="D28" s="54">
        <v>4212233.93</v>
      </c>
      <c r="E28" s="54">
        <v>3996457.13</v>
      </c>
      <c r="F28" s="54">
        <v>3804269.75</v>
      </c>
      <c r="G28" s="54">
        <v>3768730.5</v>
      </c>
      <c r="H28" s="54">
        <v>3685471.79</v>
      </c>
      <c r="I28" s="54">
        <v>3608546.75</v>
      </c>
      <c r="J28" s="54">
        <v>3786048.39</v>
      </c>
      <c r="K28" s="54">
        <v>3973718.05</v>
      </c>
      <c r="L28" s="54">
        <v>4064273.73</v>
      </c>
      <c r="M28" s="54">
        <v>4170644.8</v>
      </c>
      <c r="N28" s="54">
        <v>4218149.21</v>
      </c>
      <c r="O28" s="54">
        <v>4374354.0199999996</v>
      </c>
    </row>
    <row r="29" spans="2:15" x14ac:dyDescent="0.2">
      <c r="B29" s="2" t="s">
        <v>62</v>
      </c>
      <c r="C29" s="54">
        <v>9078558.0199999996</v>
      </c>
      <c r="D29" s="54">
        <v>9941821.6600000001</v>
      </c>
      <c r="E29" s="54">
        <v>10150276.539999999</v>
      </c>
      <c r="F29" s="54">
        <v>10287493.199999999</v>
      </c>
      <c r="G29" s="54">
        <v>10338317.059999999</v>
      </c>
      <c r="H29" s="54">
        <v>10381477.030000001</v>
      </c>
      <c r="I29" s="54">
        <v>10438470.01</v>
      </c>
      <c r="J29" s="54">
        <v>10576716.120000001</v>
      </c>
      <c r="K29" s="54">
        <v>10618337.399999999</v>
      </c>
      <c r="L29" s="54">
        <v>10589016.77</v>
      </c>
      <c r="M29" s="54">
        <v>10583493.309999999</v>
      </c>
      <c r="N29" s="54">
        <v>10557765.359999999</v>
      </c>
      <c r="O29" s="54">
        <v>10669046.848949563</v>
      </c>
    </row>
    <row r="30" spans="2:15" x14ac:dyDescent="0.2">
      <c r="B30" s="4" t="s">
        <v>27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</row>
    <row r="31" spans="2:15" x14ac:dyDescent="0.2">
      <c r="B31" s="4" t="s">
        <v>28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</row>
    <row r="32" spans="2:15" x14ac:dyDescent="0.2">
      <c r="B32" s="4" t="s">
        <v>66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</row>
    <row r="33" spans="2:15" x14ac:dyDescent="0.2">
      <c r="B33" s="4" t="s">
        <v>29</v>
      </c>
      <c r="C33" s="53">
        <v>491052.86</v>
      </c>
      <c r="D33" s="53">
        <v>553687.56999999995</v>
      </c>
      <c r="E33" s="53">
        <v>614673.81999999995</v>
      </c>
      <c r="F33" s="53">
        <v>638048.56999999995</v>
      </c>
      <c r="G33" s="53">
        <v>668202.25</v>
      </c>
      <c r="H33" s="53">
        <v>700082.05</v>
      </c>
      <c r="I33" s="53">
        <v>717268.96</v>
      </c>
      <c r="J33" s="53">
        <v>709215.12</v>
      </c>
      <c r="K33" s="53">
        <v>697475.14</v>
      </c>
      <c r="L33" s="53">
        <v>692501.25</v>
      </c>
      <c r="M33" s="53">
        <v>692113.74</v>
      </c>
      <c r="N33" s="53">
        <v>697743.89</v>
      </c>
      <c r="O33" s="53">
        <v>708055.19</v>
      </c>
    </row>
    <row r="34" spans="2:15" x14ac:dyDescent="0.2">
      <c r="B34" s="4" t="s">
        <v>30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</row>
    <row r="35" spans="2:15" x14ac:dyDescent="0.2">
      <c r="B35" s="4" t="s">
        <v>31</v>
      </c>
      <c r="C35" s="53">
        <v>0</v>
      </c>
      <c r="D35" s="53">
        <v>0</v>
      </c>
      <c r="E35" s="53">
        <v>0</v>
      </c>
      <c r="F35" s="53">
        <v>322</v>
      </c>
      <c r="G35" s="53">
        <v>209</v>
      </c>
      <c r="H35" s="53">
        <v>89</v>
      </c>
      <c r="I35" s="53">
        <v>97</v>
      </c>
      <c r="J35" s="53">
        <v>156</v>
      </c>
      <c r="K35" s="53">
        <v>140</v>
      </c>
      <c r="L35" s="53">
        <v>69</v>
      </c>
      <c r="M35" s="53">
        <v>68.28</v>
      </c>
      <c r="N35" s="53">
        <v>68.150000000000006</v>
      </c>
      <c r="O35" s="53">
        <v>26.07</v>
      </c>
    </row>
    <row r="36" spans="2:15" x14ac:dyDescent="0.2">
      <c r="B36" s="4" t="s">
        <v>32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</row>
    <row r="37" spans="2:15" x14ac:dyDescent="0.2">
      <c r="B37" s="4" t="s">
        <v>67</v>
      </c>
      <c r="C37" s="53">
        <v>32414.240000000002</v>
      </c>
      <c r="D37" s="53">
        <v>32993.74</v>
      </c>
      <c r="E37" s="53">
        <v>33316.74</v>
      </c>
      <c r="F37" s="53">
        <v>33717.74</v>
      </c>
      <c r="G37" s="53">
        <v>34113.74</v>
      </c>
      <c r="H37" s="53">
        <v>34503.74</v>
      </c>
      <c r="I37" s="53">
        <v>34914.74</v>
      </c>
      <c r="J37" s="53">
        <v>35309.74</v>
      </c>
      <c r="K37" s="53">
        <v>35724.74</v>
      </c>
      <c r="L37" s="53">
        <v>36166.74</v>
      </c>
      <c r="M37" s="53">
        <v>36662.74</v>
      </c>
      <c r="N37" s="53">
        <v>37153.74</v>
      </c>
      <c r="O37" s="53">
        <v>37668.74</v>
      </c>
    </row>
    <row r="38" spans="2:15" x14ac:dyDescent="0.2">
      <c r="B38" s="4" t="s">
        <v>34</v>
      </c>
      <c r="C38" s="53">
        <v>150655.9</v>
      </c>
      <c r="D38" s="53">
        <v>161082.26</v>
      </c>
      <c r="E38" s="53">
        <v>169201.24</v>
      </c>
      <c r="F38" s="53">
        <v>173686.78</v>
      </c>
      <c r="G38" s="53">
        <v>170230.01</v>
      </c>
      <c r="H38" s="53">
        <v>173940.26</v>
      </c>
      <c r="I38" s="53">
        <v>173629.21</v>
      </c>
      <c r="J38" s="53">
        <v>172856.99</v>
      </c>
      <c r="K38" s="53">
        <v>173822.96</v>
      </c>
      <c r="L38" s="53">
        <v>175068.1</v>
      </c>
      <c r="M38" s="53">
        <v>175961.45</v>
      </c>
      <c r="N38" s="53">
        <v>178596.33</v>
      </c>
      <c r="O38" s="53">
        <v>180677.27</v>
      </c>
    </row>
    <row r="39" spans="2:15" x14ac:dyDescent="0.2">
      <c r="B39" s="2" t="s">
        <v>35</v>
      </c>
      <c r="C39" s="54">
        <v>674123</v>
      </c>
      <c r="D39" s="54">
        <v>747763.57</v>
      </c>
      <c r="E39" s="54">
        <v>817191.8</v>
      </c>
      <c r="F39" s="54">
        <v>845775.09</v>
      </c>
      <c r="G39" s="54">
        <v>872755</v>
      </c>
      <c r="H39" s="54">
        <v>908615.04</v>
      </c>
      <c r="I39" s="54">
        <v>925909.92</v>
      </c>
      <c r="J39" s="54">
        <v>917537.85</v>
      </c>
      <c r="K39" s="54">
        <v>907162.84</v>
      </c>
      <c r="L39" s="54">
        <v>903805.09</v>
      </c>
      <c r="M39" s="54">
        <v>904806.2</v>
      </c>
      <c r="N39" s="54">
        <v>913562.11</v>
      </c>
      <c r="O39" s="54">
        <v>926427.27</v>
      </c>
    </row>
    <row r="40" spans="2:15" x14ac:dyDescent="0.2">
      <c r="B40" s="2" t="s">
        <v>36</v>
      </c>
      <c r="C40" s="54">
        <v>8404435.0199999996</v>
      </c>
      <c r="D40" s="54">
        <v>9194058.0899999999</v>
      </c>
      <c r="E40" s="54">
        <v>9333084.7399999984</v>
      </c>
      <c r="F40" s="54">
        <v>9441718.1099999994</v>
      </c>
      <c r="G40" s="54">
        <v>9465562.0599999987</v>
      </c>
      <c r="H40" s="54">
        <v>9472861.9900000021</v>
      </c>
      <c r="I40" s="54">
        <v>9512560.0899999999</v>
      </c>
      <c r="J40" s="54">
        <v>9659178.2700000014</v>
      </c>
      <c r="K40" s="54">
        <v>9711174.5599999987</v>
      </c>
      <c r="L40" s="54">
        <v>9685211.6799999997</v>
      </c>
      <c r="M40" s="54">
        <v>9678687.1099999994</v>
      </c>
      <c r="N40" s="54">
        <v>9644203.25</v>
      </c>
      <c r="O40" s="54">
        <v>9742619.5789495632</v>
      </c>
    </row>
    <row r="41" spans="2:15" x14ac:dyDescent="0.2">
      <c r="B41" s="15" t="s">
        <v>61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2:15" x14ac:dyDescent="0.2">
      <c r="B42" s="14" t="s">
        <v>59</v>
      </c>
      <c r="C42" s="56">
        <v>501745</v>
      </c>
      <c r="D42" s="56">
        <v>526077</v>
      </c>
      <c r="E42" s="56">
        <v>543894</v>
      </c>
      <c r="F42" s="56">
        <v>562325</v>
      </c>
      <c r="G42" s="56">
        <v>566053</v>
      </c>
      <c r="H42" s="56">
        <v>586358</v>
      </c>
      <c r="I42" s="56">
        <v>606898</v>
      </c>
      <c r="J42" s="56">
        <v>606704</v>
      </c>
      <c r="K42" s="56">
        <v>585204</v>
      </c>
      <c r="L42" s="56">
        <v>565458</v>
      </c>
      <c r="M42" s="56">
        <v>560423</v>
      </c>
      <c r="N42" s="56">
        <v>565211</v>
      </c>
      <c r="O42" s="56">
        <v>568349</v>
      </c>
    </row>
    <row r="43" spans="2:15" x14ac:dyDescent="0.2">
      <c r="B43" s="14" t="s">
        <v>37</v>
      </c>
      <c r="C43" s="56">
        <v>1027100.3</v>
      </c>
      <c r="D43" s="56">
        <v>1065441.1000000001</v>
      </c>
      <c r="E43" s="56">
        <v>1105075.8</v>
      </c>
      <c r="F43" s="56">
        <v>1125255.5</v>
      </c>
      <c r="G43" s="56">
        <v>1099071</v>
      </c>
      <c r="H43" s="56">
        <v>1097976.8999999999</v>
      </c>
      <c r="I43" s="56">
        <v>1126308.1000000001</v>
      </c>
      <c r="J43" s="56">
        <v>1095743.7</v>
      </c>
      <c r="K43" s="56">
        <v>1100091.5</v>
      </c>
      <c r="L43" s="56">
        <v>1107275</v>
      </c>
      <c r="M43" s="56">
        <v>1122773.7</v>
      </c>
      <c r="N43" s="56">
        <v>1137011.3999999999</v>
      </c>
      <c r="O43" s="56">
        <v>1155245.7</v>
      </c>
    </row>
    <row r="44" spans="2:15" x14ac:dyDescent="0.2">
      <c r="B44" s="17" t="s">
        <v>40</v>
      </c>
      <c r="C44" s="57">
        <v>58190.6</v>
      </c>
      <c r="D44" s="57">
        <v>58428.4</v>
      </c>
      <c r="E44" s="57">
        <v>58787.4</v>
      </c>
      <c r="F44" s="57">
        <v>59241.9</v>
      </c>
      <c r="G44" s="57">
        <v>59578.3</v>
      </c>
      <c r="H44" s="57">
        <v>59829.599999999999</v>
      </c>
      <c r="I44" s="57">
        <v>60060</v>
      </c>
      <c r="J44" s="57">
        <v>60339.1</v>
      </c>
      <c r="K44" s="57">
        <v>60646.400000000001</v>
      </c>
      <c r="L44" s="57">
        <v>60789.1</v>
      </c>
      <c r="M44" s="57">
        <v>60730.6</v>
      </c>
      <c r="N44" s="57">
        <v>60627.5</v>
      </c>
      <c r="O44" s="57">
        <v>60536.7</v>
      </c>
    </row>
    <row r="46" spans="2:15" x14ac:dyDescent="0.2">
      <c r="B46" s="19" t="s">
        <v>38</v>
      </c>
    </row>
    <row r="50" spans="2:15" ht="15.75" x14ac:dyDescent="0.25">
      <c r="B50" s="21" t="s">
        <v>71</v>
      </c>
    </row>
    <row r="52" spans="2:15" x14ac:dyDescent="0.2">
      <c r="B52" s="2" t="str">
        <f t="shared" ref="B52:O67" si="0">B4</f>
        <v>Assets/Liabilities</v>
      </c>
      <c r="C52" s="3">
        <f t="shared" si="0"/>
        <v>2005</v>
      </c>
      <c r="D52" s="3">
        <f t="shared" si="0"/>
        <v>2006</v>
      </c>
      <c r="E52" s="3">
        <f t="shared" si="0"/>
        <v>2007</v>
      </c>
      <c r="F52" s="3">
        <f t="shared" si="0"/>
        <v>2008</v>
      </c>
      <c r="G52" s="3">
        <f t="shared" si="0"/>
        <v>2009</v>
      </c>
      <c r="H52" s="3">
        <f t="shared" si="0"/>
        <v>2010</v>
      </c>
      <c r="I52" s="3">
        <f t="shared" si="0"/>
        <v>2011</v>
      </c>
      <c r="J52" s="3">
        <f t="shared" si="0"/>
        <v>2012</v>
      </c>
      <c r="K52" s="3">
        <f t="shared" si="0"/>
        <v>2013</v>
      </c>
      <c r="L52" s="3">
        <f t="shared" si="0"/>
        <v>2014</v>
      </c>
      <c r="M52" s="3">
        <f t="shared" si="0"/>
        <v>2015</v>
      </c>
      <c r="N52" s="3">
        <f t="shared" si="0"/>
        <v>2016</v>
      </c>
      <c r="O52" s="3">
        <f t="shared" si="0"/>
        <v>2017</v>
      </c>
    </row>
    <row r="53" spans="2:15" x14ac:dyDescent="0.2">
      <c r="B53" s="4" t="str">
        <f t="shared" si="0"/>
        <v>Dwellings</v>
      </c>
      <c r="C53" s="10">
        <f>C5/C$29</f>
        <v>0.46526166277670605</v>
      </c>
      <c r="D53" s="10">
        <f t="shared" ref="D53:O53" si="1">D5/D$29</f>
        <v>0.47418814792942082</v>
      </c>
      <c r="E53" s="10">
        <f t="shared" si="1"/>
        <v>0.50064478341789109</v>
      </c>
      <c r="F53" s="10">
        <f t="shared" si="1"/>
        <v>0.52246459808109524</v>
      </c>
      <c r="G53" s="10">
        <f t="shared" si="1"/>
        <v>0.527671764015332</v>
      </c>
      <c r="H53" s="10">
        <f t="shared" si="1"/>
        <v>0.53650660536114481</v>
      </c>
      <c r="I53" s="10">
        <f t="shared" si="1"/>
        <v>0.54490619741695268</v>
      </c>
      <c r="J53" s="10">
        <f t="shared" si="1"/>
        <v>0.53202609734031503</v>
      </c>
      <c r="K53" s="10">
        <f t="shared" si="1"/>
        <v>0.51896749862177116</v>
      </c>
      <c r="L53" s="10">
        <f t="shared" si="1"/>
        <v>0.51172022083784086</v>
      </c>
      <c r="M53" s="10">
        <f t="shared" si="1"/>
        <v>0.50395779954435482</v>
      </c>
      <c r="N53" s="10">
        <f t="shared" si="1"/>
        <v>0.50000182993269326</v>
      </c>
      <c r="O53" s="10">
        <f t="shared" si="1"/>
        <v>0.49175976769813912</v>
      </c>
    </row>
    <row r="54" spans="2:15" x14ac:dyDescent="0.2">
      <c r="B54" s="4" t="str">
        <f t="shared" si="0"/>
        <v>Non-residential buildings</v>
      </c>
      <c r="C54" s="10">
        <f t="shared" ref="C54:O69" si="2">C6/C$29</f>
        <v>6.6965590643435685E-2</v>
      </c>
      <c r="D54" s="10">
        <f t="shared" si="2"/>
        <v>6.6456030151721704E-2</v>
      </c>
      <c r="E54" s="10">
        <f t="shared" si="2"/>
        <v>6.9795536821896292E-2</v>
      </c>
      <c r="F54" s="10">
        <f t="shared" si="2"/>
        <v>7.1852586983970013E-2</v>
      </c>
      <c r="G54" s="10">
        <f t="shared" si="2"/>
        <v>7.2162809059756208E-2</v>
      </c>
      <c r="H54" s="10">
        <f t="shared" si="2"/>
        <v>7.2802164645351997E-2</v>
      </c>
      <c r="I54" s="10">
        <f t="shared" si="2"/>
        <v>7.3991207452824781E-2</v>
      </c>
      <c r="J54" s="10">
        <f t="shared" si="2"/>
        <v>7.2785729641006935E-2</v>
      </c>
      <c r="K54" s="10">
        <f t="shared" si="2"/>
        <v>7.0659367068143838E-2</v>
      </c>
      <c r="L54" s="10">
        <f t="shared" si="2"/>
        <v>6.8806388338546381E-2</v>
      </c>
      <c r="M54" s="10">
        <f t="shared" si="2"/>
        <v>6.6792407695111022E-2</v>
      </c>
      <c r="N54" s="10">
        <f t="shared" si="2"/>
        <v>6.5535648539929284E-2</v>
      </c>
      <c r="O54" s="10">
        <f t="shared" si="2"/>
        <v>6.3625083815883152E-2</v>
      </c>
    </row>
    <row r="55" spans="2:15" x14ac:dyDescent="0.2">
      <c r="B55" s="4" t="str">
        <f t="shared" si="0"/>
        <v>Land improvements</v>
      </c>
      <c r="C55" s="10">
        <f t="shared" si="2"/>
        <v>3.788758074159447E-3</v>
      </c>
      <c r="D55" s="10">
        <f t="shared" si="2"/>
        <v>3.525886019564748E-3</v>
      </c>
      <c r="E55" s="10">
        <f t="shared" si="2"/>
        <v>3.5461506746297974E-3</v>
      </c>
      <c r="F55" s="10">
        <f t="shared" si="2"/>
        <v>3.5973243705278951E-3</v>
      </c>
      <c r="G55" s="10">
        <f t="shared" si="2"/>
        <v>3.5688168379699511E-3</v>
      </c>
      <c r="H55" s="10">
        <f t="shared" si="2"/>
        <v>3.5994146008335379E-3</v>
      </c>
      <c r="I55" s="10">
        <f t="shared" si="2"/>
        <v>3.69568145169198E-3</v>
      </c>
      <c r="J55" s="10">
        <f t="shared" si="2"/>
        <v>3.5866264698423229E-3</v>
      </c>
      <c r="K55" s="10">
        <f t="shared" si="2"/>
        <v>3.4644171318195262E-3</v>
      </c>
      <c r="L55" s="10">
        <f t="shared" si="2"/>
        <v>3.3858705466947715E-3</v>
      </c>
      <c r="M55" s="10">
        <f t="shared" si="2"/>
        <v>3.3332576462884352E-3</v>
      </c>
      <c r="N55" s="10">
        <f t="shared" si="2"/>
        <v>3.2647202153770916E-3</v>
      </c>
      <c r="O55" s="10">
        <f t="shared" si="2"/>
        <v>3.2530393240311614E-3</v>
      </c>
    </row>
    <row r="56" spans="2:15" x14ac:dyDescent="0.2">
      <c r="B56" s="4" t="str">
        <f t="shared" si="0"/>
        <v>Other structures</v>
      </c>
      <c r="C56" s="10">
        <f t="shared" si="2"/>
        <v>0</v>
      </c>
      <c r="D56" s="10">
        <f t="shared" si="2"/>
        <v>0</v>
      </c>
      <c r="E56" s="10">
        <f t="shared" si="2"/>
        <v>0</v>
      </c>
      <c r="F56" s="10">
        <f t="shared" si="2"/>
        <v>0</v>
      </c>
      <c r="G56" s="10">
        <f t="shared" si="2"/>
        <v>0</v>
      </c>
      <c r="H56" s="10">
        <f t="shared" si="2"/>
        <v>0</v>
      </c>
      <c r="I56" s="10">
        <f t="shared" si="2"/>
        <v>0</v>
      </c>
      <c r="J56" s="10">
        <f t="shared" si="2"/>
        <v>0</v>
      </c>
      <c r="K56" s="10">
        <f t="shared" si="2"/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</row>
    <row r="57" spans="2:15" x14ac:dyDescent="0.2">
      <c r="B57" s="4" t="str">
        <f t="shared" si="0"/>
        <v>Machinery and equipment</v>
      </c>
      <c r="C57" s="10">
        <f t="shared" si="2"/>
        <v>9.0533099880987494E-3</v>
      </c>
      <c r="D57" s="10">
        <f t="shared" si="2"/>
        <v>8.5657340186084171E-3</v>
      </c>
      <c r="E57" s="10">
        <f t="shared" si="2"/>
        <v>8.6693204518347045E-3</v>
      </c>
      <c r="F57" s="10">
        <f t="shared" si="2"/>
        <v>8.7713302206605601E-3</v>
      </c>
      <c r="G57" s="10">
        <f t="shared" si="2"/>
        <v>8.5752835287874231E-3</v>
      </c>
      <c r="H57" s="10">
        <f t="shared" si="2"/>
        <v>8.6419302128918733E-3</v>
      </c>
      <c r="I57" s="10">
        <f t="shared" si="2"/>
        <v>8.6154388443752394E-3</v>
      </c>
      <c r="J57" s="10">
        <f t="shared" si="2"/>
        <v>8.3780257496407114E-3</v>
      </c>
      <c r="K57" s="10">
        <f t="shared" si="2"/>
        <v>7.9180004206684945E-3</v>
      </c>
      <c r="L57" s="10">
        <f t="shared" si="2"/>
        <v>7.6146824347696259E-3</v>
      </c>
      <c r="M57" s="10">
        <f t="shared" si="2"/>
        <v>7.3669437600844493E-3</v>
      </c>
      <c r="N57" s="10">
        <f t="shared" si="2"/>
        <v>7.2330647060335884E-3</v>
      </c>
      <c r="O57" s="10">
        <f t="shared" si="2"/>
        <v>7.1628704121328461E-3</v>
      </c>
    </row>
    <row r="58" spans="2:15" x14ac:dyDescent="0.2">
      <c r="B58" s="6" t="str">
        <f t="shared" si="0"/>
        <v>Transport equipment</v>
      </c>
      <c r="C58" s="10">
        <f t="shared" si="2"/>
        <v>2.3970767110876494E-3</v>
      </c>
      <c r="D58" s="10">
        <f t="shared" si="2"/>
        <v>2.2623620468363945E-3</v>
      </c>
      <c r="E58" s="10">
        <f t="shared" si="2"/>
        <v>2.2634851286524654E-3</v>
      </c>
      <c r="F58" s="10">
        <f t="shared" si="2"/>
        <v>2.3128083331321182E-3</v>
      </c>
      <c r="G58" s="10">
        <f t="shared" si="2"/>
        <v>2.2644884911277815E-3</v>
      </c>
      <c r="H58" s="10">
        <f t="shared" si="2"/>
        <v>2.3106538627095529E-3</v>
      </c>
      <c r="I58" s="10">
        <f t="shared" si="2"/>
        <v>2.2134469877161623E-3</v>
      </c>
      <c r="J58" s="10">
        <f t="shared" si="2"/>
        <v>2.032577952938383E-3</v>
      </c>
      <c r="K58" s="10">
        <f t="shared" si="2"/>
        <v>1.8758115559597873E-3</v>
      </c>
      <c r="L58" s="10">
        <f t="shared" si="2"/>
        <v>1.7554037739048742E-3</v>
      </c>
      <c r="M58" s="10">
        <f t="shared" si="2"/>
        <v>1.7098324220512029E-3</v>
      </c>
      <c r="N58" s="10">
        <f t="shared" si="2"/>
        <v>1.7394779457383207E-3</v>
      </c>
      <c r="O58" s="10">
        <f t="shared" si="2"/>
        <v>1.8055970952922254E-3</v>
      </c>
    </row>
    <row r="59" spans="2:15" x14ac:dyDescent="0.2">
      <c r="B59" s="6" t="str">
        <f t="shared" si="0"/>
        <v>ICT equipment</v>
      </c>
      <c r="C59" s="10">
        <f t="shared" si="2"/>
        <v>6.7048092732242077E-4</v>
      </c>
      <c r="D59" s="10">
        <f t="shared" si="2"/>
        <v>5.9385494951636462E-4</v>
      </c>
      <c r="E59" s="10">
        <f t="shared" si="2"/>
        <v>5.6491071720101143E-4</v>
      </c>
      <c r="F59" s="10">
        <f t="shared" si="2"/>
        <v>5.1188369193770167E-4</v>
      </c>
      <c r="G59" s="10">
        <f t="shared" si="2"/>
        <v>4.8566898953280902E-4</v>
      </c>
      <c r="H59" s="10">
        <f t="shared" si="2"/>
        <v>4.8336089224097621E-4</v>
      </c>
      <c r="I59" s="10">
        <f t="shared" si="2"/>
        <v>4.7966799686192707E-4</v>
      </c>
      <c r="J59" s="10">
        <f t="shared" si="2"/>
        <v>5.0639536310065954E-4</v>
      </c>
      <c r="K59" s="10">
        <f t="shared" si="2"/>
        <v>4.8604596045328158E-4</v>
      </c>
      <c r="L59" s="10">
        <f t="shared" si="2"/>
        <v>4.6850431043372502E-4</v>
      </c>
      <c r="M59" s="10">
        <f t="shared" si="2"/>
        <v>4.7952031067141106E-4</v>
      </c>
      <c r="N59" s="10">
        <f t="shared" si="2"/>
        <v>4.9726431881983032E-4</v>
      </c>
      <c r="O59" s="10">
        <f t="shared" si="2"/>
        <v>5.0857401573170752E-4</v>
      </c>
    </row>
    <row r="60" spans="2:15" x14ac:dyDescent="0.2">
      <c r="B60" s="6" t="str">
        <f t="shared" si="0"/>
        <v xml:space="preserve">Other machinery and equipment </v>
      </c>
      <c r="C60" s="10">
        <f t="shared" si="2"/>
        <v>5.9857523496886795E-3</v>
      </c>
      <c r="D60" s="10">
        <f t="shared" si="2"/>
        <v>5.7096176074435834E-3</v>
      </c>
      <c r="E60" s="10">
        <f t="shared" si="2"/>
        <v>5.8409246059812287E-3</v>
      </c>
      <c r="F60" s="10">
        <f t="shared" si="2"/>
        <v>5.9466381955907395E-3</v>
      </c>
      <c r="G60" s="10">
        <f t="shared" si="2"/>
        <v>5.8251260481268323E-3</v>
      </c>
      <c r="H60" s="10">
        <f t="shared" si="2"/>
        <v>5.8479154579413441E-3</v>
      </c>
      <c r="I60" s="10">
        <f t="shared" si="2"/>
        <v>5.9223238597971503E-3</v>
      </c>
      <c r="J60" s="10">
        <f t="shared" si="2"/>
        <v>5.8391469809062051E-3</v>
      </c>
      <c r="K60" s="10">
        <f t="shared" si="2"/>
        <v>5.5560487275531489E-3</v>
      </c>
      <c r="L60" s="10">
        <f t="shared" si="2"/>
        <v>5.3906799129566398E-3</v>
      </c>
      <c r="M60" s="10">
        <f t="shared" si="2"/>
        <v>5.1775910273618346E-3</v>
      </c>
      <c r="N60" s="10">
        <f t="shared" si="2"/>
        <v>4.9963224414754379E-3</v>
      </c>
      <c r="O60" s="10">
        <f t="shared" si="2"/>
        <v>4.8486993011089136E-3</v>
      </c>
    </row>
    <row r="61" spans="2:15" x14ac:dyDescent="0.2">
      <c r="B61" s="4" t="str">
        <f t="shared" si="0"/>
        <v>Cultivated biological resources</v>
      </c>
      <c r="C61" s="10">
        <f t="shared" si="2"/>
        <v>4.1603523287280815E-4</v>
      </c>
      <c r="D61" s="10">
        <f t="shared" si="2"/>
        <v>3.8876175133481522E-4</v>
      </c>
      <c r="E61" s="10">
        <f t="shared" si="2"/>
        <v>3.9447201110443837E-4</v>
      </c>
      <c r="F61" s="10">
        <f t="shared" si="2"/>
        <v>3.6801968432892868E-4</v>
      </c>
      <c r="G61" s="10">
        <f t="shared" si="2"/>
        <v>3.891349023880682E-4</v>
      </c>
      <c r="H61" s="10">
        <f t="shared" si="2"/>
        <v>4.24795044795278E-4</v>
      </c>
      <c r="I61" s="10">
        <f t="shared" si="2"/>
        <v>3.9153247516970165E-4</v>
      </c>
      <c r="J61" s="10">
        <f t="shared" si="2"/>
        <v>4.6592911675878462E-4</v>
      </c>
      <c r="K61" s="10">
        <f t="shared" si="2"/>
        <v>4.6316102179989128E-4</v>
      </c>
      <c r="L61" s="10">
        <f t="shared" si="2"/>
        <v>4.7483162121765159E-4</v>
      </c>
      <c r="M61" s="10">
        <f t="shared" si="2"/>
        <v>4.669535714951948E-4</v>
      </c>
      <c r="N61" s="10">
        <f t="shared" si="2"/>
        <v>4.6761789371685755E-4</v>
      </c>
      <c r="O61" s="10">
        <f t="shared" si="2"/>
        <v>4.6583355292786335E-4</v>
      </c>
    </row>
    <row r="62" spans="2:15" x14ac:dyDescent="0.2">
      <c r="B62" s="4" t="str">
        <f t="shared" si="0"/>
        <v>Intellectual property products</v>
      </c>
      <c r="C62" s="10">
        <f t="shared" si="2"/>
        <v>6.490017453234275E-4</v>
      </c>
      <c r="D62" s="10">
        <f t="shared" si="2"/>
        <v>6.0672985357091986E-4</v>
      </c>
      <c r="E62" s="10">
        <f t="shared" si="2"/>
        <v>6.1397341988083417E-4</v>
      </c>
      <c r="F62" s="10">
        <f t="shared" si="2"/>
        <v>6.2425314652941888E-4</v>
      </c>
      <c r="G62" s="10">
        <f t="shared" si="2"/>
        <v>6.3811159608602691E-4</v>
      </c>
      <c r="H62" s="10">
        <f t="shared" si="2"/>
        <v>6.6820934824146107E-4</v>
      </c>
      <c r="I62" s="10">
        <f t="shared" si="2"/>
        <v>6.6408199605489889E-4</v>
      </c>
      <c r="J62" s="10">
        <f t="shared" si="2"/>
        <v>6.5852197610083906E-4</v>
      </c>
      <c r="K62" s="10">
        <f t="shared" si="2"/>
        <v>6.3616362388333987E-4</v>
      </c>
      <c r="L62" s="10">
        <f t="shared" si="2"/>
        <v>6.2224851873570125E-4</v>
      </c>
      <c r="M62" s="10">
        <f t="shared" si="2"/>
        <v>6.087781993410643E-4</v>
      </c>
      <c r="N62" s="10">
        <f t="shared" si="2"/>
        <v>6.097881303927747E-4</v>
      </c>
      <c r="O62" s="10">
        <f t="shared" si="2"/>
        <v>6.0680209691247233E-4</v>
      </c>
    </row>
    <row r="63" spans="2:15" x14ac:dyDescent="0.2">
      <c r="B63" s="7" t="str">
        <f t="shared" si="0"/>
        <v>of which: Research and development</v>
      </c>
      <c r="C63" s="10">
        <f t="shared" si="2"/>
        <v>4.2297466090325215E-5</v>
      </c>
      <c r="D63" s="10">
        <f t="shared" si="2"/>
        <v>4.003290479463298E-5</v>
      </c>
      <c r="E63" s="10">
        <f t="shared" si="2"/>
        <v>4.1575221949568683E-5</v>
      </c>
      <c r="F63" s="10">
        <f t="shared" si="2"/>
        <v>4.3548023924817758E-5</v>
      </c>
      <c r="G63" s="10">
        <f t="shared" si="2"/>
        <v>4.58488550166404E-5</v>
      </c>
      <c r="H63" s="10">
        <f t="shared" si="2"/>
        <v>4.8355354305494232E-5</v>
      </c>
      <c r="I63" s="10">
        <f t="shared" si="2"/>
        <v>5.0103128092428176E-5</v>
      </c>
      <c r="J63" s="10">
        <f t="shared" si="2"/>
        <v>4.9353692968361519E-5</v>
      </c>
      <c r="K63" s="10">
        <f t="shared" si="2"/>
        <v>5.1137949336588238E-5</v>
      </c>
      <c r="L63" s="10">
        <f t="shared" si="2"/>
        <v>5.3168298079860345E-5</v>
      </c>
      <c r="M63" s="10">
        <f t="shared" si="2"/>
        <v>5.6408596151888162E-5</v>
      </c>
      <c r="N63" s="10">
        <f t="shared" si="2"/>
        <v>5.9861152284596712E-5</v>
      </c>
      <c r="O63" s="10">
        <f t="shared" si="2"/>
        <v>6.4391881461054755E-5</v>
      </c>
    </row>
    <row r="64" spans="2:15" x14ac:dyDescent="0.2">
      <c r="B64" s="4" t="str">
        <f t="shared" si="0"/>
        <v>Inventories</v>
      </c>
      <c r="C64" s="10">
        <f t="shared" si="2"/>
        <v>0</v>
      </c>
      <c r="D64" s="10">
        <f t="shared" si="2"/>
        <v>0</v>
      </c>
      <c r="E64" s="10">
        <f t="shared" si="2"/>
        <v>0</v>
      </c>
      <c r="F64" s="10">
        <f t="shared" si="2"/>
        <v>0</v>
      </c>
      <c r="G64" s="10">
        <f t="shared" si="2"/>
        <v>0</v>
      </c>
      <c r="H64" s="10">
        <f t="shared" si="2"/>
        <v>0</v>
      </c>
      <c r="I64" s="10">
        <f t="shared" si="2"/>
        <v>0</v>
      </c>
      <c r="J64" s="10">
        <f t="shared" si="2"/>
        <v>2.726082431717946E-3</v>
      </c>
      <c r="K64" s="10">
        <f t="shared" si="2"/>
        <v>2.5730958596211122E-3</v>
      </c>
      <c r="L64" s="10">
        <f t="shared" si="2"/>
        <v>2.4822890142613308E-3</v>
      </c>
      <c r="M64" s="10">
        <f t="shared" si="2"/>
        <v>2.4116800807048467E-3</v>
      </c>
      <c r="N64" s="10">
        <f t="shared" si="2"/>
        <v>2.2749132208408919E-3</v>
      </c>
      <c r="O64" s="10">
        <f t="shared" si="2"/>
        <v>2.1747959614859583E-3</v>
      </c>
    </row>
    <row r="65" spans="2:15" x14ac:dyDescent="0.2">
      <c r="B65" s="4" t="str">
        <f t="shared" si="0"/>
        <v>Land under cultivation</v>
      </c>
      <c r="C65" s="10">
        <f t="shared" si="2"/>
        <v>2.448031939768338E-2</v>
      </c>
      <c r="D65" s="10">
        <f t="shared" si="2"/>
        <v>2.2580368837555671E-2</v>
      </c>
      <c r="E65" s="10">
        <f t="shared" si="2"/>
        <v>2.2606871753269496E-2</v>
      </c>
      <c r="F65" s="10">
        <f t="shared" si="2"/>
        <v>2.2526284634627997E-2</v>
      </c>
      <c r="G65" s="10">
        <f t="shared" si="2"/>
        <v>2.2454041470459606E-2</v>
      </c>
      <c r="H65" s="10">
        <f t="shared" si="2"/>
        <v>2.2352310690418199E-2</v>
      </c>
      <c r="I65" s="10">
        <f t="shared" si="2"/>
        <v>2.203895779550168E-2</v>
      </c>
      <c r="J65" s="10">
        <f t="shared" si="2"/>
        <v>2.141231715312408E-2</v>
      </c>
      <c r="K65" s="10">
        <f t="shared" si="2"/>
        <v>2.1086634523404767E-2</v>
      </c>
      <c r="L65" s="10">
        <f t="shared" si="2"/>
        <v>2.1073722409450865E-2</v>
      </c>
      <c r="M65" s="10">
        <f t="shared" si="2"/>
        <v>2.0991462222599545E-2</v>
      </c>
      <c r="N65" s="10">
        <f t="shared" si="2"/>
        <v>2.1081923343672416E-2</v>
      </c>
      <c r="O65" s="10">
        <f t="shared" si="2"/>
        <v>2.0947606957223565E-2</v>
      </c>
    </row>
    <row r="66" spans="2:15" x14ac:dyDescent="0.2">
      <c r="B66" s="2" t="str">
        <f t="shared" si="0"/>
        <v>Non-financial assets (a)</v>
      </c>
      <c r="C66" s="11">
        <f t="shared" si="2"/>
        <v>0.57061467785827957</v>
      </c>
      <c r="D66" s="11">
        <f t="shared" si="2"/>
        <v>0.57631165856177713</v>
      </c>
      <c r="E66" s="11">
        <f t="shared" si="2"/>
        <v>0.60627110855050659</v>
      </c>
      <c r="F66" s="11">
        <f t="shared" si="2"/>
        <v>0.63020439712174003</v>
      </c>
      <c r="G66" s="11">
        <f t="shared" si="2"/>
        <v>0.63545996141077921</v>
      </c>
      <c r="H66" s="11">
        <f t="shared" si="2"/>
        <v>0.6449954299036772</v>
      </c>
      <c r="I66" s="11">
        <f t="shared" si="2"/>
        <v>0.65430309743257098</v>
      </c>
      <c r="J66" s="11">
        <f t="shared" si="2"/>
        <v>0.64203932987850676</v>
      </c>
      <c r="K66" s="11">
        <f t="shared" si="2"/>
        <v>0.62576833827111211</v>
      </c>
      <c r="L66" s="11">
        <f t="shared" si="2"/>
        <v>0.61618025372151719</v>
      </c>
      <c r="M66" s="11">
        <f t="shared" si="2"/>
        <v>0.60592928271997937</v>
      </c>
      <c r="N66" s="11">
        <f t="shared" si="2"/>
        <v>0.60046950598265625</v>
      </c>
      <c r="O66" s="11">
        <f t="shared" si="2"/>
        <v>0.58999579981873618</v>
      </c>
    </row>
    <row r="67" spans="2:15" x14ac:dyDescent="0.2">
      <c r="B67" s="4" t="str">
        <f t="shared" si="0"/>
        <v>Monetary gold and SDRs</v>
      </c>
      <c r="C67" s="10">
        <f t="shared" si="2"/>
        <v>0</v>
      </c>
      <c r="D67" s="10">
        <f t="shared" si="2"/>
        <v>0</v>
      </c>
      <c r="E67" s="10">
        <f t="shared" si="2"/>
        <v>0</v>
      </c>
      <c r="F67" s="10">
        <f t="shared" si="2"/>
        <v>0</v>
      </c>
      <c r="G67" s="10">
        <f t="shared" si="2"/>
        <v>0</v>
      </c>
      <c r="H67" s="10">
        <f t="shared" si="2"/>
        <v>0</v>
      </c>
      <c r="I67" s="10">
        <f t="shared" si="2"/>
        <v>0</v>
      </c>
      <c r="J67" s="10">
        <f t="shared" si="2"/>
        <v>0</v>
      </c>
      <c r="K67" s="10">
        <f t="shared" si="2"/>
        <v>0</v>
      </c>
      <c r="L67" s="10">
        <f t="shared" si="2"/>
        <v>0</v>
      </c>
      <c r="M67" s="10">
        <f t="shared" si="2"/>
        <v>0</v>
      </c>
      <c r="N67" s="10">
        <f t="shared" si="2"/>
        <v>0</v>
      </c>
      <c r="O67" s="10">
        <f t="shared" si="2"/>
        <v>0</v>
      </c>
    </row>
    <row r="68" spans="2:15" x14ac:dyDescent="0.2">
      <c r="B68" s="4" t="str">
        <f t="shared" ref="B68:B77" si="3">B20</f>
        <v>Currency and deposits</v>
      </c>
      <c r="C68" s="10">
        <f t="shared" si="2"/>
        <v>0.10051562681977551</v>
      </c>
      <c r="D68" s="10">
        <f t="shared" si="2"/>
        <v>9.8979431904233126E-2</v>
      </c>
      <c r="E68" s="10">
        <f t="shared" si="2"/>
        <v>0.10126607644130257</v>
      </c>
      <c r="F68" s="10">
        <f t="shared" si="2"/>
        <v>0.10681873208917407</v>
      </c>
      <c r="G68" s="10">
        <f t="shared" si="2"/>
        <v>0.10862197816943332</v>
      </c>
      <c r="H68" s="10">
        <f t="shared" si="2"/>
        <v>0.10808407096191397</v>
      </c>
      <c r="I68" s="10">
        <f t="shared" si="2"/>
        <v>0.10787079801170978</v>
      </c>
      <c r="J68" s="10">
        <f t="shared" si="2"/>
        <v>0.11205983847470419</v>
      </c>
      <c r="K68" s="10">
        <f t="shared" si="2"/>
        <v>0.11467118289158906</v>
      </c>
      <c r="L68" s="10">
        <f t="shared" si="2"/>
        <v>0.1176810989222751</v>
      </c>
      <c r="M68" s="10">
        <f t="shared" si="2"/>
        <v>0.12028589452568947</v>
      </c>
      <c r="N68" s="10">
        <f t="shared" si="2"/>
        <v>0.12596758922477133</v>
      </c>
      <c r="O68" s="10">
        <f t="shared" si="2"/>
        <v>0.12756036403889201</v>
      </c>
    </row>
    <row r="69" spans="2:15" x14ac:dyDescent="0.2">
      <c r="B69" s="4" t="str">
        <f t="shared" si="3"/>
        <v>Debt securities</v>
      </c>
      <c r="C69" s="10">
        <f t="shared" si="2"/>
        <v>8.1087852099225782E-2</v>
      </c>
      <c r="D69" s="10">
        <f t="shared" si="2"/>
        <v>7.3187316659228827E-2</v>
      </c>
      <c r="E69" s="10">
        <f t="shared" si="2"/>
        <v>7.3588292600351171E-2</v>
      </c>
      <c r="F69" s="10">
        <f t="shared" si="2"/>
        <v>7.7962386405271214E-2</v>
      </c>
      <c r="G69" s="10">
        <f t="shared" si="2"/>
        <v>7.4753518925255336E-2</v>
      </c>
      <c r="H69" s="10">
        <f t="shared" si="2"/>
        <v>6.9840355847707342E-2</v>
      </c>
      <c r="I69" s="10">
        <f t="shared" si="2"/>
        <v>7.0406265410154684E-2</v>
      </c>
      <c r="J69" s="10">
        <f t="shared" si="2"/>
        <v>6.8817528214040774E-2</v>
      </c>
      <c r="K69" s="10">
        <f t="shared" si="2"/>
        <v>5.8812769501937284E-2</v>
      </c>
      <c r="L69" s="10">
        <f t="shared" si="2"/>
        <v>4.8511168804202399E-2</v>
      </c>
      <c r="M69" s="10">
        <f t="shared" si="2"/>
        <v>3.8948361181512382E-2</v>
      </c>
      <c r="N69" s="10">
        <f t="shared" si="2"/>
        <v>3.454366786571586E-2</v>
      </c>
      <c r="O69" s="10">
        <f t="shared" si="2"/>
        <v>2.9446098086159521E-2</v>
      </c>
    </row>
    <row r="70" spans="2:15" x14ac:dyDescent="0.2">
      <c r="B70" s="4" t="str">
        <f t="shared" si="3"/>
        <v>Loans</v>
      </c>
      <c r="C70" s="10">
        <f t="shared" ref="C70:O77" si="4">C22/C$29</f>
        <v>1.3848014158530431E-3</v>
      </c>
      <c r="D70" s="10">
        <f t="shared" si="4"/>
        <v>1.3075068578528495E-3</v>
      </c>
      <c r="E70" s="10">
        <f t="shared" si="4"/>
        <v>1.3042994393136014E-3</v>
      </c>
      <c r="F70" s="10">
        <f t="shared" si="4"/>
        <v>1.3102317287558452E-3</v>
      </c>
      <c r="G70" s="10">
        <f t="shared" si="4"/>
        <v>1.326811696757925E-3</v>
      </c>
      <c r="H70" s="10">
        <f t="shared" si="4"/>
        <v>1.3441247290415666E-3</v>
      </c>
      <c r="I70" s="10">
        <f t="shared" si="4"/>
        <v>1.2908021948707022E-3</v>
      </c>
      <c r="J70" s="10">
        <f t="shared" si="4"/>
        <v>1.1806121917546557E-3</v>
      </c>
      <c r="K70" s="10">
        <f t="shared" si="4"/>
        <v>1.2185523507663263E-3</v>
      </c>
      <c r="L70" s="10">
        <f t="shared" si="4"/>
        <v>1.2217376061441445E-3</v>
      </c>
      <c r="M70" s="10">
        <f t="shared" si="4"/>
        <v>1.1875096087720777E-3</v>
      </c>
      <c r="N70" s="10">
        <f t="shared" si="4"/>
        <v>1.1385932145777486E-3</v>
      </c>
      <c r="O70" s="10">
        <f t="shared" si="4"/>
        <v>1.0009328997417812E-3</v>
      </c>
    </row>
    <row r="71" spans="2:15" x14ac:dyDescent="0.2">
      <c r="B71" s="4" t="str">
        <f t="shared" si="3"/>
        <v>Shares and other equity</v>
      </c>
      <c r="C71" s="10">
        <f t="shared" si="4"/>
        <v>0.12038946687262567</v>
      </c>
      <c r="D71" s="10">
        <f t="shared" si="4"/>
        <v>0.13349518784266745</v>
      </c>
      <c r="E71" s="10">
        <f t="shared" si="4"/>
        <v>0.10776952782411582</v>
      </c>
      <c r="F71" s="10">
        <f t="shared" si="4"/>
        <v>8.9765012918793477E-2</v>
      </c>
      <c r="G71" s="10">
        <f t="shared" si="4"/>
        <v>7.854099901246403E-2</v>
      </c>
      <c r="H71" s="10">
        <f t="shared" si="4"/>
        <v>7.0590009290807054E-2</v>
      </c>
      <c r="I71" s="10">
        <f t="shared" si="4"/>
        <v>6.4007387036598862E-2</v>
      </c>
      <c r="J71" s="10">
        <f t="shared" si="4"/>
        <v>7.0347643026274206E-2</v>
      </c>
      <c r="K71" s="10">
        <f t="shared" si="4"/>
        <v>8.4611669996472336E-2</v>
      </c>
      <c r="L71" s="10">
        <f t="shared" si="4"/>
        <v>8.7797993920827461E-2</v>
      </c>
      <c r="M71" s="10">
        <f t="shared" si="4"/>
        <v>9.5486245457833629E-2</v>
      </c>
      <c r="N71" s="10">
        <f t="shared" si="4"/>
        <v>9.1820649251481382E-2</v>
      </c>
      <c r="O71" s="10">
        <f t="shared" si="4"/>
        <v>9.7300976806771508E-2</v>
      </c>
    </row>
    <row r="72" spans="2:15" x14ac:dyDescent="0.2">
      <c r="B72" s="4" t="str">
        <f t="shared" si="3"/>
        <v>Derivatives</v>
      </c>
      <c r="C72" s="10">
        <f t="shared" si="4"/>
        <v>5.7639109520170251E-5</v>
      </c>
      <c r="D72" s="10">
        <f t="shared" si="4"/>
        <v>2.063907471057975E-5</v>
      </c>
      <c r="E72" s="10">
        <f t="shared" si="4"/>
        <v>4.4232292413975953E-5</v>
      </c>
      <c r="F72" s="10">
        <f t="shared" si="4"/>
        <v>1.5553643330719287E-4</v>
      </c>
      <c r="G72" s="10">
        <f t="shared" si="4"/>
        <v>6.8335106758662337E-5</v>
      </c>
      <c r="H72" s="10">
        <f t="shared" si="4"/>
        <v>7.743310491146942E-5</v>
      </c>
      <c r="I72" s="10">
        <f t="shared" si="4"/>
        <v>9.2349740821835252E-5</v>
      </c>
      <c r="J72" s="10">
        <f t="shared" si="4"/>
        <v>7.6201345564713899E-5</v>
      </c>
      <c r="K72" s="10">
        <f t="shared" si="4"/>
        <v>6.6932324075518647E-5</v>
      </c>
      <c r="L72" s="10">
        <f t="shared" si="4"/>
        <v>6.141930021704933E-5</v>
      </c>
      <c r="M72" s="10">
        <f t="shared" si="4"/>
        <v>6.8285581974823409E-5</v>
      </c>
      <c r="N72" s="10">
        <f t="shared" si="4"/>
        <v>7.1732982707621004E-5</v>
      </c>
      <c r="O72" s="10">
        <f t="shared" si="4"/>
        <v>7.377416287917933E-5</v>
      </c>
    </row>
    <row r="73" spans="2:15" x14ac:dyDescent="0.2">
      <c r="B73" s="4" t="str">
        <f t="shared" si="3"/>
        <v>Mutual fund shares</v>
      </c>
      <c r="C73" s="10">
        <f t="shared" si="4"/>
        <v>4.6925060021811703E-2</v>
      </c>
      <c r="D73" s="10">
        <f t="shared" si="4"/>
        <v>4.0924157957587019E-2</v>
      </c>
      <c r="E73" s="10">
        <f t="shared" si="4"/>
        <v>3.5374873638664435E-2</v>
      </c>
      <c r="F73" s="10">
        <f t="shared" si="4"/>
        <v>2.2421723690665477E-2</v>
      </c>
      <c r="G73" s="10">
        <f t="shared" si="4"/>
        <v>2.6286852920334024E-2</v>
      </c>
      <c r="H73" s="10">
        <f t="shared" si="4"/>
        <v>2.7004731522292831E-2</v>
      </c>
      <c r="I73" s="10">
        <f t="shared" si="4"/>
        <v>2.4179979418267255E-2</v>
      </c>
      <c r="J73" s="10">
        <f t="shared" si="4"/>
        <v>2.7245253321595244E-2</v>
      </c>
      <c r="K73" s="10">
        <f t="shared" si="4"/>
        <v>3.2266894250318326E-2</v>
      </c>
      <c r="L73" s="10">
        <f t="shared" si="4"/>
        <v>3.8886486719578589E-2</v>
      </c>
      <c r="M73" s="10">
        <f t="shared" si="4"/>
        <v>4.2633487524734878E-2</v>
      </c>
      <c r="N73" s="10">
        <f t="shared" si="4"/>
        <v>4.4939906677372875E-2</v>
      </c>
      <c r="O73" s="10">
        <f t="shared" si="4"/>
        <v>4.9141426354465771E-2</v>
      </c>
    </row>
    <row r="74" spans="2:15" x14ac:dyDescent="0.2">
      <c r="B74" s="4" t="str">
        <f t="shared" si="3"/>
        <v>Insurance, pension and standardised guarantee schemes</v>
      </c>
      <c r="C74" s="10">
        <f t="shared" si="4"/>
        <v>6.7497683954879872E-2</v>
      </c>
      <c r="D74" s="10">
        <f t="shared" si="4"/>
        <v>6.5193062415082589E-2</v>
      </c>
      <c r="E74" s="10">
        <f t="shared" si="4"/>
        <v>6.3560830826388512E-2</v>
      </c>
      <c r="F74" s="10">
        <f t="shared" si="4"/>
        <v>6.0449594270448714E-2</v>
      </c>
      <c r="G74" s="10">
        <f t="shared" si="4"/>
        <v>6.4495413144158312E-2</v>
      </c>
      <c r="H74" s="10">
        <f t="shared" si="4"/>
        <v>6.7666964726694576E-2</v>
      </c>
      <c r="I74" s="10">
        <f t="shared" si="4"/>
        <v>6.7418961718126363E-2</v>
      </c>
      <c r="J74" s="10">
        <f t="shared" si="4"/>
        <v>6.8053702286565654E-2</v>
      </c>
      <c r="K74" s="10">
        <f t="shared" si="4"/>
        <v>7.1391029635204481E-2</v>
      </c>
      <c r="L74" s="10">
        <f t="shared" si="4"/>
        <v>7.8181735658918977E-2</v>
      </c>
      <c r="M74" s="10">
        <f t="shared" si="4"/>
        <v>8.3727377534478745E-2</v>
      </c>
      <c r="N74" s="10">
        <f t="shared" si="4"/>
        <v>8.9043184608148945E-2</v>
      </c>
      <c r="O74" s="10">
        <f t="shared" si="4"/>
        <v>9.3270124697031803E-2</v>
      </c>
    </row>
    <row r="75" spans="2:15" x14ac:dyDescent="0.2">
      <c r="B75" s="4" t="str">
        <f t="shared" si="3"/>
        <v>Other accounts receivable</v>
      </c>
      <c r="C75" s="10">
        <f t="shared" si="4"/>
        <v>1.1527190746532235E-2</v>
      </c>
      <c r="D75" s="10">
        <f t="shared" si="4"/>
        <v>1.0581039732712324E-2</v>
      </c>
      <c r="E75" s="10">
        <f t="shared" si="4"/>
        <v>1.0820757401748584E-2</v>
      </c>
      <c r="F75" s="10">
        <f t="shared" si="4"/>
        <v>1.0912386313898124E-2</v>
      </c>
      <c r="G75" s="10">
        <f t="shared" si="4"/>
        <v>1.0446130581334678E-2</v>
      </c>
      <c r="H75" s="10">
        <f t="shared" si="4"/>
        <v>1.0396878949699895E-2</v>
      </c>
      <c r="I75" s="10">
        <f t="shared" si="4"/>
        <v>1.0430359036879583E-2</v>
      </c>
      <c r="J75" s="10">
        <f t="shared" si="4"/>
        <v>1.017989031552073E-2</v>
      </c>
      <c r="K75" s="10">
        <f t="shared" si="4"/>
        <v>1.1192630778524709E-2</v>
      </c>
      <c r="L75" s="10">
        <f t="shared" si="4"/>
        <v>1.1478105346319139E-2</v>
      </c>
      <c r="M75" s="10">
        <f t="shared" si="4"/>
        <v>1.1733555865024685E-2</v>
      </c>
      <c r="N75" s="10">
        <f t="shared" si="4"/>
        <v>1.200517113973823E-2</v>
      </c>
      <c r="O75" s="10">
        <f t="shared" si="4"/>
        <v>1.2210503135322379E-2</v>
      </c>
    </row>
    <row r="76" spans="2:15" x14ac:dyDescent="0.2">
      <c r="B76" s="2" t="str">
        <f t="shared" si="3"/>
        <v>Financial assets (b)</v>
      </c>
      <c r="C76" s="11">
        <f t="shared" si="4"/>
        <v>0.42938532214172048</v>
      </c>
      <c r="D76" s="11">
        <f t="shared" si="4"/>
        <v>0.42368834143822287</v>
      </c>
      <c r="E76" s="11">
        <f t="shared" si="4"/>
        <v>0.39372889144949347</v>
      </c>
      <c r="F76" s="11">
        <f t="shared" si="4"/>
        <v>0.36979560287826002</v>
      </c>
      <c r="G76" s="11">
        <f t="shared" si="4"/>
        <v>0.36454003858922085</v>
      </c>
      <c r="H76" s="11">
        <f t="shared" si="4"/>
        <v>0.35500457009632275</v>
      </c>
      <c r="I76" s="11">
        <f t="shared" si="4"/>
        <v>0.34569690256742902</v>
      </c>
      <c r="J76" s="11">
        <f t="shared" si="4"/>
        <v>0.35796067012149324</v>
      </c>
      <c r="K76" s="11">
        <f t="shared" si="4"/>
        <v>0.374231661728888</v>
      </c>
      <c r="L76" s="11">
        <f t="shared" si="4"/>
        <v>0.38381974627848287</v>
      </c>
      <c r="M76" s="11">
        <f t="shared" si="4"/>
        <v>0.39407071728002069</v>
      </c>
      <c r="N76" s="11">
        <f t="shared" si="4"/>
        <v>0.39953049401734386</v>
      </c>
      <c r="O76" s="11">
        <f t="shared" si="4"/>
        <v>0.41000420018126393</v>
      </c>
    </row>
    <row r="77" spans="2:15" x14ac:dyDescent="0.2">
      <c r="B77" s="2" t="str">
        <f t="shared" si="3"/>
        <v>Gross wealth (a+b)</v>
      </c>
      <c r="C77" s="11">
        <f t="shared" si="4"/>
        <v>1</v>
      </c>
      <c r="D77" s="11">
        <f t="shared" si="4"/>
        <v>1</v>
      </c>
      <c r="E77" s="11">
        <f t="shared" si="4"/>
        <v>1</v>
      </c>
      <c r="F77" s="11">
        <f t="shared" si="4"/>
        <v>1</v>
      </c>
      <c r="G77" s="11">
        <f t="shared" si="4"/>
        <v>1</v>
      </c>
      <c r="H77" s="11">
        <f t="shared" si="4"/>
        <v>1</v>
      </c>
      <c r="I77" s="11">
        <f t="shared" si="4"/>
        <v>1</v>
      </c>
      <c r="J77" s="11">
        <f t="shared" si="4"/>
        <v>1</v>
      </c>
      <c r="K77" s="11">
        <f t="shared" si="4"/>
        <v>1</v>
      </c>
      <c r="L77" s="11">
        <f t="shared" si="4"/>
        <v>1</v>
      </c>
      <c r="M77" s="11">
        <f t="shared" si="4"/>
        <v>1</v>
      </c>
      <c r="N77" s="11">
        <f t="shared" si="4"/>
        <v>1</v>
      </c>
      <c r="O77" s="11">
        <f t="shared" si="4"/>
        <v>1</v>
      </c>
    </row>
    <row r="79" spans="2:15" x14ac:dyDescent="0.2">
      <c r="B79" s="19" t="s">
        <v>38</v>
      </c>
    </row>
    <row r="83" spans="2:15" ht="15.75" x14ac:dyDescent="0.25">
      <c r="B83" s="21" t="s">
        <v>70</v>
      </c>
    </row>
    <row r="85" spans="2:15" x14ac:dyDescent="0.2">
      <c r="B85" s="2" t="str">
        <f t="shared" ref="B85:O85" si="5">B4</f>
        <v>Assets/Liabilities</v>
      </c>
      <c r="C85" s="3">
        <f t="shared" si="5"/>
        <v>2005</v>
      </c>
      <c r="D85" s="3">
        <f t="shared" si="5"/>
        <v>2006</v>
      </c>
      <c r="E85" s="3">
        <f t="shared" si="5"/>
        <v>2007</v>
      </c>
      <c r="F85" s="3">
        <f t="shared" si="5"/>
        <v>2008</v>
      </c>
      <c r="G85" s="3">
        <f t="shared" si="5"/>
        <v>2009</v>
      </c>
      <c r="H85" s="3">
        <f t="shared" si="5"/>
        <v>2010</v>
      </c>
      <c r="I85" s="3">
        <f t="shared" si="5"/>
        <v>2011</v>
      </c>
      <c r="J85" s="3">
        <f t="shared" si="5"/>
        <v>2012</v>
      </c>
      <c r="K85" s="3">
        <f t="shared" si="5"/>
        <v>2013</v>
      </c>
      <c r="L85" s="3">
        <f t="shared" si="5"/>
        <v>2014</v>
      </c>
      <c r="M85" s="3">
        <f t="shared" si="5"/>
        <v>2015</v>
      </c>
      <c r="N85" s="3">
        <f t="shared" si="5"/>
        <v>2016</v>
      </c>
      <c r="O85" s="3">
        <f t="shared" si="5"/>
        <v>2017</v>
      </c>
    </row>
    <row r="86" spans="2:15" x14ac:dyDescent="0.2">
      <c r="B86" s="4" t="str">
        <f t="shared" ref="B86" si="6">B5</f>
        <v>Dwellings</v>
      </c>
      <c r="C86" s="5"/>
      <c r="D86" s="10">
        <f>(D5/C5)-1</f>
        <v>0.11609849179846621</v>
      </c>
      <c r="E86" s="10">
        <f t="shared" ref="E86:O86" si="7">(E5/D5)-1</f>
        <v>7.7930863030604369E-2</v>
      </c>
      <c r="F86" s="10">
        <f t="shared" si="7"/>
        <v>5.7691123196783378E-2</v>
      </c>
      <c r="G86" s="10">
        <f t="shared" si="7"/>
        <v>1.495613552822217E-2</v>
      </c>
      <c r="H86" s="10">
        <f t="shared" si="7"/>
        <v>2.0987718592662574E-2</v>
      </c>
      <c r="I86" s="10">
        <f t="shared" si="7"/>
        <v>2.1231905095596249E-2</v>
      </c>
      <c r="J86" s="10">
        <f t="shared" si="7"/>
        <v>-1.0706423907086982E-2</v>
      </c>
      <c r="K86" s="10">
        <f t="shared" si="7"/>
        <v>-2.0706443420390186E-2</v>
      </c>
      <c r="L86" s="10">
        <f t="shared" si="7"/>
        <v>-1.668755983952297E-2</v>
      </c>
      <c r="M86" s="10">
        <f t="shared" si="7"/>
        <v>-1.5682977233661632E-2</v>
      </c>
      <c r="N86" s="10">
        <f t="shared" si="7"/>
        <v>-1.0261671498269287E-2</v>
      </c>
      <c r="O86" s="10">
        <f t="shared" si="7"/>
        <v>-6.1175600532080709E-3</v>
      </c>
    </row>
    <row r="87" spans="2:15" x14ac:dyDescent="0.2">
      <c r="B87" s="4" t="str">
        <f t="shared" ref="B87" si="8">B6</f>
        <v>Non-residential buildings</v>
      </c>
      <c r="C87" s="5"/>
      <c r="D87" s="10">
        <f t="shared" ref="D87:O87" si="9">(D6/C6)-1</f>
        <v>8.6755347059220167E-2</v>
      </c>
      <c r="E87" s="10">
        <f t="shared" si="9"/>
        <v>7.2272489231020698E-2</v>
      </c>
      <c r="F87" s="10">
        <f t="shared" si="9"/>
        <v>4.3389456329646414E-2</v>
      </c>
      <c r="G87" s="10">
        <f t="shared" si="9"/>
        <v>9.2791636171285496E-3</v>
      </c>
      <c r="H87" s="10">
        <f t="shared" si="9"/>
        <v>1.3071650121574852E-2</v>
      </c>
      <c r="I87" s="10">
        <f t="shared" si="9"/>
        <v>2.1912055401339448E-2</v>
      </c>
      <c r="J87" s="10">
        <f t="shared" si="9"/>
        <v>-3.2640430889940841E-3</v>
      </c>
      <c r="K87" s="10">
        <f t="shared" si="9"/>
        <v>-2.5393786192867585E-2</v>
      </c>
      <c r="L87" s="10">
        <f t="shared" si="9"/>
        <v>-2.8913013055039127E-2</v>
      </c>
      <c r="M87" s="10">
        <f t="shared" si="9"/>
        <v>-2.9776610229044542E-2</v>
      </c>
      <c r="N87" s="10">
        <f t="shared" si="9"/>
        <v>-2.1201108506614164E-2</v>
      </c>
      <c r="O87" s="10">
        <f t="shared" si="9"/>
        <v>-1.892009076324952E-2</v>
      </c>
    </row>
    <row r="88" spans="2:15" x14ac:dyDescent="0.2">
      <c r="B88" s="4" t="str">
        <f t="shared" ref="B88" si="10">B7</f>
        <v>Land improvements</v>
      </c>
      <c r="C88" s="5"/>
      <c r="D88" s="10">
        <f t="shared" ref="D88:O88" si="11">(D7/C7)-1</f>
        <v>1.9108652460165798E-2</v>
      </c>
      <c r="E88" s="10">
        <f t="shared" si="11"/>
        <v>2.6835375293870589E-2</v>
      </c>
      <c r="F88" s="10">
        <f t="shared" si="11"/>
        <v>2.8144370195260615E-2</v>
      </c>
      <c r="G88" s="10">
        <f t="shared" si="11"/>
        <v>-3.0234452792613498E-3</v>
      </c>
      <c r="H88" s="10">
        <f t="shared" si="11"/>
        <v>1.2784194087310352E-2</v>
      </c>
      <c r="I88" s="10">
        <f t="shared" si="11"/>
        <v>3.2381840349996249E-2</v>
      </c>
      <c r="J88" s="10">
        <f t="shared" si="11"/>
        <v>-1.6655667095071047E-2</v>
      </c>
      <c r="K88" s="10">
        <f t="shared" si="11"/>
        <v>-3.027252335788333E-2</v>
      </c>
      <c r="L88" s="10">
        <f t="shared" si="11"/>
        <v>-2.5371095528640364E-2</v>
      </c>
      <c r="M88" s="10">
        <f t="shared" si="11"/>
        <v>-1.6052474211391998E-2</v>
      </c>
      <c r="N88" s="10">
        <f t="shared" si="11"/>
        <v>-2.2942662336429054E-2</v>
      </c>
      <c r="O88" s="10">
        <f t="shared" si="11"/>
        <v>6.9246231539459302E-3</v>
      </c>
    </row>
    <row r="89" spans="2:15" x14ac:dyDescent="0.2">
      <c r="B89" s="4" t="str">
        <f t="shared" ref="B89" si="12">B8</f>
        <v>Other structures</v>
      </c>
      <c r="C89" s="5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x14ac:dyDescent="0.2">
      <c r="B90" s="4" t="str">
        <f t="shared" ref="B90" si="13">B9</f>
        <v>Machinery and equipment</v>
      </c>
      <c r="C90" s="5"/>
      <c r="D90" s="10">
        <f t="shared" ref="D90:O90" si="14">(D9/C9)-1</f>
        <v>3.6111009721258913E-2</v>
      </c>
      <c r="E90" s="10">
        <f t="shared" si="14"/>
        <v>3.3314153524583334E-2</v>
      </c>
      <c r="F90" s="10">
        <f t="shared" si="14"/>
        <v>2.5444338379017273E-2</v>
      </c>
      <c r="G90" s="10">
        <f t="shared" si="14"/>
        <v>-1.7520917604033959E-2</v>
      </c>
      <c r="H90" s="10">
        <f t="shared" si="14"/>
        <v>1.197915491686774E-2</v>
      </c>
      <c r="I90" s="10">
        <f t="shared" si="14"/>
        <v>2.4075973070578627E-3</v>
      </c>
      <c r="J90" s="10">
        <f t="shared" si="14"/>
        <v>-1.4677756527153862E-2</v>
      </c>
      <c r="K90" s="10">
        <f t="shared" si="14"/>
        <v>-5.1189455152800933E-2</v>
      </c>
      <c r="L90" s="10">
        <f t="shared" si="14"/>
        <v>-4.09629382939245E-2</v>
      </c>
      <c r="M90" s="10">
        <f t="shared" si="14"/>
        <v>-3.3038991963488473E-2</v>
      </c>
      <c r="N90" s="10">
        <f t="shared" si="14"/>
        <v>-2.0559716806895167E-2</v>
      </c>
      <c r="O90" s="10">
        <f t="shared" si="14"/>
        <v>7.3332023832906046E-4</v>
      </c>
    </row>
    <row r="91" spans="2:15" x14ac:dyDescent="0.2">
      <c r="B91" s="6" t="str">
        <f t="shared" ref="B91" si="15">B10</f>
        <v>Transport equipment</v>
      </c>
      <c r="C91" s="5"/>
      <c r="D91" s="10">
        <f t="shared" ref="D91:O91" si="16">(D10/C10)-1</f>
        <v>3.354471096406586E-2</v>
      </c>
      <c r="E91" s="10">
        <f t="shared" si="16"/>
        <v>2.1474301974035104E-2</v>
      </c>
      <c r="F91" s="10">
        <f t="shared" si="16"/>
        <v>3.5603917301414656E-2</v>
      </c>
      <c r="G91" s="10">
        <f t="shared" si="16"/>
        <v>-1.6055142268734501E-2</v>
      </c>
      <c r="H91" s="10">
        <f t="shared" si="16"/>
        <v>2.4646533680748428E-2</v>
      </c>
      <c r="I91" s="10">
        <f t="shared" si="16"/>
        <v>-3.6810071702517932E-2</v>
      </c>
      <c r="J91" s="10">
        <f t="shared" si="16"/>
        <v>-6.9552045011902153E-2</v>
      </c>
      <c r="K91" s="10">
        <f t="shared" si="16"/>
        <v>-7.349520885663785E-2</v>
      </c>
      <c r="L91" s="10">
        <f t="shared" si="16"/>
        <v>-6.6773772467115133E-2</v>
      </c>
      <c r="M91" s="10">
        <f t="shared" si="16"/>
        <v>-2.646868947708203E-2</v>
      </c>
      <c r="N91" s="10">
        <f t="shared" si="16"/>
        <v>1.4865163572060025E-2</v>
      </c>
      <c r="O91" s="10">
        <f t="shared" si="16"/>
        <v>4.8951810509120675E-2</v>
      </c>
    </row>
    <row r="92" spans="2:15" x14ac:dyDescent="0.2">
      <c r="B92" s="6" t="str">
        <f t="shared" ref="B92" si="17">B11</f>
        <v>ICT equipment</v>
      </c>
      <c r="C92" s="5"/>
      <c r="D92" s="10">
        <f t="shared" ref="D92:O92" si="18">(D11/C11)-1</f>
        <v>-3.0064070970921675E-2</v>
      </c>
      <c r="E92" s="10">
        <f t="shared" si="18"/>
        <v>-2.879403794037938E-2</v>
      </c>
      <c r="F92" s="10">
        <f t="shared" si="18"/>
        <v>-8.1618416463202004E-2</v>
      </c>
      <c r="G92" s="10">
        <f t="shared" si="18"/>
        <v>-4.652487656665405E-2</v>
      </c>
      <c r="H92" s="10">
        <f t="shared" si="18"/>
        <v>-5.9749053973312538E-4</v>
      </c>
      <c r="I92" s="10">
        <f t="shared" si="18"/>
        <v>-2.1921084097249466E-3</v>
      </c>
      <c r="J92" s="10">
        <f t="shared" si="18"/>
        <v>6.9702416616736596E-2</v>
      </c>
      <c r="K92" s="10">
        <f t="shared" si="18"/>
        <v>-3.6407766990291246E-2</v>
      </c>
      <c r="L92" s="10">
        <f t="shared" si="18"/>
        <v>-3.8752179810114362E-2</v>
      </c>
      <c r="M92" s="10">
        <f t="shared" si="18"/>
        <v>2.2979238056843432E-2</v>
      </c>
      <c r="N92" s="10">
        <f t="shared" si="18"/>
        <v>3.4482758620689724E-2</v>
      </c>
      <c r="O92" s="10">
        <f t="shared" si="18"/>
        <v>3.3523809523809511E-2</v>
      </c>
    </row>
    <row r="93" spans="2:15" x14ac:dyDescent="0.2">
      <c r="B93" s="6" t="str">
        <f t="shared" ref="B93" si="19">B12</f>
        <v xml:space="preserve">Other machinery and equipment </v>
      </c>
      <c r="C93" s="5"/>
      <c r="D93" s="10">
        <f t="shared" ref="D93:O93" si="20">(D12/C12)-1</f>
        <v>4.456957785874649E-2</v>
      </c>
      <c r="E93" s="10">
        <f t="shared" si="20"/>
        <v>4.4447184835459064E-2</v>
      </c>
      <c r="F93" s="10">
        <f t="shared" si="20"/>
        <v>3.1861959620152813E-2</v>
      </c>
      <c r="G93" s="10">
        <f t="shared" si="20"/>
        <v>-1.5594350725774864E-2</v>
      </c>
      <c r="H93" s="10">
        <f t="shared" si="20"/>
        <v>8.1033509348742427E-3</v>
      </c>
      <c r="I93" s="10">
        <f t="shared" si="20"/>
        <v>1.8283643551309403E-2</v>
      </c>
      <c r="J93" s="10">
        <f t="shared" si="20"/>
        <v>-9.8673568424456626E-4</v>
      </c>
      <c r="K93" s="10">
        <f t="shared" si="20"/>
        <v>-4.4738418692012449E-2</v>
      </c>
      <c r="L93" s="10">
        <f t="shared" si="20"/>
        <v>-3.2442877483219168E-2</v>
      </c>
      <c r="M93" s="10">
        <f t="shared" si="20"/>
        <v>-4.0030132090676518E-2</v>
      </c>
      <c r="N93" s="10">
        <f t="shared" si="20"/>
        <v>-3.7356059638301353E-2</v>
      </c>
      <c r="O93" s="10">
        <f t="shared" si="20"/>
        <v>-1.931753554502369E-2</v>
      </c>
    </row>
    <row r="94" spans="2:15" x14ac:dyDescent="0.2">
      <c r="B94" s="4" t="str">
        <f t="shared" ref="B94" si="21">B13</f>
        <v>Cultivated biological resources</v>
      </c>
      <c r="C94" s="5"/>
      <c r="D94" s="10">
        <f t="shared" ref="D94:O94" si="22">(D13/C13)-1</f>
        <v>2.3298914482393407E-2</v>
      </c>
      <c r="E94" s="10">
        <f t="shared" si="22"/>
        <v>3.5963777490297444E-2</v>
      </c>
      <c r="F94" s="10">
        <f t="shared" si="22"/>
        <v>-5.4445554445554434E-2</v>
      </c>
      <c r="G94" s="10">
        <f t="shared" si="22"/>
        <v>6.2599049128367668E-2</v>
      </c>
      <c r="H94" s="10">
        <f t="shared" si="22"/>
        <v>9.6196868008948444E-2</v>
      </c>
      <c r="I94" s="10">
        <f t="shared" si="22"/>
        <v>-7.3242630385487506E-2</v>
      </c>
      <c r="J94" s="10">
        <f t="shared" si="22"/>
        <v>0.20577440665524827</v>
      </c>
      <c r="K94" s="10">
        <f t="shared" si="22"/>
        <v>-2.0292207792207417E-3</v>
      </c>
      <c r="L94" s="10">
        <f t="shared" si="22"/>
        <v>2.2366815778771754E-2</v>
      </c>
      <c r="M94" s="10">
        <f t="shared" si="22"/>
        <v>-1.7104216388225901E-2</v>
      </c>
      <c r="N94" s="10">
        <f t="shared" si="22"/>
        <v>-1.0117361392149027E-3</v>
      </c>
      <c r="O94" s="10">
        <f t="shared" si="22"/>
        <v>6.6842211869555523E-3</v>
      </c>
    </row>
    <row r="95" spans="2:15" x14ac:dyDescent="0.2">
      <c r="B95" s="4" t="str">
        <f t="shared" ref="B95" si="23">B14</f>
        <v>Intellectual property products</v>
      </c>
      <c r="C95" s="5"/>
      <c r="D95" s="10">
        <f t="shared" ref="D95:O95" si="24">(D14/C14)-1</f>
        <v>2.3761031907671315E-2</v>
      </c>
      <c r="E95" s="10">
        <f t="shared" si="24"/>
        <v>3.3156498673740042E-2</v>
      </c>
      <c r="F95" s="10">
        <f t="shared" si="24"/>
        <v>3.0487804878048808E-2</v>
      </c>
      <c r="G95" s="10">
        <f t="shared" si="24"/>
        <v>2.7250077857365218E-2</v>
      </c>
      <c r="H95" s="10">
        <f t="shared" si="24"/>
        <v>5.1538578141579583E-2</v>
      </c>
      <c r="I95" s="10">
        <f t="shared" si="24"/>
        <v>-7.2077266830039566E-4</v>
      </c>
      <c r="J95" s="10">
        <f t="shared" si="24"/>
        <v>4.7605308713214445E-3</v>
      </c>
      <c r="K95" s="10">
        <f t="shared" si="24"/>
        <v>-3.0150753768844241E-2</v>
      </c>
      <c r="L95" s="10">
        <f t="shared" si="24"/>
        <v>-2.4574389341228686E-2</v>
      </c>
      <c r="M95" s="10">
        <f t="shared" si="24"/>
        <v>-2.215814235847624E-2</v>
      </c>
      <c r="N95" s="10">
        <f t="shared" si="24"/>
        <v>-7.7603600807074624E-4</v>
      </c>
      <c r="O95" s="10">
        <f t="shared" si="24"/>
        <v>5.5917986952469523E-3</v>
      </c>
    </row>
    <row r="96" spans="2:15" x14ac:dyDescent="0.2">
      <c r="B96" s="7" t="str">
        <f t="shared" ref="B96" si="25">B15</f>
        <v>of which: Research and development</v>
      </c>
      <c r="C96" s="5"/>
      <c r="D96" s="10">
        <f t="shared" ref="D96:O96" si="26">(D15/C15)-1</f>
        <v>3.6458333333333259E-2</v>
      </c>
      <c r="E96" s="10">
        <f t="shared" si="26"/>
        <v>6.0301507537688481E-2</v>
      </c>
      <c r="F96" s="10">
        <f t="shared" si="26"/>
        <v>6.1611374407583019E-2</v>
      </c>
      <c r="G96" s="10">
        <f t="shared" si="26"/>
        <v>5.8035714285714191E-2</v>
      </c>
      <c r="H96" s="10">
        <f t="shared" si="26"/>
        <v>5.9071729957805852E-2</v>
      </c>
      <c r="I96" s="10">
        <f t="shared" si="26"/>
        <v>4.1832669322709126E-2</v>
      </c>
      <c r="J96" s="10">
        <f t="shared" si="26"/>
        <v>-1.9120458891013214E-3</v>
      </c>
      <c r="K96" s="10">
        <f t="shared" si="26"/>
        <v>4.022988505747116E-2</v>
      </c>
      <c r="L96" s="10">
        <f t="shared" si="26"/>
        <v>3.6832412523020164E-2</v>
      </c>
      <c r="M96" s="10">
        <f t="shared" si="26"/>
        <v>6.0390763765541644E-2</v>
      </c>
      <c r="N96" s="10">
        <f t="shared" si="26"/>
        <v>5.8626465661641536E-2</v>
      </c>
      <c r="O96" s="10">
        <f t="shared" si="26"/>
        <v>8.7025316455696222E-2</v>
      </c>
    </row>
    <row r="97" spans="2:15" x14ac:dyDescent="0.2">
      <c r="B97" s="4" t="str">
        <f t="shared" ref="B97" si="27">B16</f>
        <v>Inventories</v>
      </c>
      <c r="C97" s="5"/>
      <c r="D97" s="10"/>
      <c r="E97" s="10"/>
      <c r="F97" s="10"/>
      <c r="G97" s="10"/>
      <c r="H97" s="10"/>
      <c r="I97" s="10"/>
      <c r="J97" s="10"/>
      <c r="K97" s="10">
        <f t="shared" ref="K97:O97" si="28">(K16/J16)-1</f>
        <v>-5.2405230118267254E-2</v>
      </c>
      <c r="L97" s="10">
        <f t="shared" si="28"/>
        <v>-3.795476173047363E-2</v>
      </c>
      <c r="M97" s="10">
        <f t="shared" si="28"/>
        <v>-2.8951873692219854E-2</v>
      </c>
      <c r="N97" s="10">
        <f t="shared" si="28"/>
        <v>-5.9003291020216286E-2</v>
      </c>
      <c r="O97" s="10">
        <f t="shared" si="28"/>
        <v>-3.3932883670580449E-2</v>
      </c>
    </row>
    <row r="98" spans="2:15" x14ac:dyDescent="0.2">
      <c r="B98" s="4" t="str">
        <f t="shared" ref="B98" si="29">B17</f>
        <v>Land under cultivation</v>
      </c>
      <c r="C98" s="5"/>
      <c r="D98" s="10">
        <f t="shared" ref="D98:O98" si="30">(D17/C17)-1</f>
        <v>1.0096919629599688E-2</v>
      </c>
      <c r="E98" s="10">
        <f t="shared" si="30"/>
        <v>2.2165798031092754E-2</v>
      </c>
      <c r="F98" s="10">
        <f t="shared" si="30"/>
        <v>9.9056069308742778E-3</v>
      </c>
      <c r="G98" s="10">
        <f t="shared" si="30"/>
        <v>1.7174493719227524E-3</v>
      </c>
      <c r="H98" s="10">
        <f t="shared" si="30"/>
        <v>-3.7477868672375347E-4</v>
      </c>
      <c r="I98" s="10">
        <f t="shared" si="30"/>
        <v>-8.6059039000215831E-3</v>
      </c>
      <c r="J98" s="10">
        <f t="shared" si="30"/>
        <v>-1.5565978274571513E-2</v>
      </c>
      <c r="K98" s="10">
        <f t="shared" si="30"/>
        <v>-1.1334734536719737E-2</v>
      </c>
      <c r="L98" s="10">
        <f t="shared" si="30"/>
        <v>-3.3719657890622923E-3</v>
      </c>
      <c r="M98" s="10">
        <f t="shared" si="30"/>
        <v>-4.4230338337440944E-3</v>
      </c>
      <c r="N98" s="10">
        <f t="shared" si="30"/>
        <v>1.8679978214193316E-3</v>
      </c>
      <c r="O98" s="10">
        <f t="shared" si="30"/>
        <v>4.1019328055782456E-3</v>
      </c>
    </row>
    <row r="99" spans="2:15" x14ac:dyDescent="0.2">
      <c r="B99" s="2" t="str">
        <f t="shared" ref="B99" si="31">B18</f>
        <v>Non-financial assets (a)</v>
      </c>
      <c r="C99" s="8"/>
      <c r="D99" s="11">
        <f t="shared" ref="D99:O99" si="32">(D18/C18)-1</f>
        <v>0.10602147983404242</v>
      </c>
      <c r="E99" s="11">
        <f t="shared" si="32"/>
        <v>7.4042269704455599E-2</v>
      </c>
      <c r="F99" s="11">
        <f t="shared" si="32"/>
        <v>5.3528389127688092E-2</v>
      </c>
      <c r="G99" s="11">
        <f t="shared" si="32"/>
        <v>1.3321013947159122E-2</v>
      </c>
      <c r="H99" s="11">
        <f t="shared" si="32"/>
        <v>1.9243019152791252E-2</v>
      </c>
      <c r="I99" s="11">
        <f t="shared" si="32"/>
        <v>1.9999688650183867E-2</v>
      </c>
      <c r="J99" s="11">
        <f t="shared" si="32"/>
        <v>-5.7475799515790404E-3</v>
      </c>
      <c r="K99" s="11">
        <f t="shared" si="32"/>
        <v>-2.1507219290789914E-2</v>
      </c>
      <c r="L99" s="11">
        <f t="shared" si="32"/>
        <v>-1.8041110210474276E-2</v>
      </c>
      <c r="M99" s="11">
        <f t="shared" si="32"/>
        <v>-1.7149262325585779E-2</v>
      </c>
      <c r="N99" s="11">
        <f t="shared" si="32"/>
        <v>-1.141963043190608E-2</v>
      </c>
      <c r="O99" s="11">
        <f t="shared" si="32"/>
        <v>-7.0861263501633687E-3</v>
      </c>
    </row>
    <row r="100" spans="2:15" x14ac:dyDescent="0.2">
      <c r="B100" s="4" t="str">
        <f t="shared" ref="B100" si="33">B19</f>
        <v>Monetary gold and SDRs</v>
      </c>
      <c r="C100" s="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2:15" x14ac:dyDescent="0.2">
      <c r="B101" s="4" t="str">
        <f t="shared" ref="B101" si="34">B20</f>
        <v>Currency and deposits</v>
      </c>
      <c r="C101" s="5"/>
      <c r="D101" s="10">
        <f t="shared" ref="D101:O101" si="35">(D20/C20)-1</f>
        <v>7.8351797151885227E-2</v>
      </c>
      <c r="E101" s="10">
        <f t="shared" si="35"/>
        <v>4.4554087693511546E-2</v>
      </c>
      <c r="F101" s="10">
        <f t="shared" si="35"/>
        <v>6.9092103359902346E-2</v>
      </c>
      <c r="G101" s="10">
        <f t="shared" si="35"/>
        <v>2.1905119804769946E-2</v>
      </c>
      <c r="H101" s="10">
        <f t="shared" si="35"/>
        <v>-7.9801885796515482E-4</v>
      </c>
      <c r="I101" s="10">
        <f t="shared" si="35"/>
        <v>3.5058257832405459E-3</v>
      </c>
      <c r="J101" s="10">
        <f t="shared" si="35"/>
        <v>5.2592086779921443E-2</v>
      </c>
      <c r="K101" s="10">
        <f t="shared" si="35"/>
        <v>2.733000676411601E-2</v>
      </c>
      <c r="L101" s="10">
        <f t="shared" si="35"/>
        <v>2.3414433883171215E-2</v>
      </c>
      <c r="M101" s="10">
        <f t="shared" si="35"/>
        <v>2.160119088330914E-2</v>
      </c>
      <c r="N101" s="10">
        <f t="shared" si="35"/>
        <v>4.468914436454785E-2</v>
      </c>
      <c r="O101" s="10">
        <f t="shared" si="35"/>
        <v>2.3317847002064962E-2</v>
      </c>
    </row>
    <row r="102" spans="2:15" x14ac:dyDescent="0.2">
      <c r="B102" s="4" t="str">
        <f t="shared" ref="B102" si="36">B21</f>
        <v>Debt securities</v>
      </c>
      <c r="C102" s="5"/>
      <c r="D102" s="10">
        <f t="shared" ref="D102:O102" si="37">(D21/C21)-1</f>
        <v>-1.1608225197873634E-2</v>
      </c>
      <c r="E102" s="10">
        <f t="shared" si="37"/>
        <v>2.6561111796378656E-2</v>
      </c>
      <c r="F102" s="10">
        <f t="shared" si="37"/>
        <v>7.3762133346128689E-2</v>
      </c>
      <c r="G102" s="10">
        <f t="shared" si="37"/>
        <v>-3.642216139713772E-2</v>
      </c>
      <c r="H102" s="10">
        <f t="shared" si="37"/>
        <v>-6.1824467559678742E-2</v>
      </c>
      <c r="I102" s="10">
        <f t="shared" si="37"/>
        <v>1.3637257936926828E-2</v>
      </c>
      <c r="J102" s="10">
        <f t="shared" si="37"/>
        <v>-9.6202284589783638E-3</v>
      </c>
      <c r="K102" s="10">
        <f t="shared" si="37"/>
        <v>-0.14201788615683497</v>
      </c>
      <c r="L102" s="10">
        <f t="shared" si="37"/>
        <v>-0.17743690117803079</v>
      </c>
      <c r="M102" s="10">
        <f t="shared" si="37"/>
        <v>-0.19754469261138308</v>
      </c>
      <c r="N102" s="10">
        <f t="shared" si="37"/>
        <v>-0.11524662737210556</v>
      </c>
      <c r="O102" s="10">
        <f t="shared" si="37"/>
        <v>-0.13858402516846957</v>
      </c>
    </row>
    <row r="103" spans="2:15" x14ac:dyDescent="0.2">
      <c r="B103" s="4" t="str">
        <f t="shared" ref="B103" si="38">B22</f>
        <v>Loans</v>
      </c>
      <c r="C103" s="5"/>
      <c r="D103" s="10">
        <f t="shared" ref="D103:O103" si="39">(D22/C22)-1</f>
        <v>3.3964365256124784E-2</v>
      </c>
      <c r="E103" s="10">
        <f t="shared" si="39"/>
        <v>1.8462958689129838E-2</v>
      </c>
      <c r="F103" s="10">
        <f t="shared" si="39"/>
        <v>1.8128257421255345E-2</v>
      </c>
      <c r="G103" s="10">
        <f t="shared" si="39"/>
        <v>1.7657096223755442E-2</v>
      </c>
      <c r="H103" s="10">
        <f t="shared" si="39"/>
        <v>1.7277830429394125E-2</v>
      </c>
      <c r="I103" s="10">
        <f t="shared" si="39"/>
        <v>-3.4398738712913879E-2</v>
      </c>
      <c r="J103" s="10">
        <f t="shared" si="39"/>
        <v>-7.3252189401810885E-2</v>
      </c>
      <c r="K103" s="10">
        <f t="shared" si="39"/>
        <v>3.6197645551373503E-2</v>
      </c>
      <c r="L103" s="10">
        <f t="shared" si="39"/>
        <v>-1.5457145065311817E-4</v>
      </c>
      <c r="M103" s="10">
        <f t="shared" si="39"/>
        <v>-2.8522841462471971E-2</v>
      </c>
      <c r="N103" s="10">
        <f t="shared" si="39"/>
        <v>-4.3523233609166101E-2</v>
      </c>
      <c r="O103" s="10">
        <f t="shared" si="39"/>
        <v>-0.11163796689127359</v>
      </c>
    </row>
    <row r="104" spans="2:15" x14ac:dyDescent="0.2">
      <c r="B104" s="4" t="str">
        <f t="shared" ref="B104" si="40">B23</f>
        <v>Shares and other equity</v>
      </c>
      <c r="C104" s="5"/>
      <c r="D104" s="10">
        <f t="shared" ref="D104:O104" si="41">(D23/C23)-1</f>
        <v>0.21430061349940233</v>
      </c>
      <c r="E104" s="10">
        <f t="shared" si="41"/>
        <v>-0.17578165702326365</v>
      </c>
      <c r="F104" s="10">
        <f t="shared" si="41"/>
        <v>-0.15580494431750769</v>
      </c>
      <c r="G104" s="10">
        <f t="shared" si="41"/>
        <v>-0.12071511161711312</v>
      </c>
      <c r="H104" s="10">
        <f t="shared" si="41"/>
        <v>-9.7481488962036345E-2</v>
      </c>
      <c r="I104" s="10">
        <f t="shared" si="41"/>
        <v>-8.8273538356638426E-2</v>
      </c>
      <c r="J104" s="10">
        <f t="shared" si="41"/>
        <v>0.1136108480629614</v>
      </c>
      <c r="K104" s="10">
        <f t="shared" si="41"/>
        <v>0.20749791293440367</v>
      </c>
      <c r="L104" s="10">
        <f t="shared" si="41"/>
        <v>3.4792902050616359E-2</v>
      </c>
      <c r="M104" s="10">
        <f t="shared" si="41"/>
        <v>8.7000209305330589E-2</v>
      </c>
      <c r="N104" s="10">
        <f t="shared" si="41"/>
        <v>-4.0726364883210797E-2</v>
      </c>
      <c r="O104" s="10">
        <f t="shared" si="41"/>
        <v>7.0854478303113089E-2</v>
      </c>
    </row>
    <row r="105" spans="2:15" x14ac:dyDescent="0.2">
      <c r="B105" s="4" t="str">
        <f t="shared" ref="B105" si="42">B24</f>
        <v>Derivatives</v>
      </c>
      <c r="C105" s="5"/>
      <c r="D105" s="10">
        <f t="shared" ref="D105:O105" si="43">(D24/C24)-1</f>
        <v>-0.60787723589665188</v>
      </c>
      <c r="E105" s="10">
        <f t="shared" si="43"/>
        <v>1.1880695940347974</v>
      </c>
      <c r="F105" s="10">
        <f t="shared" si="43"/>
        <v>2.5638906831191388</v>
      </c>
      <c r="G105" s="10">
        <f t="shared" si="43"/>
        <v>-0.55847832608369585</v>
      </c>
      <c r="H105" s="10">
        <f t="shared" si="43"/>
        <v>0.13786855775899887</v>
      </c>
      <c r="I105" s="10">
        <f t="shared" si="43"/>
        <v>0.19918643561769933</v>
      </c>
      <c r="J105" s="10">
        <f t="shared" si="43"/>
        <v>-0.1639332358219483</v>
      </c>
      <c r="K105" s="10">
        <f t="shared" si="43"/>
        <v>-0.11818204377388453</v>
      </c>
      <c r="L105" s="10">
        <f t="shared" si="43"/>
        <v>-8.4901014478479309E-2</v>
      </c>
      <c r="M105" s="10">
        <f t="shared" si="43"/>
        <v>0.11121361686424658</v>
      </c>
      <c r="N105" s="10">
        <f t="shared" si="43"/>
        <v>4.7931368479313674E-2</v>
      </c>
      <c r="O105" s="10">
        <f t="shared" si="43"/>
        <v>3.9295428737422977E-2</v>
      </c>
    </row>
    <row r="106" spans="2:15" x14ac:dyDescent="0.2">
      <c r="B106" s="4" t="str">
        <f t="shared" ref="B106" si="44">B25</f>
        <v>Mutual fund shares</v>
      </c>
      <c r="C106" s="5"/>
      <c r="D106" s="10">
        <f t="shared" ref="D106:O106" si="45">(D25/C25)-1</f>
        <v>-4.4954614880693078E-2</v>
      </c>
      <c r="E106" s="10">
        <f t="shared" si="45"/>
        <v>-0.11747493023901945</v>
      </c>
      <c r="F106" s="10">
        <f t="shared" si="45"/>
        <v>-0.35759962513724897</v>
      </c>
      <c r="G106" s="10">
        <f t="shared" si="45"/>
        <v>0.1781752218699002</v>
      </c>
      <c r="H106" s="10">
        <f t="shared" si="45"/>
        <v>3.1598184027469278E-2</v>
      </c>
      <c r="I106" s="10">
        <f t="shared" si="45"/>
        <v>-9.9686497900830728E-2</v>
      </c>
      <c r="J106" s="10">
        <f t="shared" si="45"/>
        <v>0.14169190979833401</v>
      </c>
      <c r="K106" s="10">
        <f t="shared" si="45"/>
        <v>0.1889729891498737</v>
      </c>
      <c r="L106" s="10">
        <f t="shared" si="45"/>
        <v>0.20182340375920571</v>
      </c>
      <c r="M106" s="10">
        <f t="shared" si="45"/>
        <v>9.5785517563387268E-2</v>
      </c>
      <c r="N106" s="10">
        <f t="shared" si="45"/>
        <v>5.1536305955860229E-2</v>
      </c>
      <c r="O106" s="10">
        <f t="shared" si="45"/>
        <v>0.10501763259708596</v>
      </c>
    </row>
    <row r="107" spans="2:15" x14ac:dyDescent="0.2">
      <c r="B107" s="4" t="str">
        <f t="shared" ref="B107" si="46">B26</f>
        <v>Insurance, pension and standardised guarantee schemes</v>
      </c>
      <c r="C107" s="5"/>
      <c r="D107" s="10">
        <f t="shared" ref="D107:O107" si="47">(D26/C26)-1</f>
        <v>5.7697812225575129E-2</v>
      </c>
      <c r="E107" s="10">
        <f t="shared" si="47"/>
        <v>-4.5943779239538962E-3</v>
      </c>
      <c r="F107" s="10">
        <f t="shared" si="47"/>
        <v>-3.6092162624896673E-2</v>
      </c>
      <c r="G107" s="10">
        <f t="shared" si="47"/>
        <v>7.2199807295613372E-2</v>
      </c>
      <c r="H107" s="10">
        <f t="shared" si="47"/>
        <v>5.3554890252699217E-2</v>
      </c>
      <c r="I107" s="10">
        <f t="shared" si="47"/>
        <v>1.8046983739279376E-3</v>
      </c>
      <c r="J107" s="10">
        <f t="shared" si="47"/>
        <v>2.2783462231467766E-2</v>
      </c>
      <c r="K107" s="10">
        <f t="shared" si="47"/>
        <v>5.3167774379863753E-2</v>
      </c>
      <c r="L107" s="10">
        <f t="shared" si="47"/>
        <v>9.2095901236803446E-2</v>
      </c>
      <c r="M107" s="10">
        <f t="shared" si="47"/>
        <v>7.0374081868708194E-2</v>
      </c>
      <c r="N107" s="10">
        <f t="shared" si="47"/>
        <v>6.0904182548587205E-2</v>
      </c>
      <c r="O107" s="10">
        <f t="shared" si="47"/>
        <v>5.8511278170695125E-2</v>
      </c>
    </row>
    <row r="108" spans="2:15" x14ac:dyDescent="0.2">
      <c r="B108" s="4" t="str">
        <f t="shared" ref="B108" si="48">B27</f>
        <v>Other accounts receivable</v>
      </c>
      <c r="C108" s="5"/>
      <c r="D108" s="10">
        <f t="shared" ref="D108:O108" si="49">(D27/C27)-1</f>
        <v>5.2034266132328089E-3</v>
      </c>
      <c r="E108" s="10">
        <f t="shared" si="49"/>
        <v>4.4097897985651446E-2</v>
      </c>
      <c r="F108" s="10">
        <f t="shared" si="49"/>
        <v>2.2100871062501248E-2</v>
      </c>
      <c r="G108" s="10">
        <f t="shared" si="49"/>
        <v>-3.7997935170775987E-2</v>
      </c>
      <c r="H108" s="10">
        <f t="shared" si="49"/>
        <v>-5.5974601142771974E-4</v>
      </c>
      <c r="I108" s="10">
        <f t="shared" si="49"/>
        <v>8.7277560486425099E-3</v>
      </c>
      <c r="J108" s="10">
        <f t="shared" si="49"/>
        <v>-1.1087558537391629E-2</v>
      </c>
      <c r="K108" s="10">
        <f t="shared" si="49"/>
        <v>0.10381108687755658</v>
      </c>
      <c r="L108" s="10">
        <f t="shared" si="49"/>
        <v>2.267383318385563E-2</v>
      </c>
      <c r="M108" s="10">
        <f t="shared" si="49"/>
        <v>2.1722229832769502E-2</v>
      </c>
      <c r="N108" s="10">
        <f t="shared" si="49"/>
        <v>2.0661366328343478E-2</v>
      </c>
      <c r="O108" s="10">
        <f t="shared" si="49"/>
        <v>2.7824155973382725E-2</v>
      </c>
    </row>
    <row r="109" spans="2:15" x14ac:dyDescent="0.2">
      <c r="B109" s="2" t="str">
        <f t="shared" ref="B109" si="50">B28</f>
        <v>Financial assets (b)</v>
      </c>
      <c r="C109" s="8"/>
      <c r="D109" s="11">
        <f t="shared" ref="D109:O109" si="51">(D28/C28)-1</f>
        <v>8.0558823417444358E-2</v>
      </c>
      <c r="E109" s="11">
        <f t="shared" si="51"/>
        <v>-5.1226214779576562E-2</v>
      </c>
      <c r="F109" s="11">
        <f t="shared" si="51"/>
        <v>-4.808943865738402E-2</v>
      </c>
      <c r="G109" s="11">
        <f t="shared" si="51"/>
        <v>-9.3419374375331987E-3</v>
      </c>
      <c r="H109" s="11">
        <f t="shared" si="51"/>
        <v>-2.209197765666715E-2</v>
      </c>
      <c r="I109" s="11">
        <f t="shared" si="51"/>
        <v>-2.0872508157225633E-2</v>
      </c>
      <c r="J109" s="11">
        <f t="shared" si="51"/>
        <v>4.9189231094207253E-2</v>
      </c>
      <c r="K109" s="11">
        <f t="shared" si="51"/>
        <v>4.9568743097866186E-2</v>
      </c>
      <c r="L109" s="11">
        <f t="shared" si="51"/>
        <v>2.2788652556766209E-2</v>
      </c>
      <c r="M109" s="11">
        <f t="shared" si="51"/>
        <v>2.6172220934538304E-2</v>
      </c>
      <c r="N109" s="11">
        <f t="shared" si="51"/>
        <v>1.1390183599428116E-2</v>
      </c>
      <c r="O109" s="11">
        <f t="shared" si="51"/>
        <v>3.7031598984142988E-2</v>
      </c>
    </row>
    <row r="110" spans="2:15" x14ac:dyDescent="0.2">
      <c r="B110" s="2" t="str">
        <f t="shared" ref="B110" si="52">B29</f>
        <v>Gross wealth (a+b)</v>
      </c>
      <c r="C110" s="8"/>
      <c r="D110" s="11">
        <f t="shared" ref="D110:O110" si="53">(D29/C29)-1</f>
        <v>9.5088188906017557E-2</v>
      </c>
      <c r="E110" s="11">
        <f t="shared" si="53"/>
        <v>2.0967473278936222E-2</v>
      </c>
      <c r="F110" s="11">
        <f t="shared" si="53"/>
        <v>1.3518514442366181E-2</v>
      </c>
      <c r="G110" s="11">
        <f t="shared" si="53"/>
        <v>4.940354176856232E-3</v>
      </c>
      <c r="H110" s="11">
        <f t="shared" si="53"/>
        <v>4.1747578207862457E-3</v>
      </c>
      <c r="I110" s="11">
        <f t="shared" si="53"/>
        <v>5.4898719936771201E-3</v>
      </c>
      <c r="J110" s="11">
        <f t="shared" si="53"/>
        <v>1.3243905463881323E-2</v>
      </c>
      <c r="K110" s="11">
        <f t="shared" si="53"/>
        <v>3.9351798353832734E-3</v>
      </c>
      <c r="L110" s="11">
        <f t="shared" si="53"/>
        <v>-2.7613202420935234E-3</v>
      </c>
      <c r="M110" s="11">
        <f t="shared" si="53"/>
        <v>-5.2162161227753412E-4</v>
      </c>
      <c r="N110" s="11">
        <f t="shared" si="53"/>
        <v>-2.4309506555543203E-3</v>
      </c>
      <c r="O110" s="11">
        <f t="shared" si="53"/>
        <v>1.0540250247573546E-2</v>
      </c>
    </row>
    <row r="111" spans="2:15" x14ac:dyDescent="0.2">
      <c r="B111" s="4" t="str">
        <f t="shared" ref="B111" si="54">B30</f>
        <v>Monetary gold and SDRs</v>
      </c>
      <c r="C111" s="5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2:15" x14ac:dyDescent="0.2">
      <c r="B112" s="4" t="str">
        <f t="shared" ref="B112" si="55">B31</f>
        <v>Currency and deposits</v>
      </c>
      <c r="C112" s="5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2:15" x14ac:dyDescent="0.2">
      <c r="B113" s="4" t="str">
        <f t="shared" ref="B113" si="56">B32</f>
        <v>Debt securities</v>
      </c>
      <c r="C113" s="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2:15" x14ac:dyDescent="0.2">
      <c r="B114" s="4" t="str">
        <f t="shared" ref="B114" si="57">B33</f>
        <v>Loans</v>
      </c>
      <c r="C114" s="5"/>
      <c r="D114" s="10">
        <f t="shared" ref="D114:O114" si="58">(D33/C33)-1</f>
        <v>0.12755186885582948</v>
      </c>
      <c r="E114" s="10">
        <f t="shared" si="58"/>
        <v>0.11014560070402157</v>
      </c>
      <c r="F114" s="10">
        <f t="shared" si="58"/>
        <v>3.8027892582117806E-2</v>
      </c>
      <c r="G114" s="10">
        <f t="shared" si="58"/>
        <v>4.7259223541555873E-2</v>
      </c>
      <c r="H114" s="10">
        <f t="shared" si="58"/>
        <v>4.7709806424626855E-2</v>
      </c>
      <c r="I114" s="10">
        <f t="shared" si="58"/>
        <v>2.4549850978181631E-2</v>
      </c>
      <c r="J114" s="10">
        <f t="shared" si="58"/>
        <v>-1.1228479760228227E-2</v>
      </c>
      <c r="K114" s="10">
        <f t="shared" si="58"/>
        <v>-1.6553482390505136E-2</v>
      </c>
      <c r="L114" s="10">
        <f t="shared" si="58"/>
        <v>-7.1312792596450736E-3</v>
      </c>
      <c r="M114" s="10">
        <f t="shared" si="58"/>
        <v>-5.5958021736424168E-4</v>
      </c>
      <c r="N114" s="10">
        <f t="shared" si="58"/>
        <v>8.1347178572124257E-3</v>
      </c>
      <c r="O114" s="10">
        <f t="shared" si="58"/>
        <v>1.4778058464976151E-2</v>
      </c>
    </row>
    <row r="115" spans="2:15" x14ac:dyDescent="0.2">
      <c r="B115" s="4" t="str">
        <f t="shared" ref="B115" si="59">B34</f>
        <v>Shares and other equity</v>
      </c>
      <c r="C115" s="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2:15" x14ac:dyDescent="0.2">
      <c r="B116" s="4" t="str">
        <f t="shared" ref="B116" si="60">B35</f>
        <v>Derivates</v>
      </c>
      <c r="C116" s="5"/>
      <c r="D116" s="10"/>
      <c r="E116" s="10"/>
      <c r="F116" s="10"/>
      <c r="G116" s="10">
        <f t="shared" ref="G116:O116" si="61">(G35/F35)-1</f>
        <v>-0.35093167701863359</v>
      </c>
      <c r="H116" s="10">
        <f t="shared" si="61"/>
        <v>-0.57416267942583732</v>
      </c>
      <c r="I116" s="10">
        <f t="shared" si="61"/>
        <v>8.98876404494382E-2</v>
      </c>
      <c r="J116" s="10">
        <f t="shared" si="61"/>
        <v>0.60824742268041243</v>
      </c>
      <c r="K116" s="10">
        <f t="shared" si="61"/>
        <v>-0.10256410256410253</v>
      </c>
      <c r="L116" s="10">
        <f t="shared" si="61"/>
        <v>-0.50714285714285712</v>
      </c>
      <c r="M116" s="10">
        <f t="shared" si="61"/>
        <v>-1.0434782608695681E-2</v>
      </c>
      <c r="N116" s="10">
        <f t="shared" si="61"/>
        <v>-1.9039250146455355E-3</v>
      </c>
      <c r="O116" s="10">
        <f t="shared" si="61"/>
        <v>-0.617461482024945</v>
      </c>
    </row>
    <row r="117" spans="2:15" x14ac:dyDescent="0.2">
      <c r="B117" s="4" t="str">
        <f t="shared" ref="B117" si="62">B36</f>
        <v>Mutual fund shares</v>
      </c>
      <c r="C117" s="5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2:15" x14ac:dyDescent="0.2">
      <c r="B118" s="4" t="str">
        <f t="shared" ref="B118" si="63">B37</f>
        <v>Insurance, pension and standardised guarantee schemes</v>
      </c>
      <c r="C118" s="5"/>
      <c r="D118" s="10">
        <f t="shared" ref="D118:O118" si="64">(D37/C37)-1</f>
        <v>1.7877945001949724E-2</v>
      </c>
      <c r="E118" s="10">
        <f t="shared" si="64"/>
        <v>9.7897358711076521E-3</v>
      </c>
      <c r="F118" s="10">
        <f t="shared" si="64"/>
        <v>1.2035991516576861E-2</v>
      </c>
      <c r="G118" s="10">
        <f t="shared" si="64"/>
        <v>1.1744559392177445E-2</v>
      </c>
      <c r="H118" s="10">
        <f t="shared" si="64"/>
        <v>1.143234368321977E-2</v>
      </c>
      <c r="I118" s="10">
        <f t="shared" si="64"/>
        <v>1.1911752175271406E-2</v>
      </c>
      <c r="J118" s="10">
        <f t="shared" si="64"/>
        <v>1.1313273419764736E-2</v>
      </c>
      <c r="K118" s="10">
        <f t="shared" si="64"/>
        <v>1.1753131005779238E-2</v>
      </c>
      <c r="L118" s="10">
        <f t="shared" si="64"/>
        <v>1.2372378357407232E-2</v>
      </c>
      <c r="M118" s="10">
        <f t="shared" si="64"/>
        <v>1.3714257906573879E-2</v>
      </c>
      <c r="N118" s="10">
        <f t="shared" si="64"/>
        <v>1.3392343289126751E-2</v>
      </c>
      <c r="O118" s="10">
        <f t="shared" si="64"/>
        <v>1.3861323247672974E-2</v>
      </c>
    </row>
    <row r="119" spans="2:15" x14ac:dyDescent="0.2">
      <c r="B119" s="4" t="str">
        <f t="shared" ref="B119" si="65">B38</f>
        <v>Other accounts payable</v>
      </c>
      <c r="C119" s="5"/>
      <c r="D119" s="10">
        <f t="shared" ref="D119:O119" si="66">(D38/C38)-1</f>
        <v>6.9206449929939851E-2</v>
      </c>
      <c r="E119" s="10">
        <f t="shared" si="66"/>
        <v>5.0402694871551912E-2</v>
      </c>
      <c r="F119" s="10">
        <f t="shared" si="66"/>
        <v>2.6510089405964221E-2</v>
      </c>
      <c r="G119" s="10">
        <f t="shared" si="66"/>
        <v>-1.9902320717788635E-2</v>
      </c>
      <c r="H119" s="10">
        <f t="shared" si="66"/>
        <v>2.1795510674057939E-2</v>
      </c>
      <c r="I119" s="10">
        <f t="shared" si="66"/>
        <v>-1.7882576466197175E-3</v>
      </c>
      <c r="J119" s="10">
        <f t="shared" si="66"/>
        <v>-4.4475235474491503E-3</v>
      </c>
      <c r="K119" s="10">
        <f t="shared" si="66"/>
        <v>5.5882611400326354E-3</v>
      </c>
      <c r="L119" s="10">
        <f t="shared" si="66"/>
        <v>7.1632654282265396E-3</v>
      </c>
      <c r="M119" s="10">
        <f t="shared" si="66"/>
        <v>5.1028713969021311E-3</v>
      </c>
      <c r="N119" s="10">
        <f t="shared" si="66"/>
        <v>1.4974188948772449E-2</v>
      </c>
      <c r="O119" s="10">
        <f t="shared" si="66"/>
        <v>1.1651639202216568E-2</v>
      </c>
    </row>
    <row r="120" spans="2:15" x14ac:dyDescent="0.2">
      <c r="B120" s="2" t="str">
        <f t="shared" ref="B120" si="67">B39</f>
        <v>Financial liabilities (c)</v>
      </c>
      <c r="C120" s="8"/>
      <c r="D120" s="11">
        <f t="shared" ref="D120:O120" si="68">(D39/C39)-1</f>
        <v>0.10923907061470972</v>
      </c>
      <c r="E120" s="11">
        <f t="shared" si="68"/>
        <v>9.2847836917222537E-2</v>
      </c>
      <c r="F120" s="11">
        <f t="shared" si="68"/>
        <v>3.4977455720921258E-2</v>
      </c>
      <c r="G120" s="11">
        <f t="shared" si="68"/>
        <v>3.1899627121910301E-2</v>
      </c>
      <c r="H120" s="11">
        <f t="shared" si="68"/>
        <v>4.1088323756380607E-2</v>
      </c>
      <c r="I120" s="11">
        <f t="shared" si="68"/>
        <v>1.9034331635100488E-2</v>
      </c>
      <c r="J120" s="11">
        <f t="shared" si="68"/>
        <v>-9.0419919034888663E-3</v>
      </c>
      <c r="K120" s="11">
        <f t="shared" si="68"/>
        <v>-1.1307446335865112E-2</v>
      </c>
      <c r="L120" s="11">
        <f t="shared" si="68"/>
        <v>-3.7013751577390508E-3</v>
      </c>
      <c r="M120" s="11">
        <f t="shared" si="68"/>
        <v>1.1076613874789754E-3</v>
      </c>
      <c r="N120" s="11">
        <f t="shared" si="68"/>
        <v>9.6771109658622123E-3</v>
      </c>
      <c r="O120" s="11">
        <f t="shared" si="68"/>
        <v>1.4082414166673329E-2</v>
      </c>
    </row>
    <row r="121" spans="2:15" x14ac:dyDescent="0.2">
      <c r="B121" s="2" t="str">
        <f t="shared" ref="B121:B123" si="69">B40</f>
        <v>Net wealth (a+b-c)</v>
      </c>
      <c r="C121" s="8"/>
      <c r="D121" s="11">
        <f t="shared" ref="D121:O121" si="70">(D40/C40)-1</f>
        <v>9.3953141183308331E-2</v>
      </c>
      <c r="E121" s="11">
        <f t="shared" si="70"/>
        <v>1.5121358668726659E-2</v>
      </c>
      <c r="F121" s="11">
        <f t="shared" si="70"/>
        <v>1.1639599663594291E-2</v>
      </c>
      <c r="G121" s="11">
        <f t="shared" si="70"/>
        <v>2.5253825333702018E-3</v>
      </c>
      <c r="H121" s="11">
        <f t="shared" si="70"/>
        <v>7.712093538376763E-4</v>
      </c>
      <c r="I121" s="11">
        <f t="shared" si="70"/>
        <v>4.1907187122440792E-3</v>
      </c>
      <c r="J121" s="11">
        <f t="shared" si="70"/>
        <v>1.541311472545992E-2</v>
      </c>
      <c r="K121" s="11">
        <f t="shared" si="70"/>
        <v>5.38309663064096E-3</v>
      </c>
      <c r="L121" s="11">
        <f t="shared" si="70"/>
        <v>-2.6735056444088245E-3</v>
      </c>
      <c r="M121" s="11">
        <f t="shared" si="70"/>
        <v>-6.736631284449679E-4</v>
      </c>
      <c r="N121" s="11">
        <f t="shared" si="70"/>
        <v>-3.5628654597554821E-3</v>
      </c>
      <c r="O121" s="11">
        <f t="shared" si="70"/>
        <v>1.0204713276813493E-2</v>
      </c>
    </row>
    <row r="122" spans="2:15" x14ac:dyDescent="0.2">
      <c r="B122" s="15" t="str">
        <f t="shared" si="69"/>
        <v>Memorandum items</v>
      </c>
      <c r="C122" s="16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5" x14ac:dyDescent="0.2">
      <c r="B123" s="17" t="str">
        <f t="shared" si="69"/>
        <v>Consumer durables</v>
      </c>
      <c r="C123" s="18"/>
      <c r="D123" s="23">
        <f t="shared" ref="D123:O123" si="71">(D42/C42)-1</f>
        <v>4.8494753310944771E-2</v>
      </c>
      <c r="E123" s="23">
        <f t="shared" si="71"/>
        <v>3.3867665759955257E-2</v>
      </c>
      <c r="F123" s="23">
        <f t="shared" si="71"/>
        <v>3.3887117710436288E-2</v>
      </c>
      <c r="G123" s="23">
        <f t="shared" si="71"/>
        <v>6.6296181034100066E-3</v>
      </c>
      <c r="H123" s="23">
        <f t="shared" si="71"/>
        <v>3.5871199339991167E-2</v>
      </c>
      <c r="I123" s="23">
        <f t="shared" si="71"/>
        <v>3.5029794084842303E-2</v>
      </c>
      <c r="J123" s="23">
        <f t="shared" si="71"/>
        <v>-3.1965832808811268E-4</v>
      </c>
      <c r="K123" s="23">
        <f t="shared" si="71"/>
        <v>-3.5437379677734082E-2</v>
      </c>
      <c r="L123" s="23">
        <f t="shared" si="71"/>
        <v>-3.3742079685032955E-2</v>
      </c>
      <c r="M123" s="23">
        <f t="shared" si="71"/>
        <v>-8.9042864368352737E-3</v>
      </c>
      <c r="N123" s="23">
        <f t="shared" si="71"/>
        <v>8.543546571072147E-3</v>
      </c>
      <c r="O123" s="23">
        <f t="shared" si="71"/>
        <v>5.5519089331241833E-3</v>
      </c>
    </row>
    <row r="126" spans="2:15" x14ac:dyDescent="0.2">
      <c r="B126" s="19" t="s">
        <v>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4.25" x14ac:dyDescent="0.2"/>
  <cols>
    <col min="1" max="1" width="5.42578125" style="1" customWidth="1"/>
    <col min="2" max="2" width="15.42578125" style="1" customWidth="1"/>
    <col min="3" max="15" width="10.42578125" style="1" customWidth="1"/>
    <col min="16" max="16384" width="9.140625" style="1"/>
  </cols>
  <sheetData>
    <row r="1" spans="1:15" ht="15" x14ac:dyDescent="0.2">
      <c r="B1" s="13"/>
      <c r="C1" s="13"/>
      <c r="D1" s="13"/>
      <c r="E1" s="13"/>
      <c r="F1" s="13"/>
    </row>
    <row r="2" spans="1:15" ht="15.75" x14ac:dyDescent="0.2">
      <c r="A2" s="38"/>
      <c r="B2" s="20" t="s">
        <v>80</v>
      </c>
      <c r="C2" s="26"/>
      <c r="D2" s="26"/>
      <c r="E2" s="26"/>
      <c r="F2" s="26"/>
      <c r="G2" s="39"/>
    </row>
    <row r="4" spans="1:15" ht="15" x14ac:dyDescent="0.25">
      <c r="B4" s="31" t="s">
        <v>58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4</v>
      </c>
      <c r="H4" s="31" t="s">
        <v>5</v>
      </c>
      <c r="I4" s="31" t="s">
        <v>6</v>
      </c>
      <c r="J4" s="31" t="s">
        <v>7</v>
      </c>
      <c r="K4" s="31" t="s">
        <v>8</v>
      </c>
      <c r="L4" s="31" t="s">
        <v>9</v>
      </c>
      <c r="M4" s="31" t="s">
        <v>10</v>
      </c>
      <c r="N4" s="31" t="s">
        <v>11</v>
      </c>
      <c r="O4" s="31" t="s">
        <v>12</v>
      </c>
    </row>
    <row r="5" spans="1:15" x14ac:dyDescent="0.2">
      <c r="B5" s="29" t="s">
        <v>52</v>
      </c>
      <c r="C5" s="66">
        <v>42.08513309251915</v>
      </c>
      <c r="D5" s="66">
        <v>42.18812280276277</v>
      </c>
      <c r="E5" s="66">
        <v>43.965218786500245</v>
      </c>
      <c r="F5" s="66">
        <v>44.36317548967326</v>
      </c>
      <c r="G5" s="66">
        <v>45.722911508455546</v>
      </c>
      <c r="H5" s="66">
        <v>45.995299519766178</v>
      </c>
      <c r="I5" s="66">
        <v>44.749949289375422</v>
      </c>
      <c r="J5" s="66">
        <v>44.777232031186877</v>
      </c>
      <c r="K5" s="66">
        <v>44.607518941620384</v>
      </c>
      <c r="L5" s="66">
        <v>44.748727613134598</v>
      </c>
      <c r="M5" s="66">
        <v>44.503548499435254</v>
      </c>
      <c r="N5" s="66">
        <v>44.973659588490989</v>
      </c>
      <c r="O5" s="66">
        <v>44.77323441710876</v>
      </c>
    </row>
    <row r="6" spans="1:15" x14ac:dyDescent="0.2">
      <c r="B6" s="29" t="s">
        <v>13</v>
      </c>
      <c r="C6" s="66">
        <v>86.906807220068487</v>
      </c>
      <c r="D6" s="66">
        <v>83.488384463344843</v>
      </c>
      <c r="E6" s="66">
        <v>84.139018714057656</v>
      </c>
      <c r="F6" s="66">
        <v>82.373982807083678</v>
      </c>
      <c r="G6" s="66">
        <v>81.168516881104551</v>
      </c>
      <c r="H6" s="66">
        <v>78.949595094825398</v>
      </c>
      <c r="I6" s="66">
        <v>79.110538145830958</v>
      </c>
      <c r="J6" s="66">
        <v>80.100455481079052</v>
      </c>
      <c r="K6" s="66">
        <v>81.502751308018702</v>
      </c>
      <c r="L6" s="66">
        <v>80.478735293520003</v>
      </c>
      <c r="M6" s="66">
        <v>84.665311153664817</v>
      </c>
      <c r="N6" s="66">
        <v>83.952636525286223</v>
      </c>
      <c r="O6" s="66">
        <v>87.971548260953696</v>
      </c>
    </row>
    <row r="7" spans="1:15" x14ac:dyDescent="0.2">
      <c r="B7" s="44" t="s">
        <v>53</v>
      </c>
      <c r="C7" s="66">
        <v>63.820777650987459</v>
      </c>
      <c r="D7" s="66">
        <v>62.446166307120066</v>
      </c>
      <c r="E7" s="66">
        <v>62.138214750962739</v>
      </c>
      <c r="F7" s="66">
        <v>68.012091160890463</v>
      </c>
      <c r="G7" s="66">
        <v>68.284350907559443</v>
      </c>
      <c r="H7" s="66">
        <v>64.817043820181013</v>
      </c>
      <c r="I7" s="66">
        <v>66.5562014962196</v>
      </c>
      <c r="J7" s="66">
        <v>69.110137643917795</v>
      </c>
      <c r="K7" s="66">
        <v>68.782389665552898</v>
      </c>
      <c r="L7" s="66">
        <v>77.835252902648492</v>
      </c>
      <c r="M7" s="66">
        <v>81.416990941120943</v>
      </c>
      <c r="N7" s="66">
        <v>82.505049807412732</v>
      </c>
      <c r="O7" s="66">
        <v>82.284840224292324</v>
      </c>
    </row>
    <row r="8" spans="1:15" x14ac:dyDescent="0.2">
      <c r="B8" s="44" t="s">
        <v>54</v>
      </c>
      <c r="C8" s="66">
        <v>41.170419932771409</v>
      </c>
      <c r="D8" s="66">
        <v>41.778135687819713</v>
      </c>
      <c r="E8" s="66">
        <v>41.869947729852072</v>
      </c>
      <c r="F8" s="66">
        <v>41.834401551652213</v>
      </c>
      <c r="G8" s="66">
        <v>40.621166057013653</v>
      </c>
      <c r="H8" s="66">
        <v>39.641853268099361</v>
      </c>
      <c r="I8" s="66">
        <v>38.213732509543668</v>
      </c>
      <c r="J8" s="66">
        <v>38.165281361958193</v>
      </c>
      <c r="K8" s="66">
        <v>39.453267320036602</v>
      </c>
      <c r="L8" s="66">
        <v>38.001826310535293</v>
      </c>
      <c r="M8" s="66">
        <v>38.04776309444523</v>
      </c>
      <c r="N8" s="66">
        <v>38.336060738573195</v>
      </c>
      <c r="O8" s="66">
        <v>38.980963677731388</v>
      </c>
    </row>
    <row r="9" spans="1:15" x14ac:dyDescent="0.2">
      <c r="B9" s="44" t="s">
        <v>55</v>
      </c>
      <c r="C9" s="66">
        <v>51.700763885021871</v>
      </c>
      <c r="D9" s="66">
        <v>50.869788229920829</v>
      </c>
      <c r="E9" s="66">
        <v>48.932411914058541</v>
      </c>
      <c r="F9" s="66">
        <v>47.850527349753783</v>
      </c>
      <c r="G9" s="66">
        <v>49.21493258413615</v>
      </c>
      <c r="H9" s="66">
        <v>47.466738781837641</v>
      </c>
      <c r="I9" s="66">
        <v>49.346661593773867</v>
      </c>
      <c r="J9" s="66">
        <v>49.317813315670499</v>
      </c>
      <c r="K9" s="66">
        <v>49.04592183552905</v>
      </c>
      <c r="L9" s="66">
        <v>48.34814271766075</v>
      </c>
      <c r="M9" s="66">
        <v>48.161455447247043</v>
      </c>
      <c r="N9" s="66">
        <v>49.088280441190669</v>
      </c>
      <c r="O9" s="66">
        <v>48.624106884099618</v>
      </c>
    </row>
    <row r="10" spans="1:15" x14ac:dyDescent="0.2">
      <c r="B10" s="46" t="s">
        <v>56</v>
      </c>
      <c r="C10" s="67">
        <v>63.784377892287111</v>
      </c>
      <c r="D10" s="67">
        <v>63.513340159597497</v>
      </c>
      <c r="E10" s="67">
        <v>65.661616116255473</v>
      </c>
      <c r="F10" s="67">
        <v>77.586954262228105</v>
      </c>
      <c r="G10" s="67">
        <v>73.989318272775506</v>
      </c>
      <c r="H10" s="67">
        <v>69.498778288068166</v>
      </c>
      <c r="I10" s="67">
        <v>66.866416571377911</v>
      </c>
      <c r="J10" s="67">
        <v>68.900132662286154</v>
      </c>
      <c r="K10" s="67">
        <v>64.245727096148286</v>
      </c>
      <c r="L10" s="67">
        <v>57.214148105266148</v>
      </c>
      <c r="M10" s="67">
        <v>54.820231415350605</v>
      </c>
      <c r="N10" s="67">
        <v>57.70389159009558</v>
      </c>
      <c r="O10" s="67">
        <v>58.34056040355339</v>
      </c>
    </row>
    <row r="11" spans="1:15" x14ac:dyDescent="0.2">
      <c r="A11" s="38"/>
      <c r="B11" s="26"/>
      <c r="C11" s="26"/>
      <c r="D11" s="26"/>
      <c r="E11" s="26"/>
      <c r="F11" s="26"/>
      <c r="G11" s="39"/>
    </row>
    <row r="12" spans="1:15" x14ac:dyDescent="0.2">
      <c r="A12" s="38"/>
      <c r="B12" s="19" t="s">
        <v>63</v>
      </c>
      <c r="C12" s="26"/>
      <c r="D12" s="26"/>
      <c r="E12" s="26"/>
      <c r="F12" s="26"/>
      <c r="G12" s="39"/>
    </row>
    <row r="13" spans="1:15" ht="15" x14ac:dyDescent="0.2">
      <c r="B13" s="13"/>
      <c r="C13" s="13"/>
      <c r="D13" s="13"/>
      <c r="E13" s="13"/>
      <c r="F13" s="13"/>
    </row>
  </sheetData>
  <pageMargins left="0.7" right="0.7" top="0.75" bottom="0.75" header="0.3" footer="0.3"/>
  <ignoredErrors>
    <ignoredError sqref="C4:O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workbookViewId="0"/>
  </sheetViews>
  <sheetFormatPr defaultRowHeight="14.25" x14ac:dyDescent="0.2"/>
  <cols>
    <col min="1" max="1" width="5.85546875" style="1" customWidth="1"/>
    <col min="2" max="2" width="17.5703125" style="1" customWidth="1"/>
    <col min="3" max="15" width="10.85546875" style="1" customWidth="1"/>
    <col min="16" max="16384" width="9.140625" style="1"/>
  </cols>
  <sheetData>
    <row r="2" spans="1:15" ht="15.75" x14ac:dyDescent="0.2">
      <c r="A2" s="38"/>
      <c r="B2" s="20" t="s">
        <v>81</v>
      </c>
      <c r="C2" s="26"/>
      <c r="D2" s="26"/>
      <c r="E2" s="26"/>
      <c r="F2" s="26"/>
      <c r="G2" s="39"/>
    </row>
    <row r="3" spans="1:15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ht="15" x14ac:dyDescent="0.25">
      <c r="B4" s="31" t="s">
        <v>58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4</v>
      </c>
      <c r="H4" s="31" t="s">
        <v>5</v>
      </c>
      <c r="I4" s="31" t="s">
        <v>6</v>
      </c>
      <c r="J4" s="31" t="s">
        <v>7</v>
      </c>
      <c r="K4" s="31" t="s">
        <v>8</v>
      </c>
      <c r="L4" s="31" t="s">
        <v>9</v>
      </c>
      <c r="M4" s="31" t="s">
        <v>10</v>
      </c>
      <c r="N4" s="31" t="s">
        <v>11</v>
      </c>
      <c r="O4" s="31" t="s">
        <v>12</v>
      </c>
    </row>
    <row r="5" spans="1:15" x14ac:dyDescent="0.2">
      <c r="B5" s="1" t="s">
        <v>52</v>
      </c>
      <c r="C5" s="50">
        <v>324.16572601379153</v>
      </c>
      <c r="D5" s="50">
        <v>343.64496104623726</v>
      </c>
      <c r="E5" s="50">
        <v>338.84385910281088</v>
      </c>
      <c r="F5" s="50">
        <v>319.3265293107624</v>
      </c>
      <c r="G5" s="50">
        <v>338.55522904675735</v>
      </c>
      <c r="H5" s="50">
        <v>329.89124248250482</v>
      </c>
      <c r="I5" s="50">
        <v>333.5427380773931</v>
      </c>
      <c r="J5" s="50">
        <v>350.1264499600947</v>
      </c>
      <c r="K5" s="50">
        <v>347.83933635289753</v>
      </c>
      <c r="L5" s="50">
        <v>347.9349848436313</v>
      </c>
      <c r="M5" s="50">
        <v>333.7719028605668</v>
      </c>
      <c r="N5" s="50">
        <v>322.32696394345999</v>
      </c>
      <c r="O5" s="50">
        <v>327.40756044866998</v>
      </c>
    </row>
    <row r="6" spans="1:15" x14ac:dyDescent="0.2">
      <c r="B6" s="1" t="s">
        <v>53</v>
      </c>
      <c r="C6" s="50">
        <v>544.89687070285345</v>
      </c>
      <c r="D6" s="50">
        <v>604.75359512137004</v>
      </c>
      <c r="E6" s="50">
        <v>611.95904457431016</v>
      </c>
      <c r="F6" s="50">
        <v>461.64255599609396</v>
      </c>
      <c r="G6" s="50">
        <v>525.11201036940702</v>
      </c>
      <c r="H6" s="50">
        <v>554.89229799618874</v>
      </c>
      <c r="I6" s="50">
        <v>522.32484810661026</v>
      </c>
      <c r="J6" s="50">
        <v>557.22017572027073</v>
      </c>
      <c r="K6" s="50">
        <v>589.74345590477424</v>
      </c>
      <c r="L6" s="50">
        <v>613.56609306262499</v>
      </c>
      <c r="M6" s="50">
        <v>644.34033093060327</v>
      </c>
      <c r="N6" s="50">
        <v>675.84981797274645</v>
      </c>
      <c r="O6" s="50">
        <v>720.79917911844609</v>
      </c>
    </row>
    <row r="7" spans="1:15" x14ac:dyDescent="0.2">
      <c r="B7" s="1" t="s">
        <v>54</v>
      </c>
      <c r="C7" s="50">
        <v>280.02371562442056</v>
      </c>
      <c r="D7" s="50">
        <v>270.49076533562993</v>
      </c>
      <c r="E7" s="50">
        <v>269.59167523661785</v>
      </c>
      <c r="F7" s="50">
        <v>257.92173835942123</v>
      </c>
      <c r="G7" s="50">
        <v>288.16143504320598</v>
      </c>
      <c r="H7" s="50">
        <v>275.50680978960929</v>
      </c>
      <c r="I7" s="50">
        <v>266.01522796336741</v>
      </c>
      <c r="J7" s="50">
        <v>283.56617081302898</v>
      </c>
      <c r="K7" s="50">
        <v>292.39181822627916</v>
      </c>
      <c r="L7" s="50">
        <v>291.22574663533942</v>
      </c>
      <c r="M7" s="50">
        <v>298.39480868468831</v>
      </c>
      <c r="N7" s="50">
        <v>295.55540615805563</v>
      </c>
      <c r="O7" s="50">
        <v>305.23009140956299</v>
      </c>
    </row>
    <row r="8" spans="1:15" x14ac:dyDescent="0.2">
      <c r="B8" s="27" t="s">
        <v>56</v>
      </c>
      <c r="C8" s="51">
        <v>205.38855497947006</v>
      </c>
      <c r="D8" s="51">
        <v>225.27360065747382</v>
      </c>
      <c r="E8" s="51">
        <v>222.42993093454007</v>
      </c>
      <c r="F8" s="51">
        <v>197.51283239359495</v>
      </c>
      <c r="G8" s="51">
        <v>202.70412579431755</v>
      </c>
      <c r="H8" s="51">
        <v>225.18937852241658</v>
      </c>
      <c r="I8" s="51">
        <v>196.10108803622168</v>
      </c>
      <c r="J8" s="51">
        <v>199.11111011699393</v>
      </c>
      <c r="K8" s="51">
        <v>226.80689421294767</v>
      </c>
      <c r="L8" s="51">
        <v>211.3641386649204</v>
      </c>
      <c r="M8" s="51">
        <v>228.9397131902891</v>
      </c>
      <c r="N8" s="51">
        <v>229.61469774944314</v>
      </c>
      <c r="O8" s="51">
        <v>242.13270930343057</v>
      </c>
    </row>
    <row r="9" spans="1:15" x14ac:dyDescent="0.2">
      <c r="A9" s="38"/>
      <c r="B9" s="26"/>
      <c r="C9" s="26"/>
      <c r="D9" s="26"/>
      <c r="E9" s="26"/>
      <c r="F9" s="26"/>
      <c r="G9" s="39"/>
    </row>
    <row r="10" spans="1:15" x14ac:dyDescent="0.2">
      <c r="A10" s="38"/>
      <c r="B10" s="19" t="s">
        <v>63</v>
      </c>
      <c r="C10" s="26"/>
      <c r="D10" s="26"/>
      <c r="E10" s="26"/>
      <c r="F10" s="26"/>
      <c r="G10" s="39"/>
    </row>
  </sheetData>
  <pageMargins left="0.7" right="0.7" top="0.75" bottom="0.75" header="0.3" footer="0.3"/>
  <ignoredErrors>
    <ignoredError sqref="C4:O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3"/>
  <sheetViews>
    <sheetView workbookViewId="0"/>
  </sheetViews>
  <sheetFormatPr defaultColWidth="9.28515625" defaultRowHeight="14.25" x14ac:dyDescent="0.2"/>
  <cols>
    <col min="1" max="1" width="5.42578125" style="1" customWidth="1"/>
    <col min="2" max="2" width="27.28515625" style="1" bestFit="1" customWidth="1"/>
    <col min="3" max="16384" width="9.28515625" style="1"/>
  </cols>
  <sheetData>
    <row r="2" spans="2:15" ht="15.75" x14ac:dyDescent="0.25">
      <c r="B2" s="21" t="s">
        <v>82</v>
      </c>
    </row>
    <row r="4" spans="2:15" x14ac:dyDescent="0.2">
      <c r="B4" s="2" t="s">
        <v>14</v>
      </c>
      <c r="C4" s="3">
        <v>2005</v>
      </c>
      <c r="D4" s="3">
        <v>2006</v>
      </c>
      <c r="E4" s="3">
        <v>2007</v>
      </c>
      <c r="F4" s="3">
        <v>2008</v>
      </c>
      <c r="G4" s="3">
        <v>2009</v>
      </c>
      <c r="H4" s="3">
        <v>2010</v>
      </c>
      <c r="I4" s="3">
        <v>2011</v>
      </c>
      <c r="J4" s="3">
        <v>2012</v>
      </c>
      <c r="K4" s="3">
        <v>2013</v>
      </c>
      <c r="L4" s="3">
        <v>2014</v>
      </c>
      <c r="M4" s="3">
        <v>2015</v>
      </c>
      <c r="N4" s="3">
        <v>2016</v>
      </c>
      <c r="O4" s="3">
        <v>2017</v>
      </c>
    </row>
    <row r="5" spans="2:15" x14ac:dyDescent="0.2">
      <c r="B5" s="4" t="s">
        <v>15</v>
      </c>
      <c r="C5" s="52">
        <v>375473</v>
      </c>
      <c r="D5" s="52">
        <v>421824</v>
      </c>
      <c r="E5" s="52">
        <v>458358</v>
      </c>
      <c r="F5" s="52">
        <v>480212</v>
      </c>
      <c r="G5" s="52">
        <v>470178</v>
      </c>
      <c r="H5" s="52">
        <v>461606</v>
      </c>
      <c r="I5" s="52">
        <v>447515</v>
      </c>
      <c r="J5" s="52">
        <v>435827</v>
      </c>
      <c r="K5" s="52">
        <v>414115</v>
      </c>
      <c r="L5" s="52">
        <v>399758</v>
      </c>
      <c r="M5" s="52">
        <v>381830</v>
      </c>
      <c r="N5" s="52">
        <v>360863</v>
      </c>
      <c r="O5" s="52">
        <v>346392</v>
      </c>
    </row>
    <row r="6" spans="2:15" x14ac:dyDescent="0.2">
      <c r="B6" s="4" t="s">
        <v>16</v>
      </c>
      <c r="C6" s="52">
        <v>1026042</v>
      </c>
      <c r="D6" s="52">
        <v>1149869</v>
      </c>
      <c r="E6" s="52">
        <v>1248690</v>
      </c>
      <c r="F6" s="52">
        <v>1295370</v>
      </c>
      <c r="G6" s="52">
        <v>1303268</v>
      </c>
      <c r="H6" s="52">
        <v>1308248</v>
      </c>
      <c r="I6" s="52">
        <v>1370338</v>
      </c>
      <c r="J6" s="52">
        <v>1397248</v>
      </c>
      <c r="K6" s="52">
        <v>1364407</v>
      </c>
      <c r="L6" s="52">
        <v>1360006</v>
      </c>
      <c r="M6" s="52">
        <v>1312354</v>
      </c>
      <c r="N6" s="52">
        <v>1277884</v>
      </c>
      <c r="O6" s="52">
        <v>1247867</v>
      </c>
    </row>
    <row r="7" spans="2:15" x14ac:dyDescent="0.2">
      <c r="B7" s="4" t="s">
        <v>60</v>
      </c>
      <c r="C7" s="52">
        <v>16941.54</v>
      </c>
      <c r="D7" s="52">
        <v>17265.27</v>
      </c>
      <c r="E7" s="52">
        <v>17728.59</v>
      </c>
      <c r="F7" s="52">
        <v>18227.55</v>
      </c>
      <c r="G7" s="52">
        <v>18172.440000000002</v>
      </c>
      <c r="H7" s="52">
        <v>18404.760000000002</v>
      </c>
      <c r="I7" s="52">
        <v>19000.740000000002</v>
      </c>
      <c r="J7" s="52">
        <v>18684.27</v>
      </c>
      <c r="K7" s="52">
        <v>18118.650000000001</v>
      </c>
      <c r="L7" s="52">
        <v>17658.96</v>
      </c>
      <c r="M7" s="52">
        <v>17375.490000000002</v>
      </c>
      <c r="N7" s="52">
        <v>16976.850000000002</v>
      </c>
      <c r="O7" s="52">
        <v>17094.408288591068</v>
      </c>
    </row>
    <row r="8" spans="2:15" x14ac:dyDescent="0.2">
      <c r="B8" s="4" t="s">
        <v>17</v>
      </c>
      <c r="C8" s="52">
        <v>328965.23726627242</v>
      </c>
      <c r="D8" s="52">
        <v>341879.34939465381</v>
      </c>
      <c r="E8" s="52">
        <v>362404.18850267609</v>
      </c>
      <c r="F8" s="52">
        <v>375794.01866580267</v>
      </c>
      <c r="G8" s="52">
        <v>382263.16471546306</v>
      </c>
      <c r="H8" s="52">
        <v>401764.76977895637</v>
      </c>
      <c r="I8" s="52">
        <v>455748.41335301101</v>
      </c>
      <c r="J8" s="52">
        <v>454353.0153263408</v>
      </c>
      <c r="K8" s="52">
        <v>449059</v>
      </c>
      <c r="L8" s="52">
        <v>443515.07499999995</v>
      </c>
      <c r="M8" s="52">
        <v>438247</v>
      </c>
      <c r="N8" s="52">
        <v>423058</v>
      </c>
      <c r="O8" s="52">
        <v>431261.28074704693</v>
      </c>
    </row>
    <row r="9" spans="2:15" x14ac:dyDescent="0.2">
      <c r="B9" s="4" t="s">
        <v>18</v>
      </c>
      <c r="C9" s="52">
        <v>479169</v>
      </c>
      <c r="D9" s="52">
        <v>506146</v>
      </c>
      <c r="E9" s="52">
        <v>532479</v>
      </c>
      <c r="F9" s="52">
        <v>558252</v>
      </c>
      <c r="G9" s="52">
        <v>547174</v>
      </c>
      <c r="H9" s="52">
        <v>553292</v>
      </c>
      <c r="I9" s="52">
        <v>562171</v>
      </c>
      <c r="J9" s="52">
        <v>568663</v>
      </c>
      <c r="K9" s="52">
        <v>553509</v>
      </c>
      <c r="L9" s="52">
        <v>546915</v>
      </c>
      <c r="M9" s="52">
        <v>546523</v>
      </c>
      <c r="N9" s="52">
        <v>547480</v>
      </c>
      <c r="O9" s="52">
        <v>558334</v>
      </c>
    </row>
    <row r="10" spans="2:15" x14ac:dyDescent="0.2">
      <c r="B10" s="6" t="s">
        <v>19</v>
      </c>
      <c r="C10" s="52">
        <v>100009</v>
      </c>
      <c r="D10" s="52">
        <v>104654</v>
      </c>
      <c r="E10" s="52">
        <v>108451</v>
      </c>
      <c r="F10" s="52">
        <v>113908</v>
      </c>
      <c r="G10" s="52">
        <v>110474</v>
      </c>
      <c r="H10" s="52">
        <v>112242</v>
      </c>
      <c r="I10" s="52">
        <v>110254</v>
      </c>
      <c r="J10" s="52">
        <v>106146</v>
      </c>
      <c r="K10" s="52">
        <v>98982</v>
      </c>
      <c r="L10" s="52">
        <v>93518</v>
      </c>
      <c r="M10" s="52">
        <v>91655</v>
      </c>
      <c r="N10" s="52">
        <v>93408</v>
      </c>
      <c r="O10" s="52">
        <v>97977</v>
      </c>
    </row>
    <row r="11" spans="2:15" x14ac:dyDescent="0.2">
      <c r="B11" s="6" t="s">
        <v>20</v>
      </c>
      <c r="C11" s="52">
        <v>26702</v>
      </c>
      <c r="D11" s="52">
        <v>26369</v>
      </c>
      <c r="E11" s="52">
        <v>26534</v>
      </c>
      <c r="F11" s="52">
        <v>25626</v>
      </c>
      <c r="G11" s="52">
        <v>24978</v>
      </c>
      <c r="H11" s="52">
        <v>25371</v>
      </c>
      <c r="I11" s="52">
        <v>25605</v>
      </c>
      <c r="J11" s="52">
        <v>28503</v>
      </c>
      <c r="K11" s="52">
        <v>27822</v>
      </c>
      <c r="L11" s="52">
        <v>27537</v>
      </c>
      <c r="M11" s="52">
        <v>29438</v>
      </c>
      <c r="N11" s="52">
        <v>30142</v>
      </c>
      <c r="O11" s="52">
        <v>30737</v>
      </c>
    </row>
    <row r="12" spans="2:15" x14ac:dyDescent="0.2">
      <c r="B12" s="6" t="s">
        <v>21</v>
      </c>
      <c r="C12" s="52">
        <v>352458</v>
      </c>
      <c r="D12" s="52">
        <v>375122</v>
      </c>
      <c r="E12" s="52">
        <v>397494</v>
      </c>
      <c r="F12" s="52">
        <v>418717</v>
      </c>
      <c r="G12" s="52">
        <v>411722</v>
      </c>
      <c r="H12" s="52">
        <v>415679</v>
      </c>
      <c r="I12" s="52">
        <v>426312</v>
      </c>
      <c r="J12" s="52">
        <v>434014</v>
      </c>
      <c r="K12" s="52">
        <v>426705</v>
      </c>
      <c r="L12" s="52">
        <v>425860</v>
      </c>
      <c r="M12" s="52">
        <v>425430</v>
      </c>
      <c r="N12" s="52">
        <v>423929</v>
      </c>
      <c r="O12" s="52">
        <v>429620</v>
      </c>
    </row>
    <row r="13" spans="2:15" x14ac:dyDescent="0.2">
      <c r="B13" s="4" t="s">
        <v>22</v>
      </c>
      <c r="C13" s="52">
        <v>1308</v>
      </c>
      <c r="D13" s="52">
        <v>1359</v>
      </c>
      <c r="E13" s="52">
        <v>1426</v>
      </c>
      <c r="F13" s="52">
        <v>1372</v>
      </c>
      <c r="G13" s="52">
        <v>1453</v>
      </c>
      <c r="H13" s="52">
        <v>1639</v>
      </c>
      <c r="I13" s="52">
        <v>1522</v>
      </c>
      <c r="J13" s="52">
        <v>1752</v>
      </c>
      <c r="K13" s="52">
        <v>1706</v>
      </c>
      <c r="L13" s="52">
        <v>1659</v>
      </c>
      <c r="M13" s="52">
        <v>1705</v>
      </c>
      <c r="N13" s="52">
        <v>1682</v>
      </c>
      <c r="O13" s="52">
        <v>1701</v>
      </c>
    </row>
    <row r="14" spans="2:15" x14ac:dyDescent="0.2">
      <c r="B14" s="4" t="s">
        <v>23</v>
      </c>
      <c r="C14" s="52">
        <v>84599</v>
      </c>
      <c r="D14" s="52">
        <v>86548</v>
      </c>
      <c r="E14" s="52">
        <v>90200</v>
      </c>
      <c r="F14" s="52">
        <v>93937</v>
      </c>
      <c r="G14" s="52">
        <v>96361</v>
      </c>
      <c r="H14" s="52">
        <v>102336</v>
      </c>
      <c r="I14" s="52">
        <v>103657</v>
      </c>
      <c r="J14" s="52">
        <v>104031</v>
      </c>
      <c r="K14" s="52">
        <v>106286</v>
      </c>
      <c r="L14" s="52">
        <v>110900</v>
      </c>
      <c r="M14" s="52">
        <v>117668</v>
      </c>
      <c r="N14" s="52">
        <v>124082</v>
      </c>
      <c r="O14" s="52">
        <v>131707</v>
      </c>
    </row>
    <row r="15" spans="2:15" x14ac:dyDescent="0.2">
      <c r="B15" s="7" t="s">
        <v>73</v>
      </c>
      <c r="C15" s="52">
        <v>37981</v>
      </c>
      <c r="D15" s="52">
        <v>39443</v>
      </c>
      <c r="E15" s="52">
        <v>41733</v>
      </c>
      <c r="F15" s="52">
        <v>44338</v>
      </c>
      <c r="G15" s="52">
        <v>46906</v>
      </c>
      <c r="H15" s="52">
        <v>49744</v>
      </c>
      <c r="I15" s="52">
        <v>51736</v>
      </c>
      <c r="J15" s="52">
        <v>51704</v>
      </c>
      <c r="K15" s="52">
        <v>53722</v>
      </c>
      <c r="L15" s="52">
        <v>55705</v>
      </c>
      <c r="M15" s="52">
        <v>59074</v>
      </c>
      <c r="N15" s="52">
        <v>62543</v>
      </c>
      <c r="O15" s="52">
        <v>67998</v>
      </c>
    </row>
    <row r="16" spans="2:15" x14ac:dyDescent="0.2">
      <c r="B16" s="4" t="s">
        <v>24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341411</v>
      </c>
      <c r="K16" s="52">
        <v>336420</v>
      </c>
      <c r="L16" s="52">
        <v>340126</v>
      </c>
      <c r="M16" s="52">
        <v>344034</v>
      </c>
      <c r="N16" s="52">
        <v>350266</v>
      </c>
      <c r="O16" s="52">
        <v>348783</v>
      </c>
    </row>
    <row r="17" spans="2:15" x14ac:dyDescent="0.2">
      <c r="B17" s="4" t="s">
        <v>25</v>
      </c>
      <c r="C17" s="52">
        <v>17188</v>
      </c>
      <c r="D17" s="52">
        <v>17438</v>
      </c>
      <c r="E17" s="52">
        <v>17896</v>
      </c>
      <c r="F17" s="52">
        <v>18178</v>
      </c>
      <c r="G17" s="52">
        <v>18310</v>
      </c>
      <c r="H17" s="52">
        <v>19942</v>
      </c>
      <c r="I17" s="52">
        <v>19947</v>
      </c>
      <c r="J17" s="52">
        <v>19814</v>
      </c>
      <c r="K17" s="52">
        <v>18638</v>
      </c>
      <c r="L17" s="52">
        <v>18719</v>
      </c>
      <c r="M17" s="52">
        <v>18790</v>
      </c>
      <c r="N17" s="52">
        <v>18973</v>
      </c>
      <c r="O17" s="52">
        <v>19055</v>
      </c>
    </row>
    <row r="18" spans="2:15" x14ac:dyDescent="0.2">
      <c r="B18" s="2" t="s">
        <v>26</v>
      </c>
      <c r="C18" s="58">
        <v>2329685.7772662723</v>
      </c>
      <c r="D18" s="58">
        <v>2542328.6193946539</v>
      </c>
      <c r="E18" s="58">
        <v>2729181.7785026762</v>
      </c>
      <c r="F18" s="58">
        <v>2841342.5686658025</v>
      </c>
      <c r="G18" s="58">
        <v>2837179.6047154628</v>
      </c>
      <c r="H18" s="58">
        <v>2867232.5297789564</v>
      </c>
      <c r="I18" s="58">
        <v>2979899.1533530112</v>
      </c>
      <c r="J18" s="58">
        <v>3341783.2853263407</v>
      </c>
      <c r="K18" s="58">
        <v>3262258.65</v>
      </c>
      <c r="L18" s="58">
        <v>3239257.0350000001</v>
      </c>
      <c r="M18" s="58">
        <v>3178526.49</v>
      </c>
      <c r="N18" s="58">
        <v>3121264.85</v>
      </c>
      <c r="O18" s="58">
        <v>3102194.6890356382</v>
      </c>
    </row>
    <row r="19" spans="2:15" x14ac:dyDescent="0.2">
      <c r="B19" s="4" t="s">
        <v>27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</row>
    <row r="20" spans="2:15" x14ac:dyDescent="0.2">
      <c r="B20" s="4" t="s">
        <v>28</v>
      </c>
      <c r="C20" s="52">
        <v>172974.71</v>
      </c>
      <c r="D20" s="52">
        <v>196509.02</v>
      </c>
      <c r="E20" s="52">
        <v>210890.91</v>
      </c>
      <c r="F20" s="52">
        <v>206253.24</v>
      </c>
      <c r="G20" s="52">
        <v>220190.82</v>
      </c>
      <c r="H20" s="52">
        <v>227769.11</v>
      </c>
      <c r="I20" s="52">
        <v>221480.29</v>
      </c>
      <c r="J20" s="52">
        <v>241020.27</v>
      </c>
      <c r="K20" s="52">
        <v>251967.76</v>
      </c>
      <c r="L20" s="52">
        <v>265303.58</v>
      </c>
      <c r="M20" s="52">
        <v>295005.28000000003</v>
      </c>
      <c r="N20" s="52">
        <v>316867.28000000003</v>
      </c>
      <c r="O20" s="52">
        <v>344472.89</v>
      </c>
    </row>
    <row r="21" spans="2:15" x14ac:dyDescent="0.2">
      <c r="B21" s="4" t="s">
        <v>66</v>
      </c>
      <c r="C21" s="52">
        <v>36745.050000000003</v>
      </c>
      <c r="D21" s="52">
        <v>34963.050000000003</v>
      </c>
      <c r="E21" s="52">
        <v>53431.69</v>
      </c>
      <c r="F21" s="52">
        <v>51045.68</v>
      </c>
      <c r="G21" s="52">
        <v>57093.73</v>
      </c>
      <c r="H21" s="52">
        <v>73044.05</v>
      </c>
      <c r="I21" s="52">
        <v>59986.58</v>
      </c>
      <c r="J21" s="52">
        <v>58817.79</v>
      </c>
      <c r="K21" s="52">
        <v>61420.44</v>
      </c>
      <c r="L21" s="52">
        <v>63789.85</v>
      </c>
      <c r="M21" s="52">
        <v>60966.33</v>
      </c>
      <c r="N21" s="52">
        <v>63427.32</v>
      </c>
      <c r="O21" s="52">
        <v>65249.69</v>
      </c>
    </row>
    <row r="22" spans="2:15" x14ac:dyDescent="0.2">
      <c r="B22" s="4" t="s">
        <v>29</v>
      </c>
      <c r="C22" s="52">
        <v>45751</v>
      </c>
      <c r="D22" s="52">
        <v>50819</v>
      </c>
      <c r="E22" s="52">
        <v>65955</v>
      </c>
      <c r="F22" s="52">
        <v>67736</v>
      </c>
      <c r="G22" s="52">
        <v>71713</v>
      </c>
      <c r="H22" s="52">
        <v>69079</v>
      </c>
      <c r="I22" s="52">
        <v>71815</v>
      </c>
      <c r="J22" s="52">
        <v>63027</v>
      </c>
      <c r="K22" s="52">
        <v>67576</v>
      </c>
      <c r="L22" s="52">
        <v>71233</v>
      </c>
      <c r="M22" s="52">
        <v>64975.22</v>
      </c>
      <c r="N22" s="52">
        <v>70889.67</v>
      </c>
      <c r="O22" s="52">
        <v>68227.17</v>
      </c>
    </row>
    <row r="23" spans="2:15" x14ac:dyDescent="0.2">
      <c r="B23" s="4" t="s">
        <v>30</v>
      </c>
      <c r="C23" s="52">
        <v>616847.11</v>
      </c>
      <c r="D23" s="52">
        <v>686973.25</v>
      </c>
      <c r="E23" s="52">
        <v>679664.32</v>
      </c>
      <c r="F23" s="52">
        <v>525330.80000000005</v>
      </c>
      <c r="G23" s="52">
        <v>533550.48</v>
      </c>
      <c r="H23" s="52">
        <v>496704.53</v>
      </c>
      <c r="I23" s="52">
        <v>504222.71999999997</v>
      </c>
      <c r="J23" s="52">
        <v>523095.15</v>
      </c>
      <c r="K23" s="52">
        <v>521119.06</v>
      </c>
      <c r="L23" s="52">
        <v>549279.43000000005</v>
      </c>
      <c r="M23" s="52">
        <v>543022.09</v>
      </c>
      <c r="N23" s="52">
        <v>592720.75</v>
      </c>
      <c r="O23" s="52">
        <v>696632.02</v>
      </c>
    </row>
    <row r="24" spans="2:15" x14ac:dyDescent="0.2">
      <c r="B24" s="4" t="s">
        <v>83</v>
      </c>
      <c r="C24" s="52">
        <v>9361.2000000000007</v>
      </c>
      <c r="D24" s="52">
        <v>12318.04</v>
      </c>
      <c r="E24" s="52">
        <v>7942.09</v>
      </c>
      <c r="F24" s="52">
        <v>12013</v>
      </c>
      <c r="G24" s="52">
        <v>12753</v>
      </c>
      <c r="H24" s="52">
        <v>12375</v>
      </c>
      <c r="I24" s="52">
        <v>16888</v>
      </c>
      <c r="J24" s="52">
        <v>16204</v>
      </c>
      <c r="K24" s="52">
        <v>12361.4</v>
      </c>
      <c r="L24" s="52">
        <v>16840.77</v>
      </c>
      <c r="M24" s="52">
        <v>15424.63</v>
      </c>
      <c r="N24" s="52">
        <v>13421.25</v>
      </c>
      <c r="O24" s="52">
        <v>12144.52</v>
      </c>
    </row>
    <row r="25" spans="2:15" x14ac:dyDescent="0.2">
      <c r="B25" s="4" t="s">
        <v>32</v>
      </c>
      <c r="C25" s="52">
        <v>13969.48</v>
      </c>
      <c r="D25" s="52">
        <v>13604.05</v>
      </c>
      <c r="E25" s="52">
        <v>11989.28</v>
      </c>
      <c r="F25" s="52">
        <v>8809.07</v>
      </c>
      <c r="G25" s="52">
        <v>8872.31</v>
      </c>
      <c r="H25" s="52">
        <v>10375.209999999999</v>
      </c>
      <c r="I25" s="52">
        <v>6721.3</v>
      </c>
      <c r="J25" s="52">
        <v>7505.87</v>
      </c>
      <c r="K25" s="52">
        <v>9316.42</v>
      </c>
      <c r="L25" s="52">
        <v>10073.1</v>
      </c>
      <c r="M25" s="52">
        <v>12980.05</v>
      </c>
      <c r="N25" s="52">
        <v>13448.23</v>
      </c>
      <c r="O25" s="52">
        <v>16731.39</v>
      </c>
    </row>
    <row r="26" spans="2:15" x14ac:dyDescent="0.2">
      <c r="B26" s="4" t="s">
        <v>67</v>
      </c>
      <c r="C26" s="52">
        <v>19169.990000000002</v>
      </c>
      <c r="D26" s="52">
        <v>19886.61</v>
      </c>
      <c r="E26" s="52">
        <v>19821.490000000002</v>
      </c>
      <c r="F26" s="52">
        <v>18658.759999999998</v>
      </c>
      <c r="G26" s="52">
        <v>18798.13</v>
      </c>
      <c r="H26" s="52">
        <v>18011.21</v>
      </c>
      <c r="I26" s="52">
        <v>18405.59</v>
      </c>
      <c r="J26" s="52">
        <v>17936.7</v>
      </c>
      <c r="K26" s="52">
        <v>17487.900000000001</v>
      </c>
      <c r="L26" s="52">
        <v>17281.2</v>
      </c>
      <c r="M26" s="52">
        <v>16895.7</v>
      </c>
      <c r="N26" s="52">
        <v>17419.5</v>
      </c>
      <c r="O26" s="52">
        <v>12198.73</v>
      </c>
    </row>
    <row r="27" spans="2:15" x14ac:dyDescent="0.2">
      <c r="B27" s="4" t="s">
        <v>51</v>
      </c>
      <c r="C27" s="52">
        <v>562218.67000000004</v>
      </c>
      <c r="D27" s="52">
        <v>625457.41</v>
      </c>
      <c r="E27" s="52">
        <v>597096.56000000006</v>
      </c>
      <c r="F27" s="52">
        <v>596678.68000000005</v>
      </c>
      <c r="G27" s="52">
        <v>573810.6</v>
      </c>
      <c r="H27" s="52">
        <v>625986.30000000005</v>
      </c>
      <c r="I27" s="52">
        <v>695517.22</v>
      </c>
      <c r="J27" s="52">
        <v>621548.18000000005</v>
      </c>
      <c r="K27" s="52">
        <v>610359.93000000005</v>
      </c>
      <c r="L27" s="52">
        <v>591355.14</v>
      </c>
      <c r="M27" s="52">
        <v>576959.32999999996</v>
      </c>
      <c r="N27" s="52">
        <v>556207.12</v>
      </c>
      <c r="O27" s="52">
        <v>624767.94999999995</v>
      </c>
    </row>
    <row r="28" spans="2:15" x14ac:dyDescent="0.2">
      <c r="B28" s="2" t="s">
        <v>33</v>
      </c>
      <c r="C28" s="58">
        <v>1477037.21</v>
      </c>
      <c r="D28" s="58">
        <v>1640530.43</v>
      </c>
      <c r="E28" s="58">
        <v>1646791.34</v>
      </c>
      <c r="F28" s="58">
        <v>1486525.23</v>
      </c>
      <c r="G28" s="58">
        <v>1496782.08</v>
      </c>
      <c r="H28" s="58">
        <v>1533344.41</v>
      </c>
      <c r="I28" s="58">
        <v>1595036.7</v>
      </c>
      <c r="J28" s="58">
        <v>1549154.96</v>
      </c>
      <c r="K28" s="58">
        <v>1551608.91</v>
      </c>
      <c r="L28" s="58">
        <v>1585156.07</v>
      </c>
      <c r="M28" s="58">
        <v>1586228.63</v>
      </c>
      <c r="N28" s="58">
        <v>1644401.11</v>
      </c>
      <c r="O28" s="58">
        <v>1840424.37</v>
      </c>
    </row>
    <row r="29" spans="2:15" x14ac:dyDescent="0.2">
      <c r="B29" s="2" t="s">
        <v>62</v>
      </c>
      <c r="C29" s="58">
        <v>3806722.9872662723</v>
      </c>
      <c r="D29" s="58">
        <v>4182859.0493946541</v>
      </c>
      <c r="E29" s="58">
        <v>4375973.1185026765</v>
      </c>
      <c r="F29" s="58">
        <v>4327867.7986658029</v>
      </c>
      <c r="G29" s="58">
        <v>4333961.6847154628</v>
      </c>
      <c r="H29" s="58">
        <v>4400576.9397789566</v>
      </c>
      <c r="I29" s="58">
        <v>4574935.8533530114</v>
      </c>
      <c r="J29" s="58">
        <v>4890938.2453263402</v>
      </c>
      <c r="K29" s="58">
        <v>4813867.5599999996</v>
      </c>
      <c r="L29" s="58">
        <v>4824413.1050000004</v>
      </c>
      <c r="M29" s="58">
        <v>4764755.12</v>
      </c>
      <c r="N29" s="58">
        <v>4765665.96</v>
      </c>
      <c r="O29" s="58">
        <v>4942619.0590356383</v>
      </c>
    </row>
    <row r="30" spans="2:15" x14ac:dyDescent="0.2">
      <c r="B30" s="4" t="s">
        <v>27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</row>
    <row r="31" spans="2:15" x14ac:dyDescent="0.2">
      <c r="B31" s="4" t="s">
        <v>28</v>
      </c>
      <c r="C31" s="52">
        <v>0</v>
      </c>
      <c r="D31" s="52">
        <v>0</v>
      </c>
      <c r="E31" s="52">
        <v>25038.12</v>
      </c>
      <c r="F31" s="52">
        <v>26143.51</v>
      </c>
      <c r="G31" s="52">
        <v>27703.200000000001</v>
      </c>
      <c r="H31" s="52">
        <v>28264.41</v>
      </c>
      <c r="I31" s="52">
        <v>27902.93</v>
      </c>
      <c r="J31" s="52">
        <v>30368.77</v>
      </c>
      <c r="K31" s="52">
        <v>32102.25</v>
      </c>
      <c r="L31" s="52">
        <v>32557.83</v>
      </c>
      <c r="M31" s="52">
        <v>34978.76</v>
      </c>
      <c r="N31" s="52">
        <v>41776.94</v>
      </c>
      <c r="O31" s="52">
        <v>45065.95</v>
      </c>
    </row>
    <row r="32" spans="2:15" x14ac:dyDescent="0.2">
      <c r="B32" s="4" t="s">
        <v>66</v>
      </c>
      <c r="C32" s="52">
        <v>64963.41</v>
      </c>
      <c r="D32" s="52">
        <v>73791.06</v>
      </c>
      <c r="E32" s="52">
        <v>70645.19</v>
      </c>
      <c r="F32" s="52">
        <v>64790.78</v>
      </c>
      <c r="G32" s="52">
        <v>84080.24</v>
      </c>
      <c r="H32" s="52">
        <v>98852.13</v>
      </c>
      <c r="I32" s="52">
        <v>90838.06</v>
      </c>
      <c r="J32" s="52">
        <v>125910.44</v>
      </c>
      <c r="K32" s="52">
        <v>141476.73000000001</v>
      </c>
      <c r="L32" s="52">
        <v>156202.07999999999</v>
      </c>
      <c r="M32" s="52">
        <v>149415.67000000001</v>
      </c>
      <c r="N32" s="52">
        <v>146014.26</v>
      </c>
      <c r="O32" s="52">
        <v>167238.25</v>
      </c>
    </row>
    <row r="33" spans="2:15" x14ac:dyDescent="0.2">
      <c r="B33" s="4" t="s">
        <v>29</v>
      </c>
      <c r="C33" s="52">
        <v>915487.95</v>
      </c>
      <c r="D33" s="52">
        <v>998769.66</v>
      </c>
      <c r="E33" s="52">
        <v>1129245.55</v>
      </c>
      <c r="F33" s="52">
        <v>1195719.01</v>
      </c>
      <c r="G33" s="52">
        <v>1213160.8799999999</v>
      </c>
      <c r="H33" s="52">
        <v>1219940.06</v>
      </c>
      <c r="I33" s="52">
        <v>1242665.3</v>
      </c>
      <c r="J33" s="52">
        <v>1217573.22</v>
      </c>
      <c r="K33" s="52">
        <v>1163667.3</v>
      </c>
      <c r="L33" s="52">
        <v>1141122.17</v>
      </c>
      <c r="M33" s="52">
        <v>1112034.07</v>
      </c>
      <c r="N33" s="52">
        <v>1100205.33</v>
      </c>
      <c r="O33" s="52">
        <v>1065553.22</v>
      </c>
    </row>
    <row r="34" spans="2:15" x14ac:dyDescent="0.2">
      <c r="B34" s="4" t="s">
        <v>30</v>
      </c>
      <c r="C34" s="52">
        <v>1688573.71</v>
      </c>
      <c r="D34" s="52">
        <v>1990048.3</v>
      </c>
      <c r="E34" s="52">
        <v>1890948.77</v>
      </c>
      <c r="F34" s="52">
        <v>1675994.67</v>
      </c>
      <c r="G34" s="52">
        <v>1539778.52</v>
      </c>
      <c r="H34" s="52">
        <v>1423049.88</v>
      </c>
      <c r="I34" s="52">
        <v>1355827.85</v>
      </c>
      <c r="J34" s="52">
        <v>1442237.48</v>
      </c>
      <c r="K34" s="52">
        <v>1570597.97</v>
      </c>
      <c r="L34" s="52">
        <v>1616525.12</v>
      </c>
      <c r="M34" s="52">
        <v>1697224.12</v>
      </c>
      <c r="N34" s="52">
        <v>1761046.42</v>
      </c>
      <c r="O34" s="52">
        <v>1904080.78</v>
      </c>
    </row>
    <row r="35" spans="2:15" x14ac:dyDescent="0.2">
      <c r="B35" s="4" t="s">
        <v>31</v>
      </c>
      <c r="C35" s="52">
        <v>10540.82</v>
      </c>
      <c r="D35" s="52">
        <v>12551.08</v>
      </c>
      <c r="E35" s="52">
        <v>13074.48</v>
      </c>
      <c r="F35" s="52">
        <v>9882.3700000000008</v>
      </c>
      <c r="G35" s="52">
        <v>11207.83</v>
      </c>
      <c r="H35" s="52">
        <v>9531.2199999999993</v>
      </c>
      <c r="I35" s="52">
        <v>14304.58</v>
      </c>
      <c r="J35" s="52">
        <v>11958.78</v>
      </c>
      <c r="K35" s="52">
        <v>9775.9500000000007</v>
      </c>
      <c r="L35" s="52">
        <v>13219.72</v>
      </c>
      <c r="M35" s="52">
        <v>14291.52</v>
      </c>
      <c r="N35" s="52">
        <v>12996.88</v>
      </c>
      <c r="O35" s="52">
        <v>9350.18</v>
      </c>
    </row>
    <row r="36" spans="2:15" x14ac:dyDescent="0.2">
      <c r="B36" s="4" t="s">
        <v>32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</row>
    <row r="37" spans="2:15" x14ac:dyDescent="0.2">
      <c r="B37" s="4" t="s">
        <v>67</v>
      </c>
      <c r="C37" s="52">
        <v>103687.22</v>
      </c>
      <c r="D37" s="52">
        <v>110479.72</v>
      </c>
      <c r="E37" s="52">
        <v>110200.72</v>
      </c>
      <c r="F37" s="52">
        <v>109430.72</v>
      </c>
      <c r="G37" s="52">
        <v>107327.72</v>
      </c>
      <c r="H37" s="52">
        <v>105386.72</v>
      </c>
      <c r="I37" s="52">
        <v>103934.72</v>
      </c>
      <c r="J37" s="52">
        <v>94144.72</v>
      </c>
      <c r="K37" s="52">
        <v>93449.72</v>
      </c>
      <c r="L37" s="52">
        <v>89353.72</v>
      </c>
      <c r="M37" s="52">
        <v>90171.72</v>
      </c>
      <c r="N37" s="52">
        <v>91807.72</v>
      </c>
      <c r="O37" s="52">
        <v>93764.72</v>
      </c>
    </row>
    <row r="38" spans="2:15" x14ac:dyDescent="0.2">
      <c r="B38" s="4" t="s">
        <v>34</v>
      </c>
      <c r="C38" s="52">
        <v>514163.01</v>
      </c>
      <c r="D38" s="52">
        <v>583922.91</v>
      </c>
      <c r="E38" s="52">
        <v>550650</v>
      </c>
      <c r="F38" s="52">
        <v>551584</v>
      </c>
      <c r="G38" s="52">
        <v>515698</v>
      </c>
      <c r="H38" s="52">
        <v>578412</v>
      </c>
      <c r="I38" s="52">
        <v>648309</v>
      </c>
      <c r="J38" s="52">
        <v>577248</v>
      </c>
      <c r="K38" s="52">
        <v>580552.99</v>
      </c>
      <c r="L38" s="52">
        <v>567839.18000000005</v>
      </c>
      <c r="M38" s="52">
        <v>558259.25</v>
      </c>
      <c r="N38" s="52">
        <v>535973.30000000005</v>
      </c>
      <c r="O38" s="52">
        <v>604929.91</v>
      </c>
    </row>
    <row r="39" spans="2:15" x14ac:dyDescent="0.2">
      <c r="B39" s="2" t="s">
        <v>35</v>
      </c>
      <c r="C39" s="58">
        <v>3297416.12</v>
      </c>
      <c r="D39" s="58">
        <v>3769562.74</v>
      </c>
      <c r="E39" s="58">
        <v>3789802.84</v>
      </c>
      <c r="F39" s="58">
        <v>3633545.07</v>
      </c>
      <c r="G39" s="58">
        <v>3498956.4</v>
      </c>
      <c r="H39" s="58">
        <v>3463436.42</v>
      </c>
      <c r="I39" s="58">
        <v>3483782.44</v>
      </c>
      <c r="J39" s="58">
        <v>3499441.41</v>
      </c>
      <c r="K39" s="58">
        <v>3591622.92</v>
      </c>
      <c r="L39" s="58">
        <v>3616819.82</v>
      </c>
      <c r="M39" s="58">
        <v>3656375.12</v>
      </c>
      <c r="N39" s="58">
        <v>3689820.85</v>
      </c>
      <c r="O39" s="58">
        <v>3889983.02</v>
      </c>
    </row>
    <row r="40" spans="2:15" x14ac:dyDescent="0.2">
      <c r="B40" s="2" t="s">
        <v>36</v>
      </c>
      <c r="C40" s="58">
        <v>509306.86726627219</v>
      </c>
      <c r="D40" s="58">
        <v>413296.30939465389</v>
      </c>
      <c r="E40" s="58">
        <v>586170.27850267664</v>
      </c>
      <c r="F40" s="58">
        <v>694322.72866580309</v>
      </c>
      <c r="G40" s="58">
        <v>835005.28471546294</v>
      </c>
      <c r="H40" s="58">
        <v>937140.51977895666</v>
      </c>
      <c r="I40" s="58">
        <v>1091153.4133530115</v>
      </c>
      <c r="J40" s="58">
        <v>1391496.83532634</v>
      </c>
      <c r="K40" s="58">
        <v>1222244.6399999997</v>
      </c>
      <c r="L40" s="58">
        <v>1207593.2850000006</v>
      </c>
      <c r="M40" s="58">
        <v>1108380</v>
      </c>
      <c r="N40" s="58">
        <v>1075845.1099999999</v>
      </c>
      <c r="O40" s="58">
        <v>1052636.0390356383</v>
      </c>
    </row>
    <row r="41" spans="2:15" x14ac:dyDescent="0.2">
      <c r="B41" s="15" t="s">
        <v>61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2:15" x14ac:dyDescent="0.2">
      <c r="B42" s="17" t="s">
        <v>39</v>
      </c>
      <c r="C42" s="60">
        <v>678011.4</v>
      </c>
      <c r="D42" s="60">
        <v>699368.5</v>
      </c>
      <c r="E42" s="60">
        <v>731050.3</v>
      </c>
      <c r="F42" s="60">
        <v>742286.4</v>
      </c>
      <c r="G42" s="60">
        <v>701446.5</v>
      </c>
      <c r="H42" s="60">
        <v>715445</v>
      </c>
      <c r="I42" s="60">
        <v>733633.5</v>
      </c>
      <c r="J42" s="60">
        <v>711835.2</v>
      </c>
      <c r="K42" s="60">
        <v>706194.6</v>
      </c>
      <c r="L42" s="60">
        <v>713924.3</v>
      </c>
      <c r="M42" s="60">
        <v>737500.7</v>
      </c>
      <c r="N42" s="60">
        <v>771460.6</v>
      </c>
      <c r="O42" s="60">
        <v>796540.5</v>
      </c>
    </row>
    <row r="44" spans="2:15" x14ac:dyDescent="0.2">
      <c r="B44" s="19" t="s">
        <v>38</v>
      </c>
    </row>
    <row r="48" spans="2:15" ht="15.75" x14ac:dyDescent="0.25">
      <c r="B48" s="21" t="s">
        <v>64</v>
      </c>
    </row>
    <row r="50" spans="2:15" x14ac:dyDescent="0.2">
      <c r="B50" s="2" t="str">
        <f t="shared" ref="B50:O65" si="0">B4</f>
        <v>Assets/Liabilities</v>
      </c>
      <c r="C50" s="3">
        <f t="shared" si="0"/>
        <v>2005</v>
      </c>
      <c r="D50" s="3">
        <f t="shared" si="0"/>
        <v>2006</v>
      </c>
      <c r="E50" s="3">
        <f t="shared" si="0"/>
        <v>2007</v>
      </c>
      <c r="F50" s="3">
        <f t="shared" si="0"/>
        <v>2008</v>
      </c>
      <c r="G50" s="3">
        <f t="shared" si="0"/>
        <v>2009</v>
      </c>
      <c r="H50" s="3">
        <f t="shared" si="0"/>
        <v>2010</v>
      </c>
      <c r="I50" s="3">
        <f t="shared" si="0"/>
        <v>2011</v>
      </c>
      <c r="J50" s="3">
        <f t="shared" si="0"/>
        <v>2012</v>
      </c>
      <c r="K50" s="3">
        <f t="shared" si="0"/>
        <v>2013</v>
      </c>
      <c r="L50" s="3">
        <f t="shared" si="0"/>
        <v>2014</v>
      </c>
      <c r="M50" s="3">
        <f t="shared" si="0"/>
        <v>2015</v>
      </c>
      <c r="N50" s="3">
        <f t="shared" si="0"/>
        <v>2016</v>
      </c>
      <c r="O50" s="3">
        <f t="shared" si="0"/>
        <v>2017</v>
      </c>
    </row>
    <row r="51" spans="2:15" x14ac:dyDescent="0.2">
      <c r="B51" s="4" t="str">
        <f t="shared" si="0"/>
        <v>Dwellings</v>
      </c>
      <c r="C51" s="10">
        <f>C5/C$29</f>
        <v>9.8634179911693279E-2</v>
      </c>
      <c r="D51" s="10">
        <f t="shared" ref="D51:O51" si="1">D5/D$29</f>
        <v>0.10084585567401479</v>
      </c>
      <c r="E51" s="10">
        <f t="shared" si="1"/>
        <v>0.10474424489994034</v>
      </c>
      <c r="F51" s="10">
        <f t="shared" si="1"/>
        <v>0.11095810277477514</v>
      </c>
      <c r="G51" s="10">
        <f t="shared" si="1"/>
        <v>0.10848688433452741</v>
      </c>
      <c r="H51" s="10">
        <f t="shared" si="1"/>
        <v>0.1048967002093109</v>
      </c>
      <c r="I51" s="10">
        <f t="shared" si="1"/>
        <v>9.7818857869233791E-2</v>
      </c>
      <c r="J51" s="10">
        <f t="shared" si="1"/>
        <v>8.9109078491527785E-2</v>
      </c>
      <c r="K51" s="10">
        <f t="shared" si="1"/>
        <v>8.6025424430247521E-2</v>
      </c>
      <c r="L51" s="10">
        <f t="shared" si="1"/>
        <v>8.2861477924784793E-2</v>
      </c>
      <c r="M51" s="10">
        <f t="shared" si="1"/>
        <v>8.0136332378819078E-2</v>
      </c>
      <c r="N51" s="10">
        <f t="shared" si="1"/>
        <v>7.5721421314220688E-2</v>
      </c>
      <c r="O51" s="10">
        <f t="shared" si="1"/>
        <v>7.0082682048246914E-2</v>
      </c>
    </row>
    <row r="52" spans="2:15" x14ac:dyDescent="0.2">
      <c r="B52" s="4" t="str">
        <f t="shared" si="0"/>
        <v>Non-residential buildings</v>
      </c>
      <c r="C52" s="10">
        <f t="shared" ref="C52:O67" si="2">C6/C$29</f>
        <v>0.26953419080720475</v>
      </c>
      <c r="D52" s="10">
        <f t="shared" si="2"/>
        <v>0.27490025038410265</v>
      </c>
      <c r="E52" s="10">
        <f t="shared" si="2"/>
        <v>0.28535138726520864</v>
      </c>
      <c r="F52" s="10">
        <f t="shared" si="2"/>
        <v>0.29930905015151738</v>
      </c>
      <c r="G52" s="10">
        <f t="shared" si="2"/>
        <v>0.30071054956397553</v>
      </c>
      <c r="H52" s="10">
        <f t="shared" si="2"/>
        <v>0.29729010943408574</v>
      </c>
      <c r="I52" s="10">
        <f t="shared" si="2"/>
        <v>0.29953163146444273</v>
      </c>
      <c r="J52" s="10">
        <f t="shared" si="2"/>
        <v>0.28568097365268835</v>
      </c>
      <c r="K52" s="10">
        <f t="shared" si="2"/>
        <v>0.28343260029364004</v>
      </c>
      <c r="L52" s="10">
        <f t="shared" si="2"/>
        <v>0.28190081786124321</v>
      </c>
      <c r="M52" s="10">
        <f t="shared" si="2"/>
        <v>0.27542947474706736</v>
      </c>
      <c r="N52" s="10">
        <f t="shared" si="2"/>
        <v>0.26814384615408504</v>
      </c>
      <c r="O52" s="10">
        <f t="shared" si="2"/>
        <v>0.25247080244203024</v>
      </c>
    </row>
    <row r="53" spans="2:15" x14ac:dyDescent="0.2">
      <c r="B53" s="4" t="str">
        <f t="shared" si="0"/>
        <v>Land improvements</v>
      </c>
      <c r="C53" s="10">
        <f t="shared" si="2"/>
        <v>4.4504262739029129E-3</v>
      </c>
      <c r="D53" s="10">
        <f t="shared" si="2"/>
        <v>4.1276241432277386E-3</v>
      </c>
      <c r="E53" s="10">
        <f t="shared" si="2"/>
        <v>4.0513480133228469E-3</v>
      </c>
      <c r="F53" s="10">
        <f t="shared" si="2"/>
        <v>4.2116697754998886E-3</v>
      </c>
      <c r="G53" s="10">
        <f t="shared" si="2"/>
        <v>4.1930319928966042E-3</v>
      </c>
      <c r="H53" s="10">
        <f t="shared" si="2"/>
        <v>4.1823515988620536E-3</v>
      </c>
      <c r="I53" s="10">
        <f t="shared" si="2"/>
        <v>4.1532254460079892E-3</v>
      </c>
      <c r="J53" s="10">
        <f t="shared" si="2"/>
        <v>3.8201811314739513E-3</v>
      </c>
      <c r="K53" s="10">
        <f t="shared" si="2"/>
        <v>3.7638447203146574E-3</v>
      </c>
      <c r="L53" s="10">
        <f t="shared" si="2"/>
        <v>3.6603333121905191E-3</v>
      </c>
      <c r="M53" s="10">
        <f t="shared" si="2"/>
        <v>3.6466700937193182E-3</v>
      </c>
      <c r="N53" s="10">
        <f t="shared" si="2"/>
        <v>3.5623247920632695E-3</v>
      </c>
      <c r="O53" s="10">
        <f t="shared" si="2"/>
        <v>3.4585728910951886E-3</v>
      </c>
    </row>
    <row r="54" spans="2:15" x14ac:dyDescent="0.2">
      <c r="B54" s="4" t="str">
        <f t="shared" si="0"/>
        <v>Other structures</v>
      </c>
      <c r="C54" s="10">
        <f t="shared" si="2"/>
        <v>8.6416909863597069E-2</v>
      </c>
      <c r="D54" s="10">
        <f t="shared" si="2"/>
        <v>8.1733413762562906E-2</v>
      </c>
      <c r="E54" s="10">
        <f t="shared" si="2"/>
        <v>8.2816822381824792E-2</v>
      </c>
      <c r="F54" s="10">
        <f t="shared" si="2"/>
        <v>8.6831214849412128E-2</v>
      </c>
      <c r="G54" s="10">
        <f t="shared" si="2"/>
        <v>8.8201786846336588E-2</v>
      </c>
      <c r="H54" s="10">
        <f t="shared" si="2"/>
        <v>9.1298203684887114E-2</v>
      </c>
      <c r="I54" s="10">
        <f t="shared" si="2"/>
        <v>9.9618536294664967E-2</v>
      </c>
      <c r="J54" s="10">
        <f t="shared" si="2"/>
        <v>9.2896902912341886E-2</v>
      </c>
      <c r="K54" s="10">
        <f t="shared" si="2"/>
        <v>9.3284452553572136E-2</v>
      </c>
      <c r="L54" s="10">
        <f t="shared" si="2"/>
        <v>9.1931404991074023E-2</v>
      </c>
      <c r="M54" s="10">
        <f t="shared" si="2"/>
        <v>9.1976814959590203E-2</v>
      </c>
      <c r="N54" s="10">
        <f t="shared" si="2"/>
        <v>8.877206324381158E-2</v>
      </c>
      <c r="O54" s="10">
        <f t="shared" si="2"/>
        <v>8.7253594824115571E-2</v>
      </c>
    </row>
    <row r="55" spans="2:15" x14ac:dyDescent="0.2">
      <c r="B55" s="4" t="str">
        <f t="shared" si="0"/>
        <v>Machinery and equipment</v>
      </c>
      <c r="C55" s="10">
        <f t="shared" si="2"/>
        <v>0.12587440735846828</v>
      </c>
      <c r="D55" s="10">
        <f t="shared" si="2"/>
        <v>0.12100479457304443</v>
      </c>
      <c r="E55" s="10">
        <f t="shared" si="2"/>
        <v>0.12168242024809282</v>
      </c>
      <c r="F55" s="10">
        <f t="shared" si="2"/>
        <v>0.12899007686235198</v>
      </c>
      <c r="G55" s="10">
        <f t="shared" si="2"/>
        <v>0.12625261592175879</v>
      </c>
      <c r="H55" s="10">
        <f t="shared" si="2"/>
        <v>0.12573169554167418</v>
      </c>
      <c r="I55" s="10">
        <f t="shared" si="2"/>
        <v>0.1228806300285019</v>
      </c>
      <c r="J55" s="10">
        <f t="shared" si="2"/>
        <v>0.11626869354635593</v>
      </c>
      <c r="K55" s="10">
        <f t="shared" si="2"/>
        <v>0.11498218285008241</v>
      </c>
      <c r="L55" s="10">
        <f t="shared" si="2"/>
        <v>0.11336404824727379</v>
      </c>
      <c r="M55" s="10">
        <f t="shared" si="2"/>
        <v>0.11470117272259733</v>
      </c>
      <c r="N55" s="10">
        <f t="shared" si="2"/>
        <v>0.11488006179937967</v>
      </c>
      <c r="O55" s="10">
        <f t="shared" si="2"/>
        <v>0.11296318679047407</v>
      </c>
    </row>
    <row r="56" spans="2:15" x14ac:dyDescent="0.2">
      <c r="B56" s="6" t="str">
        <f t="shared" si="0"/>
        <v>Transport equipment</v>
      </c>
      <c r="C56" s="10">
        <f t="shared" si="2"/>
        <v>2.6271677853769868E-2</v>
      </c>
      <c r="D56" s="10">
        <f t="shared" si="2"/>
        <v>2.501972903321846E-2</v>
      </c>
      <c r="E56" s="10">
        <f t="shared" si="2"/>
        <v>2.4783287525566109E-2</v>
      </c>
      <c r="F56" s="10">
        <f t="shared" si="2"/>
        <v>2.6319657923727618E-2</v>
      </c>
      <c r="G56" s="10">
        <f t="shared" si="2"/>
        <v>2.5490303799779193E-2</v>
      </c>
      <c r="H56" s="10">
        <f t="shared" si="2"/>
        <v>2.5506201013187596E-2</v>
      </c>
      <c r="I56" s="10">
        <f t="shared" si="2"/>
        <v>2.4099572875801931E-2</v>
      </c>
      <c r="J56" s="10">
        <f t="shared" si="2"/>
        <v>2.1702584386836307E-2</v>
      </c>
      <c r="K56" s="10">
        <f t="shared" si="2"/>
        <v>2.0561845286827959E-2</v>
      </c>
      <c r="L56" s="10">
        <f t="shared" si="2"/>
        <v>1.9384326749108272E-2</v>
      </c>
      <c r="M56" s="10">
        <f t="shared" si="2"/>
        <v>1.9236035786032168E-2</v>
      </c>
      <c r="N56" s="10">
        <f t="shared" si="2"/>
        <v>1.9600198751655688E-2</v>
      </c>
      <c r="O56" s="10">
        <f t="shared" si="2"/>
        <v>1.9822891230285595E-2</v>
      </c>
    </row>
    <row r="57" spans="2:15" x14ac:dyDescent="0.2">
      <c r="B57" s="6" t="str">
        <f t="shared" si="0"/>
        <v>ICT equipment</v>
      </c>
      <c r="C57" s="10">
        <f t="shared" si="2"/>
        <v>7.0144321216226843E-3</v>
      </c>
      <c r="D57" s="10">
        <f t="shared" si="2"/>
        <v>6.3040613342723413E-3</v>
      </c>
      <c r="E57" s="10">
        <f t="shared" si="2"/>
        <v>6.0635655844885807E-3</v>
      </c>
      <c r="F57" s="10">
        <f t="shared" si="2"/>
        <v>5.9211605326530527E-3</v>
      </c>
      <c r="G57" s="10">
        <f t="shared" si="2"/>
        <v>5.7633181410185631E-3</v>
      </c>
      <c r="H57" s="10">
        <f t="shared" si="2"/>
        <v>5.7653803915252979E-3</v>
      </c>
      <c r="I57" s="10">
        <f t="shared" si="2"/>
        <v>5.5967997849049331E-3</v>
      </c>
      <c r="J57" s="10">
        <f t="shared" si="2"/>
        <v>5.8277161906995579E-3</v>
      </c>
      <c r="K57" s="10">
        <f t="shared" si="2"/>
        <v>5.7795524395357484E-3</v>
      </c>
      <c r="L57" s="10">
        <f t="shared" si="2"/>
        <v>5.7078445399836872E-3</v>
      </c>
      <c r="M57" s="10">
        <f t="shared" si="2"/>
        <v>6.1782818337157274E-3</v>
      </c>
      <c r="N57" s="10">
        <f t="shared" si="2"/>
        <v>6.3248243273852957E-3</v>
      </c>
      <c r="O57" s="10">
        <f t="shared" si="2"/>
        <v>6.2187677490154669E-3</v>
      </c>
    </row>
    <row r="58" spans="2:15" x14ac:dyDescent="0.2">
      <c r="B58" s="6" t="str">
        <f t="shared" si="0"/>
        <v xml:space="preserve">Other machinery and equipment </v>
      </c>
      <c r="C58" s="10">
        <f t="shared" si="2"/>
        <v>9.2588297383075724E-2</v>
      </c>
      <c r="D58" s="10">
        <f t="shared" si="2"/>
        <v>8.9680765134624335E-2</v>
      </c>
      <c r="E58" s="10">
        <f t="shared" si="2"/>
        <v>9.0835567138038142E-2</v>
      </c>
      <c r="F58" s="10">
        <f t="shared" si="2"/>
        <v>9.6749027345308991E-2</v>
      </c>
      <c r="G58" s="10">
        <f t="shared" si="2"/>
        <v>9.4998993980961038E-2</v>
      </c>
      <c r="H58" s="10">
        <f t="shared" si="2"/>
        <v>9.4460114136961273E-2</v>
      </c>
      <c r="I58" s="10">
        <f t="shared" si="2"/>
        <v>9.3184257367795037E-2</v>
      </c>
      <c r="J58" s="10">
        <f t="shared" si="2"/>
        <v>8.8738392968820051E-2</v>
      </c>
      <c r="K58" s="10">
        <f t="shared" si="2"/>
        <v>8.8640785123718702E-2</v>
      </c>
      <c r="L58" s="10">
        <f t="shared" si="2"/>
        <v>8.8271876958181825E-2</v>
      </c>
      <c r="M58" s="10">
        <f t="shared" si="2"/>
        <v>8.9286855102849436E-2</v>
      </c>
      <c r="N58" s="10">
        <f t="shared" si="2"/>
        <v>8.8954828886076601E-2</v>
      </c>
      <c r="O58" s="10">
        <f t="shared" si="2"/>
        <v>8.6921527811173002E-2</v>
      </c>
    </row>
    <row r="59" spans="2:15" x14ac:dyDescent="0.2">
      <c r="B59" s="4" t="str">
        <f t="shared" si="0"/>
        <v>Cultivated biological resources</v>
      </c>
      <c r="C59" s="10">
        <f t="shared" si="2"/>
        <v>3.4360262209132163E-4</v>
      </c>
      <c r="D59" s="10">
        <f t="shared" si="2"/>
        <v>3.2489739289605644E-4</v>
      </c>
      <c r="E59" s="10">
        <f t="shared" si="2"/>
        <v>3.2587037474488266E-4</v>
      </c>
      <c r="F59" s="10">
        <f t="shared" si="2"/>
        <v>3.170152287052208E-4</v>
      </c>
      <c r="G59" s="10">
        <f t="shared" si="2"/>
        <v>3.3525907834494243E-4</v>
      </c>
      <c r="H59" s="10">
        <f t="shared" si="2"/>
        <v>3.7245116320641533E-4</v>
      </c>
      <c r="I59" s="10">
        <f t="shared" si="2"/>
        <v>3.3268226020797924E-4</v>
      </c>
      <c r="J59" s="10">
        <f t="shared" si="2"/>
        <v>3.582134780937314E-4</v>
      </c>
      <c r="K59" s="10">
        <f t="shared" si="2"/>
        <v>3.5439279929005778E-4</v>
      </c>
      <c r="L59" s="10">
        <f t="shared" si="2"/>
        <v>3.4387602468798116E-4</v>
      </c>
      <c r="M59" s="10">
        <f t="shared" si="2"/>
        <v>3.5783580835944408E-4</v>
      </c>
      <c r="N59" s="10">
        <f t="shared" si="2"/>
        <v>3.5294122880572183E-4</v>
      </c>
      <c r="O59" s="10">
        <f t="shared" si="2"/>
        <v>3.4414952471208344E-4</v>
      </c>
    </row>
    <row r="60" spans="2:15" x14ac:dyDescent="0.2">
      <c r="B60" s="4" t="str">
        <f t="shared" si="0"/>
        <v>Intellectual property products</v>
      </c>
      <c r="C60" s="10">
        <f t="shared" si="2"/>
        <v>2.2223576625614465E-2</v>
      </c>
      <c r="D60" s="10">
        <f t="shared" si="2"/>
        <v>2.069111078761434E-2</v>
      </c>
      <c r="E60" s="10">
        <f t="shared" si="2"/>
        <v>2.061255806591053E-2</v>
      </c>
      <c r="F60" s="10">
        <f t="shared" si="2"/>
        <v>2.1705145436503152E-2</v>
      </c>
      <c r="G60" s="10">
        <f t="shared" si="2"/>
        <v>2.2233929833721265E-2</v>
      </c>
      <c r="H60" s="10">
        <f t="shared" si="2"/>
        <v>2.3255132542947969E-2</v>
      </c>
      <c r="I60" s="10">
        <f t="shared" si="2"/>
        <v>2.2657585444401118E-2</v>
      </c>
      <c r="J60" s="10">
        <f t="shared" si="2"/>
        <v>2.1270152020301924E-2</v>
      </c>
      <c r="K60" s="10">
        <f t="shared" si="2"/>
        <v>2.2079128408759134E-2</v>
      </c>
      <c r="L60" s="10">
        <f t="shared" si="2"/>
        <v>2.2987252042132075E-2</v>
      </c>
      <c r="M60" s="10">
        <f t="shared" si="2"/>
        <v>2.4695497887412942E-2</v>
      </c>
      <c r="N60" s="10">
        <f t="shared" si="2"/>
        <v>2.6036654906463483E-2</v>
      </c>
      <c r="O60" s="10">
        <f t="shared" si="2"/>
        <v>2.6647208378162476E-2</v>
      </c>
    </row>
    <row r="61" spans="2:15" x14ac:dyDescent="0.2">
      <c r="B61" s="7" t="str">
        <f t="shared" si="0"/>
        <v>of which: Research and development</v>
      </c>
      <c r="C61" s="10">
        <f t="shared" si="2"/>
        <v>9.9773480043199442E-3</v>
      </c>
      <c r="D61" s="10">
        <f t="shared" si="2"/>
        <v>9.4296746637227025E-3</v>
      </c>
      <c r="E61" s="10">
        <f t="shared" si="2"/>
        <v>9.5368501747743247E-3</v>
      </c>
      <c r="F61" s="10">
        <f t="shared" si="2"/>
        <v>1.0244767646014636E-2</v>
      </c>
      <c r="G61" s="10">
        <f t="shared" si="2"/>
        <v>1.0822892174017804E-2</v>
      </c>
      <c r="H61" s="10">
        <f t="shared" si="2"/>
        <v>1.1303972338340407E-2</v>
      </c>
      <c r="I61" s="10">
        <f t="shared" si="2"/>
        <v>1.1308573859474385E-2</v>
      </c>
      <c r="J61" s="10">
        <f t="shared" si="2"/>
        <v>1.0571386798720484E-2</v>
      </c>
      <c r="K61" s="10">
        <f t="shared" si="2"/>
        <v>1.1159841713634516E-2</v>
      </c>
      <c r="L61" s="10">
        <f t="shared" si="2"/>
        <v>1.1546482191226034E-2</v>
      </c>
      <c r="M61" s="10">
        <f t="shared" si="2"/>
        <v>1.2398118793563518E-2</v>
      </c>
      <c r="N61" s="10">
        <f t="shared" si="2"/>
        <v>1.3123664252792069E-2</v>
      </c>
      <c r="O61" s="10">
        <f t="shared" si="2"/>
        <v>1.3757483469354645E-2</v>
      </c>
    </row>
    <row r="62" spans="2:15" x14ac:dyDescent="0.2">
      <c r="B62" s="4" t="str">
        <f t="shared" si="0"/>
        <v>Inventories</v>
      </c>
      <c r="C62" s="10">
        <f t="shared" si="2"/>
        <v>0</v>
      </c>
      <c r="D62" s="10">
        <f t="shared" si="2"/>
        <v>0</v>
      </c>
      <c r="E62" s="10">
        <f t="shared" si="2"/>
        <v>0</v>
      </c>
      <c r="F62" s="10">
        <f t="shared" si="2"/>
        <v>0</v>
      </c>
      <c r="G62" s="10">
        <f t="shared" si="2"/>
        <v>0</v>
      </c>
      <c r="H62" s="10">
        <f t="shared" si="2"/>
        <v>0</v>
      </c>
      <c r="I62" s="10">
        <f t="shared" si="2"/>
        <v>0</v>
      </c>
      <c r="J62" s="10">
        <f t="shared" si="2"/>
        <v>6.9804806946038203E-2</v>
      </c>
      <c r="K62" s="10">
        <f t="shared" si="2"/>
        <v>6.9885595273834256E-2</v>
      </c>
      <c r="L62" s="10">
        <f t="shared" si="2"/>
        <v>7.0501010713094808E-2</v>
      </c>
      <c r="M62" s="10">
        <f t="shared" si="2"/>
        <v>7.2203920523831663E-2</v>
      </c>
      <c r="N62" s="10">
        <f t="shared" si="2"/>
        <v>7.3497807639039819E-2</v>
      </c>
      <c r="O62" s="10">
        <f t="shared" si="2"/>
        <v>7.056643367293039E-2</v>
      </c>
    </row>
    <row r="63" spans="2:15" x14ac:dyDescent="0.2">
      <c r="B63" s="4" t="str">
        <f t="shared" si="0"/>
        <v>Land under cultivation</v>
      </c>
      <c r="C63" s="10">
        <f t="shared" si="2"/>
        <v>4.5151696242397834E-3</v>
      </c>
      <c r="D63" s="10">
        <f t="shared" si="2"/>
        <v>4.168918864842849E-3</v>
      </c>
      <c r="E63" s="10">
        <f t="shared" si="2"/>
        <v>4.0896046468684574E-3</v>
      </c>
      <c r="F63" s="10">
        <f t="shared" si="2"/>
        <v>4.2002207196818542E-3</v>
      </c>
      <c r="G63" s="10">
        <f t="shared" si="2"/>
        <v>4.2247720058471412E-3</v>
      </c>
      <c r="H63" s="10">
        <f t="shared" si="2"/>
        <v>4.5316785214535296E-3</v>
      </c>
      <c r="I63" s="10">
        <f t="shared" si="2"/>
        <v>4.3600611329622611E-3</v>
      </c>
      <c r="J63" s="10">
        <f t="shared" si="2"/>
        <v>4.0511654423225994E-3</v>
      </c>
      <c r="K63" s="10">
        <f t="shared" si="2"/>
        <v>3.8717309455850507E-3</v>
      </c>
      <c r="L63" s="10">
        <f t="shared" si="2"/>
        <v>3.880057447941121E-3</v>
      </c>
      <c r="M63" s="10">
        <f t="shared" si="2"/>
        <v>3.9435394950580373E-3</v>
      </c>
      <c r="N63" s="10">
        <f t="shared" si="2"/>
        <v>3.9811854542990254E-3</v>
      </c>
      <c r="O63" s="10">
        <f t="shared" si="2"/>
        <v>3.8552434999345971E-3</v>
      </c>
    </row>
    <row r="64" spans="2:15" x14ac:dyDescent="0.2">
      <c r="B64" s="2" t="str">
        <f t="shared" si="0"/>
        <v>Non-financial assets (a)</v>
      </c>
      <c r="C64" s="11">
        <f t="shared" si="2"/>
        <v>0.61199246308681188</v>
      </c>
      <c r="D64" s="11">
        <f t="shared" si="2"/>
        <v>0.60779686558230583</v>
      </c>
      <c r="E64" s="11">
        <f t="shared" si="2"/>
        <v>0.6236742558959133</v>
      </c>
      <c r="F64" s="11">
        <f t="shared" si="2"/>
        <v>0.65652249579844668</v>
      </c>
      <c r="G64" s="11">
        <f t="shared" si="2"/>
        <v>0.65463882957740815</v>
      </c>
      <c r="H64" s="11">
        <f t="shared" si="2"/>
        <v>0.65155832269642788</v>
      </c>
      <c r="I64" s="11">
        <f t="shared" si="2"/>
        <v>0.65135320994042278</v>
      </c>
      <c r="J64" s="11">
        <f t="shared" si="2"/>
        <v>0.68326016762114428</v>
      </c>
      <c r="K64" s="11">
        <f t="shared" si="2"/>
        <v>0.67767935227532516</v>
      </c>
      <c r="L64" s="11">
        <f t="shared" si="2"/>
        <v>0.67143027856442239</v>
      </c>
      <c r="M64" s="11">
        <f t="shared" si="2"/>
        <v>0.66709125861645546</v>
      </c>
      <c r="N64" s="11">
        <f t="shared" si="2"/>
        <v>0.65494830653216829</v>
      </c>
      <c r="O64" s="11">
        <f t="shared" si="2"/>
        <v>0.62764187407170158</v>
      </c>
    </row>
    <row r="65" spans="2:15" x14ac:dyDescent="0.2">
      <c r="B65" s="4" t="str">
        <f t="shared" si="0"/>
        <v>Monetary gold and SDRs</v>
      </c>
      <c r="C65" s="10">
        <f t="shared" si="2"/>
        <v>0</v>
      </c>
      <c r="D65" s="10">
        <f t="shared" si="2"/>
        <v>0</v>
      </c>
      <c r="E65" s="10">
        <f t="shared" si="2"/>
        <v>0</v>
      </c>
      <c r="F65" s="10">
        <f t="shared" si="2"/>
        <v>0</v>
      </c>
      <c r="G65" s="10">
        <f t="shared" si="2"/>
        <v>0</v>
      </c>
      <c r="H65" s="10">
        <f t="shared" si="2"/>
        <v>0</v>
      </c>
      <c r="I65" s="10">
        <f t="shared" si="2"/>
        <v>0</v>
      </c>
      <c r="J65" s="10">
        <f t="shared" si="2"/>
        <v>0</v>
      </c>
      <c r="K65" s="10">
        <f t="shared" si="2"/>
        <v>0</v>
      </c>
      <c r="L65" s="10">
        <f t="shared" si="2"/>
        <v>0</v>
      </c>
      <c r="M65" s="10">
        <f t="shared" si="2"/>
        <v>0</v>
      </c>
      <c r="N65" s="10">
        <f t="shared" si="2"/>
        <v>0</v>
      </c>
      <c r="O65" s="10">
        <f t="shared" si="2"/>
        <v>0</v>
      </c>
    </row>
    <row r="66" spans="2:15" x14ac:dyDescent="0.2">
      <c r="B66" s="4" t="str">
        <f t="shared" ref="B66:B75" si="3">B20</f>
        <v>Currency and deposits</v>
      </c>
      <c r="C66" s="10">
        <f t="shared" si="2"/>
        <v>4.5439269045478556E-2</v>
      </c>
      <c r="D66" s="10">
        <f t="shared" si="2"/>
        <v>4.6979594023958064E-2</v>
      </c>
      <c r="E66" s="10">
        <f t="shared" si="2"/>
        <v>4.8192917161282836E-2</v>
      </c>
      <c r="F66" s="10">
        <f t="shared" si="2"/>
        <v>4.7657010240373755E-2</v>
      </c>
      <c r="G66" s="10">
        <f t="shared" si="2"/>
        <v>5.0805899086866564E-2</v>
      </c>
      <c r="H66" s="10">
        <f t="shared" si="2"/>
        <v>5.1758920050024387E-2</v>
      </c>
      <c r="I66" s="10">
        <f t="shared" si="2"/>
        <v>4.8411671135820435E-2</v>
      </c>
      <c r="J66" s="10">
        <f t="shared" si="2"/>
        <v>4.9278943611752411E-2</v>
      </c>
      <c r="K66" s="10">
        <f t="shared" si="2"/>
        <v>5.2342063187130979E-2</v>
      </c>
      <c r="L66" s="10">
        <f t="shared" si="2"/>
        <v>5.4991886935436884E-2</v>
      </c>
      <c r="M66" s="10">
        <f t="shared" si="2"/>
        <v>6.1914048585984836E-2</v>
      </c>
      <c r="N66" s="10">
        <f t="shared" si="2"/>
        <v>6.6489611873678203E-2</v>
      </c>
      <c r="O66" s="10">
        <f t="shared" si="2"/>
        <v>6.9694404097411997E-2</v>
      </c>
    </row>
    <row r="67" spans="2:15" x14ac:dyDescent="0.2">
      <c r="B67" s="4" t="str">
        <f t="shared" si="3"/>
        <v>Debt securities</v>
      </c>
      <c r="C67" s="10">
        <f t="shared" si="2"/>
        <v>9.652672422688623E-3</v>
      </c>
      <c r="D67" s="10">
        <f t="shared" si="2"/>
        <v>8.3586488540798136E-3</v>
      </c>
      <c r="E67" s="10">
        <f t="shared" si="2"/>
        <v>1.2210241825773072E-2</v>
      </c>
      <c r="F67" s="10">
        <f t="shared" si="2"/>
        <v>1.1794648629455916E-2</v>
      </c>
      <c r="G67" s="10">
        <f t="shared" si="2"/>
        <v>1.3173565931916717E-2</v>
      </c>
      <c r="H67" s="10">
        <f t="shared" si="2"/>
        <v>1.6598743982799001E-2</v>
      </c>
      <c r="I67" s="10">
        <f t="shared" si="2"/>
        <v>1.3112004610083286E-2</v>
      </c>
      <c r="J67" s="10">
        <f t="shared" si="2"/>
        <v>1.202587050781204E-2</v>
      </c>
      <c r="K67" s="10">
        <f t="shared" si="2"/>
        <v>1.2759063109746211E-2</v>
      </c>
      <c r="L67" s="10">
        <f t="shared" si="2"/>
        <v>1.3222302612081143E-2</v>
      </c>
      <c r="M67" s="10">
        <f t="shared" si="2"/>
        <v>1.2795270368480133E-2</v>
      </c>
      <c r="N67" s="10">
        <f t="shared" si="2"/>
        <v>1.3309224887427905E-2</v>
      </c>
      <c r="O67" s="10">
        <f t="shared" si="2"/>
        <v>1.320144021229323E-2</v>
      </c>
    </row>
    <row r="68" spans="2:15" x14ac:dyDescent="0.2">
      <c r="B68" s="4" t="str">
        <f t="shared" si="3"/>
        <v>Loans</v>
      </c>
      <c r="C68" s="10">
        <f t="shared" ref="C68:O75" si="4">C22/C$29</f>
        <v>1.2018473672247751E-2</v>
      </c>
      <c r="D68" s="10">
        <f t="shared" si="4"/>
        <v>1.2149345555249956E-2</v>
      </c>
      <c r="E68" s="10">
        <f t="shared" si="4"/>
        <v>1.5072076133449323E-2</v>
      </c>
      <c r="F68" s="10">
        <f t="shared" si="4"/>
        <v>1.5651125023015185E-2</v>
      </c>
      <c r="G68" s="10">
        <f t="shared" si="4"/>
        <v>1.6546754497832661E-2</v>
      </c>
      <c r="H68" s="10">
        <f t="shared" si="4"/>
        <v>1.5697714400937136E-2</v>
      </c>
      <c r="I68" s="10">
        <f t="shared" si="4"/>
        <v>1.5697487856002647E-2</v>
      </c>
      <c r="J68" s="10">
        <f t="shared" si="4"/>
        <v>1.2886484522724662E-2</v>
      </c>
      <c r="K68" s="10">
        <f t="shared" si="4"/>
        <v>1.4037777142335841E-2</v>
      </c>
      <c r="L68" s="10">
        <f t="shared" si="4"/>
        <v>1.4765112035321857E-2</v>
      </c>
      <c r="M68" s="10">
        <f t="shared" si="4"/>
        <v>1.3636633649286052E-2</v>
      </c>
      <c r="N68" s="10">
        <f t="shared" si="4"/>
        <v>1.4875081593003636E-2</v>
      </c>
      <c r="O68" s="10">
        <f t="shared" si="4"/>
        <v>1.3803849575514707E-2</v>
      </c>
    </row>
    <row r="69" spans="2:15" x14ac:dyDescent="0.2">
      <c r="B69" s="4" t="str">
        <f t="shared" si="3"/>
        <v>Shares and other equity</v>
      </c>
      <c r="C69" s="10">
        <f t="shared" si="4"/>
        <v>0.16204150185432256</v>
      </c>
      <c r="D69" s="10">
        <f t="shared" si="4"/>
        <v>0.16423533327029491</v>
      </c>
      <c r="E69" s="10">
        <f t="shared" si="4"/>
        <v>0.15531729779742345</v>
      </c>
      <c r="F69" s="10">
        <f t="shared" si="4"/>
        <v>0.12138328258593048</v>
      </c>
      <c r="G69" s="10">
        <f t="shared" si="4"/>
        <v>0.12310918250192816</v>
      </c>
      <c r="H69" s="10">
        <f t="shared" si="4"/>
        <v>0.11287259302525676</v>
      </c>
      <c r="I69" s="10">
        <f t="shared" si="4"/>
        <v>0.11021416171998361</v>
      </c>
      <c r="J69" s="10">
        <f t="shared" si="4"/>
        <v>0.10695190242891675</v>
      </c>
      <c r="K69" s="10">
        <f t="shared" si="4"/>
        <v>0.10825371772380045</v>
      </c>
      <c r="L69" s="10">
        <f t="shared" si="4"/>
        <v>0.11385414516653419</v>
      </c>
      <c r="M69" s="10">
        <f t="shared" si="4"/>
        <v>0.11396642142650133</v>
      </c>
      <c r="N69" s="10">
        <f t="shared" si="4"/>
        <v>0.12437312119123012</v>
      </c>
      <c r="O69" s="10">
        <f t="shared" si="4"/>
        <v>0.14094390275262705</v>
      </c>
    </row>
    <row r="70" spans="2:15" x14ac:dyDescent="0.2">
      <c r="B70" s="4" t="str">
        <f t="shared" si="3"/>
        <v>Derivatives</v>
      </c>
      <c r="C70" s="10">
        <f t="shared" si="4"/>
        <v>2.4591229861783488E-3</v>
      </c>
      <c r="D70" s="10">
        <f t="shared" si="4"/>
        <v>2.9448852697493296E-3</v>
      </c>
      <c r="E70" s="10">
        <f t="shared" si="4"/>
        <v>1.8149311672914343E-3</v>
      </c>
      <c r="F70" s="10">
        <f t="shared" si="4"/>
        <v>2.7757317364692545E-3</v>
      </c>
      <c r="G70" s="10">
        <f t="shared" si="4"/>
        <v>2.9425733146132491E-3</v>
      </c>
      <c r="H70" s="10">
        <f t="shared" si="4"/>
        <v>2.8121312658202502E-3</v>
      </c>
      <c r="I70" s="10">
        <f t="shared" si="4"/>
        <v>3.6914178780501662E-3</v>
      </c>
      <c r="J70" s="10">
        <f t="shared" si="4"/>
        <v>3.3130657528714744E-3</v>
      </c>
      <c r="K70" s="10">
        <f t="shared" si="4"/>
        <v>2.5678728892990152E-3</v>
      </c>
      <c r="L70" s="10">
        <f t="shared" si="4"/>
        <v>3.490739626452449E-3</v>
      </c>
      <c r="M70" s="10">
        <f t="shared" si="4"/>
        <v>3.2372345716688163E-3</v>
      </c>
      <c r="N70" s="10">
        <f t="shared" si="4"/>
        <v>2.8162380898387601E-3</v>
      </c>
      <c r="O70" s="10">
        <f t="shared" si="4"/>
        <v>2.4571021668761857E-3</v>
      </c>
    </row>
    <row r="71" spans="2:15" x14ac:dyDescent="0.2">
      <c r="B71" s="4" t="str">
        <f t="shared" si="3"/>
        <v>Mutual fund shares</v>
      </c>
      <c r="C71" s="10">
        <f t="shared" si="4"/>
        <v>3.6696865116607612E-3</v>
      </c>
      <c r="D71" s="10">
        <f t="shared" si="4"/>
        <v>3.252332875516995E-3</v>
      </c>
      <c r="E71" s="10">
        <f t="shared" si="4"/>
        <v>2.7397974519784902E-3</v>
      </c>
      <c r="F71" s="10">
        <f t="shared" si="4"/>
        <v>2.0354295486372442E-3</v>
      </c>
      <c r="G71" s="10">
        <f t="shared" si="4"/>
        <v>2.0471593072199697E-3</v>
      </c>
      <c r="H71" s="10">
        <f t="shared" si="4"/>
        <v>2.3576931256930034E-3</v>
      </c>
      <c r="I71" s="10">
        <f t="shared" si="4"/>
        <v>1.4691572112587982E-3</v>
      </c>
      <c r="J71" s="10">
        <f t="shared" si="4"/>
        <v>1.5346482869973718E-3</v>
      </c>
      <c r="K71" s="10">
        <f t="shared" si="4"/>
        <v>1.9353295211968816E-3</v>
      </c>
      <c r="L71" s="10">
        <f t="shared" si="4"/>
        <v>2.0879430887790857E-3</v>
      </c>
      <c r="M71" s="10">
        <f t="shared" si="4"/>
        <v>2.7241798734873911E-3</v>
      </c>
      <c r="N71" s="10">
        <f t="shared" si="4"/>
        <v>2.8218994182294724E-3</v>
      </c>
      <c r="O71" s="10">
        <f t="shared" si="4"/>
        <v>3.3851263470149945E-3</v>
      </c>
    </row>
    <row r="72" spans="2:15" x14ac:dyDescent="0.2">
      <c r="B72" s="4" t="str">
        <f t="shared" si="3"/>
        <v>Insurance, pension and standardised guarantee schemes</v>
      </c>
      <c r="C72" s="10">
        <f t="shared" si="4"/>
        <v>5.0358247931685139E-3</v>
      </c>
      <c r="D72" s="10">
        <f t="shared" si="4"/>
        <v>4.7543103329953235E-3</v>
      </c>
      <c r="E72" s="10">
        <f t="shared" si="4"/>
        <v>4.5296187758078156E-3</v>
      </c>
      <c r="F72" s="10">
        <f t="shared" si="4"/>
        <v>4.3113054436995811E-3</v>
      </c>
      <c r="G72" s="10">
        <f t="shared" si="4"/>
        <v>4.3374010587807384E-3</v>
      </c>
      <c r="H72" s="10">
        <f t="shared" si="4"/>
        <v>4.0929201435357049E-3</v>
      </c>
      <c r="I72" s="10">
        <f t="shared" si="4"/>
        <v>4.023136190316281E-3</v>
      </c>
      <c r="J72" s="10">
        <f t="shared" si="4"/>
        <v>3.6673331578332374E-3</v>
      </c>
      <c r="K72" s="10">
        <f t="shared" si="4"/>
        <v>3.6328170191703411E-3</v>
      </c>
      <c r="L72" s="10">
        <f t="shared" si="4"/>
        <v>3.582031559878204E-3</v>
      </c>
      <c r="M72" s="10">
        <f t="shared" si="4"/>
        <v>3.5459744676238471E-3</v>
      </c>
      <c r="N72" s="10">
        <f t="shared" si="4"/>
        <v>3.6552079281696025E-3</v>
      </c>
      <c r="O72" s="10">
        <f t="shared" si="4"/>
        <v>2.4680700362087202E-3</v>
      </c>
    </row>
    <row r="73" spans="2:15" x14ac:dyDescent="0.2">
      <c r="B73" s="4" t="str">
        <f t="shared" si="3"/>
        <v>Other accounts receivable</v>
      </c>
      <c r="C73" s="10">
        <f t="shared" si="4"/>
        <v>0.14769098562744304</v>
      </c>
      <c r="D73" s="10">
        <f t="shared" si="4"/>
        <v>0.14952868423584978</v>
      </c>
      <c r="E73" s="10">
        <f t="shared" si="4"/>
        <v>0.13644886379108018</v>
      </c>
      <c r="F73" s="10">
        <f t="shared" si="4"/>
        <v>0.13786897099397177</v>
      </c>
      <c r="G73" s="10">
        <f t="shared" si="4"/>
        <v>0.132398632416076</v>
      </c>
      <c r="H73" s="10">
        <f t="shared" si="4"/>
        <v>0.14225096130950585</v>
      </c>
      <c r="I73" s="10">
        <f t="shared" si="4"/>
        <v>0.15202775345806196</v>
      </c>
      <c r="J73" s="10">
        <f t="shared" si="4"/>
        <v>0.12708158410994785</v>
      </c>
      <c r="K73" s="10">
        <f t="shared" si="4"/>
        <v>0.12679200713199515</v>
      </c>
      <c r="L73" s="10">
        <f t="shared" si="4"/>
        <v>0.12257556041109377</v>
      </c>
      <c r="M73" s="10">
        <f t="shared" si="4"/>
        <v>0.12108897844051217</v>
      </c>
      <c r="N73" s="10">
        <f t="shared" si="4"/>
        <v>0.11671131058459666</v>
      </c>
      <c r="O73" s="10">
        <f t="shared" si="4"/>
        <v>0.12640422871713269</v>
      </c>
    </row>
    <row r="74" spans="2:15" x14ac:dyDescent="0.2">
      <c r="B74" s="2" t="str">
        <f t="shared" si="3"/>
        <v>Financial assets (b)</v>
      </c>
      <c r="C74" s="11">
        <f t="shared" si="4"/>
        <v>0.38800753691318812</v>
      </c>
      <c r="D74" s="11">
        <f t="shared" si="4"/>
        <v>0.39220313441769417</v>
      </c>
      <c r="E74" s="11">
        <f t="shared" si="4"/>
        <v>0.37632574410408659</v>
      </c>
      <c r="F74" s="11">
        <f t="shared" si="4"/>
        <v>0.34347750420155315</v>
      </c>
      <c r="G74" s="11">
        <f t="shared" si="4"/>
        <v>0.34536117042259179</v>
      </c>
      <c r="H74" s="11">
        <f t="shared" si="4"/>
        <v>0.34844167730357206</v>
      </c>
      <c r="I74" s="11">
        <f t="shared" si="4"/>
        <v>0.34864679005957716</v>
      </c>
      <c r="J74" s="11">
        <f t="shared" si="4"/>
        <v>0.31673983237885578</v>
      </c>
      <c r="K74" s="11">
        <f t="shared" si="4"/>
        <v>0.32232064772467484</v>
      </c>
      <c r="L74" s="11">
        <f t="shared" si="4"/>
        <v>0.32856972143557761</v>
      </c>
      <c r="M74" s="11">
        <f t="shared" si="4"/>
        <v>0.33290874138354454</v>
      </c>
      <c r="N74" s="11">
        <f t="shared" si="4"/>
        <v>0.34505169346783177</v>
      </c>
      <c r="O74" s="11">
        <f t="shared" si="4"/>
        <v>0.37235812592829842</v>
      </c>
    </row>
    <row r="75" spans="2:15" x14ac:dyDescent="0.2">
      <c r="B75" s="2" t="str">
        <f t="shared" si="3"/>
        <v>Gross wealth (a+b)</v>
      </c>
      <c r="C75" s="11">
        <f t="shared" si="4"/>
        <v>1</v>
      </c>
      <c r="D75" s="11">
        <f t="shared" si="4"/>
        <v>1</v>
      </c>
      <c r="E75" s="11">
        <f t="shared" si="4"/>
        <v>1</v>
      </c>
      <c r="F75" s="11">
        <f t="shared" si="4"/>
        <v>1</v>
      </c>
      <c r="G75" s="11">
        <f t="shared" si="4"/>
        <v>1</v>
      </c>
      <c r="H75" s="11">
        <f t="shared" si="4"/>
        <v>1</v>
      </c>
      <c r="I75" s="11">
        <f t="shared" si="4"/>
        <v>1</v>
      </c>
      <c r="J75" s="11">
        <f t="shared" si="4"/>
        <v>1</v>
      </c>
      <c r="K75" s="11">
        <f t="shared" si="4"/>
        <v>1</v>
      </c>
      <c r="L75" s="11">
        <f t="shared" si="4"/>
        <v>1</v>
      </c>
      <c r="M75" s="11">
        <f t="shared" si="4"/>
        <v>1</v>
      </c>
      <c r="N75" s="11">
        <f t="shared" si="4"/>
        <v>1</v>
      </c>
      <c r="O75" s="11">
        <f t="shared" si="4"/>
        <v>1</v>
      </c>
    </row>
    <row r="77" spans="2:15" x14ac:dyDescent="0.2">
      <c r="B77" s="19" t="s">
        <v>38</v>
      </c>
    </row>
    <row r="81" spans="2:15" ht="15.75" x14ac:dyDescent="0.25">
      <c r="B81" s="21" t="s">
        <v>65</v>
      </c>
    </row>
    <row r="83" spans="2:15" x14ac:dyDescent="0.2">
      <c r="B83" s="2" t="str">
        <f t="shared" ref="B83:O83" si="5">B4</f>
        <v>Assets/Liabilities</v>
      </c>
      <c r="C83" s="3">
        <f t="shared" si="5"/>
        <v>2005</v>
      </c>
      <c r="D83" s="3">
        <f t="shared" si="5"/>
        <v>2006</v>
      </c>
      <c r="E83" s="3">
        <f t="shared" si="5"/>
        <v>2007</v>
      </c>
      <c r="F83" s="3">
        <f t="shared" si="5"/>
        <v>2008</v>
      </c>
      <c r="G83" s="3">
        <f t="shared" si="5"/>
        <v>2009</v>
      </c>
      <c r="H83" s="3">
        <f t="shared" si="5"/>
        <v>2010</v>
      </c>
      <c r="I83" s="3">
        <f t="shared" si="5"/>
        <v>2011</v>
      </c>
      <c r="J83" s="3">
        <f t="shared" si="5"/>
        <v>2012</v>
      </c>
      <c r="K83" s="3">
        <f t="shared" si="5"/>
        <v>2013</v>
      </c>
      <c r="L83" s="3">
        <f t="shared" si="5"/>
        <v>2014</v>
      </c>
      <c r="M83" s="3">
        <f t="shared" si="5"/>
        <v>2015</v>
      </c>
      <c r="N83" s="3">
        <f t="shared" si="5"/>
        <v>2016</v>
      </c>
      <c r="O83" s="3">
        <f t="shared" si="5"/>
        <v>2017</v>
      </c>
    </row>
    <row r="84" spans="2:15" x14ac:dyDescent="0.2">
      <c r="B84" s="4" t="str">
        <f t="shared" ref="B84" si="6">B5</f>
        <v>Dwellings</v>
      </c>
      <c r="C84" s="5"/>
      <c r="D84" s="10">
        <f>(D5/C5)-1</f>
        <v>0.12344695890250423</v>
      </c>
      <c r="E84" s="10">
        <f t="shared" ref="E84:O84" si="7">(E5/D5)-1</f>
        <v>8.6609581247155232E-2</v>
      </c>
      <c r="F84" s="10">
        <f t="shared" si="7"/>
        <v>4.7678888554361532E-2</v>
      </c>
      <c r="G84" s="10">
        <f t="shared" si="7"/>
        <v>-2.0894938069019542E-2</v>
      </c>
      <c r="H84" s="10">
        <f t="shared" si="7"/>
        <v>-1.8231393217036929E-2</v>
      </c>
      <c r="I84" s="10">
        <f t="shared" si="7"/>
        <v>-3.0526033023834165E-2</v>
      </c>
      <c r="J84" s="10">
        <f t="shared" si="7"/>
        <v>-2.611756030524115E-2</v>
      </c>
      <c r="K84" s="10">
        <f t="shared" si="7"/>
        <v>-4.9817932344714766E-2</v>
      </c>
      <c r="L84" s="10">
        <f t="shared" si="7"/>
        <v>-3.4669113652004868E-2</v>
      </c>
      <c r="M84" s="10">
        <f t="shared" si="7"/>
        <v>-4.4847132515171695E-2</v>
      </c>
      <c r="N84" s="10">
        <f t="shared" si="7"/>
        <v>-5.4911871775397469E-2</v>
      </c>
      <c r="O84" s="10">
        <f t="shared" si="7"/>
        <v>-4.0101090995751876E-2</v>
      </c>
    </row>
    <row r="85" spans="2:15" x14ac:dyDescent="0.2">
      <c r="B85" s="4" t="str">
        <f t="shared" ref="B85" si="8">B6</f>
        <v>Non-residential buildings</v>
      </c>
      <c r="C85" s="5"/>
      <c r="D85" s="10">
        <f t="shared" ref="D85:O85" si="9">(D6/C6)-1</f>
        <v>0.1206841435340853</v>
      </c>
      <c r="E85" s="10">
        <f t="shared" si="9"/>
        <v>8.5941094159421638E-2</v>
      </c>
      <c r="F85" s="10">
        <f t="shared" si="9"/>
        <v>3.7383177570093462E-2</v>
      </c>
      <c r="G85" s="10">
        <f t="shared" si="9"/>
        <v>6.0970996703644254E-3</v>
      </c>
      <c r="H85" s="10">
        <f t="shared" si="9"/>
        <v>3.8211634138181072E-3</v>
      </c>
      <c r="I85" s="10">
        <f t="shared" si="9"/>
        <v>4.746042034843545E-2</v>
      </c>
      <c r="J85" s="10">
        <f t="shared" si="9"/>
        <v>1.963749089640654E-2</v>
      </c>
      <c r="K85" s="10">
        <f t="shared" si="9"/>
        <v>-2.35040594082081E-2</v>
      </c>
      <c r="L85" s="10">
        <f t="shared" si="9"/>
        <v>-3.2255771188508531E-3</v>
      </c>
      <c r="M85" s="10">
        <f t="shared" si="9"/>
        <v>-3.5038080714349773E-2</v>
      </c>
      <c r="N85" s="10">
        <f t="shared" si="9"/>
        <v>-2.626577889807169E-2</v>
      </c>
      <c r="O85" s="10">
        <f t="shared" si="9"/>
        <v>-2.3489612515690039E-2</v>
      </c>
    </row>
    <row r="86" spans="2:15" x14ac:dyDescent="0.2">
      <c r="B86" s="4" t="str">
        <f t="shared" ref="B86" si="10">B7</f>
        <v>Land improvements</v>
      </c>
      <c r="C86" s="5"/>
      <c r="D86" s="10">
        <f t="shared" ref="D86:O86" si="11">(D7/C7)-1</f>
        <v>1.910865246016602E-2</v>
      </c>
      <c r="E86" s="10">
        <f t="shared" si="11"/>
        <v>2.6835375293870367E-2</v>
      </c>
      <c r="F86" s="10">
        <f t="shared" si="11"/>
        <v>2.8144370195260837E-2</v>
      </c>
      <c r="G86" s="10">
        <f t="shared" si="11"/>
        <v>-3.0234452792611277E-3</v>
      </c>
      <c r="H86" s="10">
        <f t="shared" si="11"/>
        <v>1.278419408731013E-2</v>
      </c>
      <c r="I86" s="10">
        <f t="shared" si="11"/>
        <v>3.2381840349996471E-2</v>
      </c>
      <c r="J86" s="10">
        <f t="shared" si="11"/>
        <v>-1.6655667095071047E-2</v>
      </c>
      <c r="K86" s="10">
        <f t="shared" si="11"/>
        <v>-3.027252335788333E-2</v>
      </c>
      <c r="L86" s="10">
        <f t="shared" si="11"/>
        <v>-2.5371095528640475E-2</v>
      </c>
      <c r="M86" s="10">
        <f t="shared" si="11"/>
        <v>-1.6052474211391665E-2</v>
      </c>
      <c r="N86" s="10">
        <f t="shared" si="11"/>
        <v>-2.2942662336429054E-2</v>
      </c>
      <c r="O86" s="10">
        <f t="shared" si="11"/>
        <v>6.9246231539459302E-3</v>
      </c>
    </row>
    <row r="87" spans="2:15" x14ac:dyDescent="0.2">
      <c r="B87" s="4" t="str">
        <f t="shared" ref="B87" si="12">B8</f>
        <v>Other structures</v>
      </c>
      <c r="C87" s="5"/>
      <c r="D87" s="10">
        <f t="shared" ref="D87:O87" si="13">(D8/C8)-1</f>
        <v>3.9256768391999985E-2</v>
      </c>
      <c r="E87" s="10">
        <f t="shared" si="13"/>
        <v>6.0035328674763244E-2</v>
      </c>
      <c r="F87" s="10">
        <f t="shared" si="13"/>
        <v>3.6947227951333872E-2</v>
      </c>
      <c r="G87" s="10">
        <f t="shared" si="13"/>
        <v>1.7214606216001238E-2</v>
      </c>
      <c r="H87" s="10">
        <f t="shared" si="13"/>
        <v>5.1016176455320528E-2</v>
      </c>
      <c r="I87" s="10">
        <f t="shared" si="13"/>
        <v>0.13436629499335018</v>
      </c>
      <c r="J87" s="10">
        <f t="shared" si="13"/>
        <v>-3.0617726486507069E-3</v>
      </c>
      <c r="K87" s="10">
        <f t="shared" si="13"/>
        <v>-1.1651766683089648E-2</v>
      </c>
      <c r="L87" s="10">
        <f t="shared" si="13"/>
        <v>-1.2345649458089136E-2</v>
      </c>
      <c r="M87" s="10">
        <f t="shared" si="13"/>
        <v>-1.1878006626944826E-2</v>
      </c>
      <c r="N87" s="10">
        <f t="shared" si="13"/>
        <v>-3.4658537308869253E-2</v>
      </c>
      <c r="O87" s="10">
        <f t="shared" si="13"/>
        <v>1.9390439956334493E-2</v>
      </c>
    </row>
    <row r="88" spans="2:15" x14ac:dyDescent="0.2">
      <c r="B88" s="4" t="str">
        <f t="shared" ref="B88" si="14">B9</f>
        <v>Machinery and equipment</v>
      </c>
      <c r="C88" s="5"/>
      <c r="D88" s="10">
        <f t="shared" ref="D88:O88" si="15">(D9/C9)-1</f>
        <v>5.6299551932616598E-2</v>
      </c>
      <c r="E88" s="10">
        <f t="shared" si="15"/>
        <v>5.2026490380246093E-2</v>
      </c>
      <c r="F88" s="10">
        <f t="shared" si="15"/>
        <v>4.8401908807671257E-2</v>
      </c>
      <c r="G88" s="10">
        <f t="shared" si="15"/>
        <v>-1.9844084750256119E-2</v>
      </c>
      <c r="H88" s="10">
        <f t="shared" si="15"/>
        <v>1.1181086820645669E-2</v>
      </c>
      <c r="I88" s="10">
        <f t="shared" si="15"/>
        <v>1.6047584277379734E-2</v>
      </c>
      <c r="J88" s="10">
        <f t="shared" si="15"/>
        <v>1.1548087681506169E-2</v>
      </c>
      <c r="K88" s="10">
        <f t="shared" si="15"/>
        <v>-2.6648471942081642E-2</v>
      </c>
      <c r="L88" s="10">
        <f t="shared" si="15"/>
        <v>-1.1913085424085201E-2</v>
      </c>
      <c r="M88" s="10">
        <f t="shared" si="15"/>
        <v>-7.1674757503448205E-4</v>
      </c>
      <c r="N88" s="10">
        <f t="shared" si="15"/>
        <v>1.7510699458211931E-3</v>
      </c>
      <c r="O88" s="10">
        <f t="shared" si="15"/>
        <v>1.9825381749104976E-2</v>
      </c>
    </row>
    <row r="89" spans="2:15" x14ac:dyDescent="0.2">
      <c r="B89" s="6" t="str">
        <f t="shared" ref="B89" si="16">B10</f>
        <v>Transport equipment</v>
      </c>
      <c r="C89" s="5"/>
      <c r="D89" s="10">
        <f t="shared" ref="D89:O89" si="17">(D10/C10)-1</f>
        <v>4.6445819876211214E-2</v>
      </c>
      <c r="E89" s="10">
        <f t="shared" si="17"/>
        <v>3.6281460813728961E-2</v>
      </c>
      <c r="F89" s="10">
        <f t="shared" si="17"/>
        <v>5.0317654977824144E-2</v>
      </c>
      <c r="G89" s="10">
        <f t="shared" si="17"/>
        <v>-3.0147136285423315E-2</v>
      </c>
      <c r="H89" s="10">
        <f t="shared" si="17"/>
        <v>1.6003765591904084E-2</v>
      </c>
      <c r="I89" s="10">
        <f t="shared" si="17"/>
        <v>-1.7711730011938487E-2</v>
      </c>
      <c r="J89" s="10">
        <f t="shared" si="17"/>
        <v>-3.7259419159395568E-2</v>
      </c>
      <c r="K89" s="10">
        <f t="shared" si="17"/>
        <v>-6.7491945056808555E-2</v>
      </c>
      <c r="L89" s="10">
        <f t="shared" si="17"/>
        <v>-5.5201955911175715E-2</v>
      </c>
      <c r="M89" s="10">
        <f t="shared" si="17"/>
        <v>-1.9921298573536639E-2</v>
      </c>
      <c r="N89" s="10">
        <f t="shared" si="17"/>
        <v>1.9126070590802513E-2</v>
      </c>
      <c r="O89" s="10">
        <f t="shared" si="17"/>
        <v>4.8914439876670102E-2</v>
      </c>
    </row>
    <row r="90" spans="2:15" x14ac:dyDescent="0.2">
      <c r="B90" s="6" t="str">
        <f t="shared" ref="B90" si="18">B11</f>
        <v>ICT equipment</v>
      </c>
      <c r="C90" s="5"/>
      <c r="D90" s="10">
        <f t="shared" ref="D90:O90" si="19">(D11/C11)-1</f>
        <v>-1.24709759568572E-2</v>
      </c>
      <c r="E90" s="10">
        <f t="shared" si="19"/>
        <v>6.257347643065625E-3</v>
      </c>
      <c r="F90" s="10">
        <f t="shared" si="19"/>
        <v>-3.4220245722469289E-2</v>
      </c>
      <c r="G90" s="10">
        <f t="shared" si="19"/>
        <v>-2.5286818075392126E-2</v>
      </c>
      <c r="H90" s="10">
        <f t="shared" si="19"/>
        <v>1.5733845784290157E-2</v>
      </c>
      <c r="I90" s="10">
        <f t="shared" si="19"/>
        <v>9.2231287690669461E-3</v>
      </c>
      <c r="J90" s="10">
        <f t="shared" si="19"/>
        <v>0.11318101933216163</v>
      </c>
      <c r="K90" s="10">
        <f t="shared" si="19"/>
        <v>-2.3892221871381958E-2</v>
      </c>
      <c r="L90" s="10">
        <f t="shared" si="19"/>
        <v>-1.0243692042268715E-2</v>
      </c>
      <c r="M90" s="10">
        <f t="shared" si="19"/>
        <v>6.9034390093329012E-2</v>
      </c>
      <c r="N90" s="10">
        <f t="shared" si="19"/>
        <v>2.3914668116040483E-2</v>
      </c>
      <c r="O90" s="10">
        <f t="shared" si="19"/>
        <v>1.9739897816999585E-2</v>
      </c>
    </row>
    <row r="91" spans="2:15" x14ac:dyDescent="0.2">
      <c r="B91" s="6" t="str">
        <f t="shared" ref="B91" si="20">B12</f>
        <v xml:space="preserve">Other machinery and equipment </v>
      </c>
      <c r="C91" s="5"/>
      <c r="D91" s="10">
        <f t="shared" ref="D91:O91" si="21">(D12/C12)-1</f>
        <v>6.4302697058940428E-2</v>
      </c>
      <c r="E91" s="10">
        <f t="shared" si="21"/>
        <v>5.9639264026103422E-2</v>
      </c>
      <c r="F91" s="10">
        <f t="shared" si="21"/>
        <v>5.3392000885547963E-2</v>
      </c>
      <c r="G91" s="10">
        <f t="shared" si="21"/>
        <v>-1.6705794128253681E-2</v>
      </c>
      <c r="H91" s="10">
        <f t="shared" si="21"/>
        <v>9.6108539257071524E-3</v>
      </c>
      <c r="I91" s="10">
        <f t="shared" si="21"/>
        <v>2.5579834439555471E-2</v>
      </c>
      <c r="J91" s="10">
        <f t="shared" si="21"/>
        <v>1.8066580344911598E-2</v>
      </c>
      <c r="K91" s="10">
        <f t="shared" si="21"/>
        <v>-1.6840470583898259E-2</v>
      </c>
      <c r="L91" s="10">
        <f t="shared" si="21"/>
        <v>-1.9802908332454683E-3</v>
      </c>
      <c r="M91" s="10">
        <f t="shared" si="21"/>
        <v>-1.009721504719896E-3</v>
      </c>
      <c r="N91" s="10">
        <f t="shared" si="21"/>
        <v>-3.5281950027031828E-3</v>
      </c>
      <c r="O91" s="10">
        <f t="shared" si="21"/>
        <v>1.3424417768069574E-2</v>
      </c>
    </row>
    <row r="92" spans="2:15" x14ac:dyDescent="0.2">
      <c r="B92" s="4" t="str">
        <f t="shared" ref="B92" si="22">B13</f>
        <v>Cultivated biological resources</v>
      </c>
      <c r="C92" s="5"/>
      <c r="D92" s="10">
        <f t="shared" ref="D92:O92" si="23">(D13/C13)-1</f>
        <v>3.8990825688073327E-2</v>
      </c>
      <c r="E92" s="10">
        <f t="shared" si="23"/>
        <v>4.9300956585724753E-2</v>
      </c>
      <c r="F92" s="10">
        <f t="shared" si="23"/>
        <v>-3.7868162692847096E-2</v>
      </c>
      <c r="G92" s="10">
        <f t="shared" si="23"/>
        <v>5.9037900874635563E-2</v>
      </c>
      <c r="H92" s="10">
        <f t="shared" si="23"/>
        <v>0.12801101169993112</v>
      </c>
      <c r="I92" s="10">
        <f t="shared" si="23"/>
        <v>-7.1384990848078145E-2</v>
      </c>
      <c r="J92" s="10">
        <f t="shared" si="23"/>
        <v>0.15111695137976344</v>
      </c>
      <c r="K92" s="10">
        <f t="shared" si="23"/>
        <v>-2.6255707762557035E-2</v>
      </c>
      <c r="L92" s="10">
        <f t="shared" si="23"/>
        <v>-2.7549824150058577E-2</v>
      </c>
      <c r="M92" s="10">
        <f t="shared" si="23"/>
        <v>2.7727546714888529E-2</v>
      </c>
      <c r="N92" s="10">
        <f t="shared" si="23"/>
        <v>-1.3489736070381286E-2</v>
      </c>
      <c r="O92" s="10">
        <f t="shared" si="23"/>
        <v>1.1296076099881036E-2</v>
      </c>
    </row>
    <row r="93" spans="2:15" x14ac:dyDescent="0.2">
      <c r="B93" s="4" t="str">
        <f t="shared" ref="B93" si="24">B14</f>
        <v>Intellectual property products</v>
      </c>
      <c r="C93" s="5"/>
      <c r="D93" s="10">
        <f t="shared" ref="D93:O93" si="25">(D14/C14)-1</f>
        <v>2.3038097377037658E-2</v>
      </c>
      <c r="E93" s="10">
        <f t="shared" si="25"/>
        <v>4.2196237925775204E-2</v>
      </c>
      <c r="F93" s="10">
        <f t="shared" si="25"/>
        <v>4.1430155210643083E-2</v>
      </c>
      <c r="G93" s="10">
        <f t="shared" si="25"/>
        <v>2.5804528567018314E-2</v>
      </c>
      <c r="H93" s="10">
        <f t="shared" si="25"/>
        <v>6.2006413383007608E-2</v>
      </c>
      <c r="I93" s="10">
        <f t="shared" si="25"/>
        <v>1.2908458411507118E-2</v>
      </c>
      <c r="J93" s="10">
        <f t="shared" si="25"/>
        <v>3.6080534840869927E-3</v>
      </c>
      <c r="K93" s="10">
        <f t="shared" si="25"/>
        <v>2.1676231123415102E-2</v>
      </c>
      <c r="L93" s="10">
        <f t="shared" si="25"/>
        <v>4.341117362587732E-2</v>
      </c>
      <c r="M93" s="10">
        <f t="shared" si="25"/>
        <v>6.1027953110910804E-2</v>
      </c>
      <c r="N93" s="10">
        <f t="shared" si="25"/>
        <v>5.4509297345072483E-2</v>
      </c>
      <c r="O93" s="10">
        <f t="shared" si="25"/>
        <v>6.1451298334971982E-2</v>
      </c>
    </row>
    <row r="94" spans="2:15" x14ac:dyDescent="0.2">
      <c r="B94" s="7" t="str">
        <f t="shared" ref="B94" si="26">B15</f>
        <v>of which: Research and development</v>
      </c>
      <c r="C94" s="5"/>
      <c r="D94" s="10">
        <f t="shared" ref="D94:O94" si="27">(D15/C15)-1</f>
        <v>3.8492930675864345E-2</v>
      </c>
      <c r="E94" s="10">
        <f t="shared" si="27"/>
        <v>5.805846411277038E-2</v>
      </c>
      <c r="F94" s="10">
        <f t="shared" si="27"/>
        <v>6.2420626362830411E-2</v>
      </c>
      <c r="G94" s="10">
        <f t="shared" si="27"/>
        <v>5.7918715323199033E-2</v>
      </c>
      <c r="H94" s="10">
        <f t="shared" si="27"/>
        <v>6.0503986696797796E-2</v>
      </c>
      <c r="I94" s="10">
        <f t="shared" si="27"/>
        <v>4.0045030556449035E-2</v>
      </c>
      <c r="J94" s="10">
        <f t="shared" si="27"/>
        <v>-6.1852481830837469E-4</v>
      </c>
      <c r="K94" s="10">
        <f t="shared" si="27"/>
        <v>3.9029862293052719E-2</v>
      </c>
      <c r="L94" s="10">
        <f t="shared" si="27"/>
        <v>3.6912251963813647E-2</v>
      </c>
      <c r="M94" s="10">
        <f t="shared" si="27"/>
        <v>6.0479310654339757E-2</v>
      </c>
      <c r="N94" s="10">
        <f t="shared" si="27"/>
        <v>5.8722957646341944E-2</v>
      </c>
      <c r="O94" s="10">
        <f t="shared" si="27"/>
        <v>8.7219992645060307E-2</v>
      </c>
    </row>
    <row r="95" spans="2:15" x14ac:dyDescent="0.2">
      <c r="B95" s="4" t="str">
        <f t="shared" ref="B95" si="28">B16</f>
        <v>Inventories</v>
      </c>
      <c r="C95" s="5"/>
      <c r="D95" s="10"/>
      <c r="E95" s="10"/>
      <c r="F95" s="10"/>
      <c r="G95" s="10"/>
      <c r="H95" s="10"/>
      <c r="I95" s="10"/>
      <c r="J95" s="10"/>
      <c r="K95" s="10">
        <f t="shared" ref="K95:O95" si="29">(K16/J16)-1</f>
        <v>-1.4618743977200532E-2</v>
      </c>
      <c r="L95" s="10">
        <f t="shared" si="29"/>
        <v>1.1015991914868239E-2</v>
      </c>
      <c r="M95" s="10">
        <f t="shared" si="29"/>
        <v>1.1489859640251066E-2</v>
      </c>
      <c r="N95" s="10">
        <f t="shared" si="29"/>
        <v>1.8114488684257912E-2</v>
      </c>
      <c r="O95" s="10">
        <f t="shared" si="29"/>
        <v>-4.2339250740865975E-3</v>
      </c>
    </row>
    <row r="96" spans="2:15" x14ac:dyDescent="0.2">
      <c r="B96" s="4" t="str">
        <f t="shared" ref="B96" si="30">B17</f>
        <v>Land under cultivation</v>
      </c>
      <c r="C96" s="5"/>
      <c r="D96" s="10">
        <f t="shared" ref="D96:O96" si="31">(D17/C17)-1</f>
        <v>1.4545031417267928E-2</v>
      </c>
      <c r="E96" s="10">
        <f t="shared" si="31"/>
        <v>2.626447987154501E-2</v>
      </c>
      <c r="F96" s="10">
        <f t="shared" si="31"/>
        <v>1.5757711220384385E-2</v>
      </c>
      <c r="G96" s="10">
        <f t="shared" si="31"/>
        <v>7.2615249202332421E-3</v>
      </c>
      <c r="H96" s="10">
        <f t="shared" si="31"/>
        <v>8.9131622064445581E-2</v>
      </c>
      <c r="I96" s="10">
        <f t="shared" si="31"/>
        <v>2.5072710861495651E-4</v>
      </c>
      <c r="J96" s="10">
        <f t="shared" si="31"/>
        <v>-6.667669323707881E-3</v>
      </c>
      <c r="K96" s="10">
        <f t="shared" si="31"/>
        <v>-5.9351973352175236E-2</v>
      </c>
      <c r="L96" s="10">
        <f t="shared" si="31"/>
        <v>4.3459598669384203E-3</v>
      </c>
      <c r="M96" s="10">
        <f t="shared" si="31"/>
        <v>3.7929376569261208E-3</v>
      </c>
      <c r="N96" s="10">
        <f t="shared" si="31"/>
        <v>9.7392229909525341E-3</v>
      </c>
      <c r="O96" s="10">
        <f t="shared" si="31"/>
        <v>4.3219311653401871E-3</v>
      </c>
    </row>
    <row r="97" spans="2:15" x14ac:dyDescent="0.2">
      <c r="B97" s="2" t="str">
        <f t="shared" ref="B97" si="32">B18</f>
        <v>Non-financial assets (a)</v>
      </c>
      <c r="C97" s="8"/>
      <c r="D97" s="11">
        <f t="shared" ref="D97:O97" si="33">(D18/C18)-1</f>
        <v>9.1275331722161956E-2</v>
      </c>
      <c r="E97" s="11">
        <f t="shared" si="33"/>
        <v>7.3496855474377343E-2</v>
      </c>
      <c r="F97" s="11">
        <f t="shared" si="33"/>
        <v>4.1096855858630876E-2</v>
      </c>
      <c r="G97" s="11">
        <f t="shared" si="33"/>
        <v>-1.4651397533858024E-3</v>
      </c>
      <c r="H97" s="11">
        <f t="shared" si="33"/>
        <v>1.0592535281708892E-2</v>
      </c>
      <c r="I97" s="11">
        <f t="shared" si="33"/>
        <v>3.9294554035608886E-2</v>
      </c>
      <c r="J97" s="11">
        <f t="shared" si="33"/>
        <v>0.12144173790785295</v>
      </c>
      <c r="K97" s="11">
        <f t="shared" si="33"/>
        <v>-2.3797065379891902E-2</v>
      </c>
      <c r="L97" s="11">
        <f t="shared" si="33"/>
        <v>-7.0508250472413048E-3</v>
      </c>
      <c r="M97" s="11">
        <f t="shared" si="33"/>
        <v>-1.8748294545264388E-2</v>
      </c>
      <c r="N97" s="11">
        <f t="shared" si="33"/>
        <v>-1.8015152675351809E-2</v>
      </c>
      <c r="O97" s="11">
        <f t="shared" si="33"/>
        <v>-6.1097541800599897E-3</v>
      </c>
    </row>
    <row r="98" spans="2:15" x14ac:dyDescent="0.2">
      <c r="B98" s="4" t="str">
        <f t="shared" ref="B98" si="34">B19</f>
        <v>Monetary gold and SDRs</v>
      </c>
      <c r="C98" s="5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2:15" x14ac:dyDescent="0.2">
      <c r="B99" s="4" t="str">
        <f t="shared" ref="B99" si="35">B20</f>
        <v>Currency and deposits</v>
      </c>
      <c r="C99" s="5"/>
      <c r="D99" s="10">
        <f t="shared" ref="D99:O99" si="36">(D20/C20)-1</f>
        <v>0.13605636338398841</v>
      </c>
      <c r="E99" s="10">
        <f t="shared" si="36"/>
        <v>7.3186920376479447E-2</v>
      </c>
      <c r="F99" s="10">
        <f t="shared" si="36"/>
        <v>-2.1990848254199391E-2</v>
      </c>
      <c r="G99" s="10">
        <f t="shared" si="36"/>
        <v>6.7575083911409095E-2</v>
      </c>
      <c r="H99" s="10">
        <f t="shared" si="36"/>
        <v>3.4416920741745738E-2</v>
      </c>
      <c r="I99" s="10">
        <f t="shared" si="36"/>
        <v>-2.7610504339240616E-2</v>
      </c>
      <c r="J99" s="10">
        <f t="shared" si="36"/>
        <v>8.8224464578766648E-2</v>
      </c>
      <c r="K99" s="10">
        <f t="shared" si="36"/>
        <v>4.5421449407553993E-2</v>
      </c>
      <c r="L99" s="10">
        <f t="shared" si="36"/>
        <v>5.2926691891057809E-2</v>
      </c>
      <c r="M99" s="10">
        <f t="shared" si="36"/>
        <v>0.11195363439875194</v>
      </c>
      <c r="N99" s="10">
        <f t="shared" si="36"/>
        <v>7.4107148183923943E-2</v>
      </c>
      <c r="O99" s="10">
        <f t="shared" si="36"/>
        <v>8.7120418365695507E-2</v>
      </c>
    </row>
    <row r="100" spans="2:15" x14ac:dyDescent="0.2">
      <c r="B100" s="4" t="str">
        <f t="shared" ref="B100" si="37">B21</f>
        <v>Debt securities</v>
      </c>
      <c r="C100" s="5"/>
      <c r="D100" s="10">
        <f t="shared" ref="D100:O100" si="38">(D21/C21)-1</f>
        <v>-4.8496328076843009E-2</v>
      </c>
      <c r="E100" s="10">
        <f t="shared" si="38"/>
        <v>0.52823309179262101</v>
      </c>
      <c r="F100" s="10">
        <f t="shared" si="38"/>
        <v>-4.4655334689956527E-2</v>
      </c>
      <c r="G100" s="10">
        <f t="shared" si="38"/>
        <v>0.11848309200700236</v>
      </c>
      <c r="H100" s="10">
        <f t="shared" si="38"/>
        <v>0.27937078204559418</v>
      </c>
      <c r="I100" s="10">
        <f t="shared" si="38"/>
        <v>-0.17876158290784805</v>
      </c>
      <c r="J100" s="10">
        <f t="shared" si="38"/>
        <v>-1.948419129745349E-2</v>
      </c>
      <c r="K100" s="10">
        <f t="shared" si="38"/>
        <v>4.4249367410778229E-2</v>
      </c>
      <c r="L100" s="10">
        <f t="shared" si="38"/>
        <v>3.8576897202299287E-2</v>
      </c>
      <c r="M100" s="10">
        <f t="shared" si="38"/>
        <v>-4.4262841188684399E-2</v>
      </c>
      <c r="N100" s="10">
        <f t="shared" si="38"/>
        <v>4.0366379278529596E-2</v>
      </c>
      <c r="O100" s="10">
        <f t="shared" si="38"/>
        <v>2.8731625425763019E-2</v>
      </c>
    </row>
    <row r="101" spans="2:15" x14ac:dyDescent="0.2">
      <c r="B101" s="4" t="str">
        <f t="shared" ref="B101" si="39">B22</f>
        <v>Loans</v>
      </c>
      <c r="C101" s="5"/>
      <c r="D101" s="10">
        <f t="shared" ref="D101:O101" si="40">(D22/C22)-1</f>
        <v>0.11077353500469944</v>
      </c>
      <c r="E101" s="10">
        <f t="shared" si="40"/>
        <v>0.29784135854700011</v>
      </c>
      <c r="F101" s="10">
        <f t="shared" si="40"/>
        <v>2.700325979834739E-2</v>
      </c>
      <c r="G101" s="10">
        <f t="shared" si="40"/>
        <v>5.8713239636234871E-2</v>
      </c>
      <c r="H101" s="10">
        <f t="shared" si="40"/>
        <v>-3.6729742166692225E-2</v>
      </c>
      <c r="I101" s="10">
        <f t="shared" si="40"/>
        <v>3.9606826966227082E-2</v>
      </c>
      <c r="J101" s="10">
        <f t="shared" si="40"/>
        <v>-0.12236997841676533</v>
      </c>
      <c r="K101" s="10">
        <f t="shared" si="40"/>
        <v>7.2175416884827204E-2</v>
      </c>
      <c r="L101" s="10">
        <f t="shared" si="40"/>
        <v>5.4116846217592052E-2</v>
      </c>
      <c r="M101" s="10">
        <f t="shared" si="40"/>
        <v>-8.7849451799025702E-2</v>
      </c>
      <c r="N101" s="10">
        <f t="shared" si="40"/>
        <v>9.1026240465211128E-2</v>
      </c>
      <c r="O101" s="10">
        <f t="shared" si="40"/>
        <v>-3.755836358104081E-2</v>
      </c>
    </row>
    <row r="102" spans="2:15" x14ac:dyDescent="0.2">
      <c r="B102" s="4" t="str">
        <f t="shared" ref="B102" si="41">B23</f>
        <v>Shares and other equity</v>
      </c>
      <c r="C102" s="5"/>
      <c r="D102" s="10">
        <f t="shared" ref="D102:O102" si="42">(D23/C23)-1</f>
        <v>0.11368479946351706</v>
      </c>
      <c r="E102" s="10">
        <f t="shared" si="42"/>
        <v>-1.0639322564597764E-2</v>
      </c>
      <c r="F102" s="10">
        <f t="shared" si="42"/>
        <v>-0.22707315281755547</v>
      </c>
      <c r="G102" s="10">
        <f t="shared" si="42"/>
        <v>1.5646674438277719E-2</v>
      </c>
      <c r="H102" s="10">
        <f t="shared" si="42"/>
        <v>-6.9058039269311422E-2</v>
      </c>
      <c r="I102" s="10">
        <f t="shared" si="42"/>
        <v>1.5136141399797465E-2</v>
      </c>
      <c r="J102" s="10">
        <f t="shared" si="42"/>
        <v>3.7428757672799851E-2</v>
      </c>
      <c r="K102" s="10">
        <f t="shared" si="42"/>
        <v>-3.7776874819046569E-3</v>
      </c>
      <c r="L102" s="10">
        <f t="shared" si="42"/>
        <v>5.403826526705835E-2</v>
      </c>
      <c r="M102" s="10">
        <f t="shared" si="42"/>
        <v>-1.139190666579315E-2</v>
      </c>
      <c r="N102" s="10">
        <f t="shared" si="42"/>
        <v>9.1522354090604274E-2</v>
      </c>
      <c r="O102" s="10">
        <f t="shared" si="42"/>
        <v>0.17531235408917278</v>
      </c>
    </row>
    <row r="103" spans="2:15" x14ac:dyDescent="0.2">
      <c r="B103" s="4" t="str">
        <f t="shared" ref="B103" si="43">B24</f>
        <v>Derivatives</v>
      </c>
      <c r="C103" s="5"/>
      <c r="D103" s="10">
        <f t="shared" ref="D103:O103" si="44">(D24/C24)-1</f>
        <v>0.31586121437422543</v>
      </c>
      <c r="E103" s="10">
        <f t="shared" si="44"/>
        <v>-0.35524726336332735</v>
      </c>
      <c r="F103" s="10">
        <f t="shared" si="44"/>
        <v>0.5125741461000819</v>
      </c>
      <c r="G103" s="10">
        <f t="shared" si="44"/>
        <v>6.1599933405477314E-2</v>
      </c>
      <c r="H103" s="10">
        <f t="shared" si="44"/>
        <v>-2.9640084685956247E-2</v>
      </c>
      <c r="I103" s="10">
        <f t="shared" si="44"/>
        <v>0.36468686868686873</v>
      </c>
      <c r="J103" s="10">
        <f t="shared" si="44"/>
        <v>-4.0502131691141585E-2</v>
      </c>
      <c r="K103" s="10">
        <f t="shared" si="44"/>
        <v>-0.23713897803011608</v>
      </c>
      <c r="L103" s="10">
        <f t="shared" si="44"/>
        <v>0.36236753118578813</v>
      </c>
      <c r="M103" s="10">
        <f t="shared" si="44"/>
        <v>-8.4089979258668124E-2</v>
      </c>
      <c r="N103" s="10">
        <f t="shared" si="44"/>
        <v>-0.12988188371455256</v>
      </c>
      <c r="O103" s="10">
        <f t="shared" si="44"/>
        <v>-9.5127503026916194E-2</v>
      </c>
    </row>
    <row r="104" spans="2:15" x14ac:dyDescent="0.2">
      <c r="B104" s="4" t="str">
        <f t="shared" ref="B104" si="45">B25</f>
        <v>Mutual fund shares</v>
      </c>
      <c r="C104" s="5"/>
      <c r="D104" s="10">
        <f t="shared" ref="D104:O104" si="46">(D25/C25)-1</f>
        <v>-2.615916984741018E-2</v>
      </c>
      <c r="E104" s="10">
        <f t="shared" si="46"/>
        <v>-0.11869774074632178</v>
      </c>
      <c r="F104" s="10">
        <f t="shared" si="46"/>
        <v>-0.26525446065151537</v>
      </c>
      <c r="G104" s="10">
        <f t="shared" si="46"/>
        <v>7.1789644082747017E-3</v>
      </c>
      <c r="H104" s="10">
        <f t="shared" si="46"/>
        <v>0.16939218760390462</v>
      </c>
      <c r="I104" s="10">
        <f t="shared" si="46"/>
        <v>-0.35217696798426246</v>
      </c>
      <c r="J104" s="10">
        <f t="shared" si="46"/>
        <v>0.11672890661032831</v>
      </c>
      <c r="K104" s="10">
        <f t="shared" si="46"/>
        <v>0.24121787347769152</v>
      </c>
      <c r="L104" s="10">
        <f t="shared" si="46"/>
        <v>8.1220039457216453E-2</v>
      </c>
      <c r="M104" s="10">
        <f t="shared" si="46"/>
        <v>0.28858544043045331</v>
      </c>
      <c r="N104" s="10">
        <f t="shared" si="46"/>
        <v>3.6069198500776167E-2</v>
      </c>
      <c r="O104" s="10">
        <f t="shared" si="46"/>
        <v>0.24413324281336646</v>
      </c>
    </row>
    <row r="105" spans="2:15" x14ac:dyDescent="0.2">
      <c r="B105" s="4" t="str">
        <f t="shared" ref="B105" si="47">B26</f>
        <v>Insurance, pension and standardised guarantee schemes</v>
      </c>
      <c r="C105" s="5"/>
      <c r="D105" s="10">
        <f t="shared" ref="D105:O105" si="48">(D26/C26)-1</f>
        <v>3.7382387784239857E-2</v>
      </c>
      <c r="E105" s="10">
        <f t="shared" si="48"/>
        <v>-3.2745651471014492E-3</v>
      </c>
      <c r="F105" s="10">
        <f t="shared" si="48"/>
        <v>-5.8660070458880886E-2</v>
      </c>
      <c r="G105" s="10">
        <f t="shared" si="48"/>
        <v>7.4694138302868751E-3</v>
      </c>
      <c r="H105" s="10">
        <f t="shared" si="48"/>
        <v>-4.1861610702766838E-2</v>
      </c>
      <c r="I105" s="10">
        <f t="shared" si="48"/>
        <v>2.1896363431440857E-2</v>
      </c>
      <c r="J105" s="10">
        <f t="shared" si="48"/>
        <v>-2.5475412632792516E-2</v>
      </c>
      <c r="K105" s="10">
        <f t="shared" si="48"/>
        <v>-2.5021324992891669E-2</v>
      </c>
      <c r="L105" s="10">
        <f t="shared" si="48"/>
        <v>-1.18196009812499E-2</v>
      </c>
      <c r="M105" s="10">
        <f t="shared" si="48"/>
        <v>-2.2307478647316192E-2</v>
      </c>
      <c r="N105" s="10">
        <f t="shared" si="48"/>
        <v>3.1001970915676802E-2</v>
      </c>
      <c r="O105" s="10">
        <f t="shared" si="48"/>
        <v>-0.29970837280059703</v>
      </c>
    </row>
    <row r="106" spans="2:15" x14ac:dyDescent="0.2">
      <c r="B106" s="4" t="str">
        <f t="shared" ref="B106" si="49">B27</f>
        <v>Other accounts receivable</v>
      </c>
      <c r="C106" s="5"/>
      <c r="D106" s="10">
        <f t="shared" ref="D106:O106" si="50">(D27/C27)-1</f>
        <v>0.11248068300542213</v>
      </c>
      <c r="E106" s="10">
        <f t="shared" si="50"/>
        <v>-4.5344174593758502E-2</v>
      </c>
      <c r="F106" s="10">
        <f t="shared" si="50"/>
        <v>-6.998533034590082E-4</v>
      </c>
      <c r="G106" s="10">
        <f t="shared" si="50"/>
        <v>-3.8325619410433887E-2</v>
      </c>
      <c r="H106" s="10">
        <f t="shared" si="50"/>
        <v>9.0928435271150576E-2</v>
      </c>
      <c r="I106" s="10">
        <f t="shared" si="50"/>
        <v>0.1110741880453292</v>
      </c>
      <c r="J106" s="10">
        <f t="shared" si="50"/>
        <v>-0.10635112671976676</v>
      </c>
      <c r="K106" s="10">
        <f t="shared" si="50"/>
        <v>-1.800061581710366E-2</v>
      </c>
      <c r="L106" s="10">
        <f t="shared" si="50"/>
        <v>-3.1137021068863513E-2</v>
      </c>
      <c r="M106" s="10">
        <f t="shared" si="50"/>
        <v>-2.434376405352634E-2</v>
      </c>
      <c r="N106" s="10">
        <f t="shared" si="50"/>
        <v>-3.5968237137269266E-2</v>
      </c>
      <c r="O106" s="10">
        <f t="shared" si="50"/>
        <v>0.12326492692146762</v>
      </c>
    </row>
    <row r="107" spans="2:15" x14ac:dyDescent="0.2">
      <c r="B107" s="2" t="str">
        <f t="shared" ref="B107" si="51">B28</f>
        <v>Financial assets (b)</v>
      </c>
      <c r="C107" s="8"/>
      <c r="D107" s="11">
        <f t="shared" ref="D107:O107" si="52">(D28/C28)-1</f>
        <v>0.11068998051850021</v>
      </c>
      <c r="E107" s="11">
        <f t="shared" si="52"/>
        <v>3.8163937013957483E-3</v>
      </c>
      <c r="F107" s="11">
        <f t="shared" si="52"/>
        <v>-9.7320228803243536E-2</v>
      </c>
      <c r="G107" s="11">
        <f t="shared" si="52"/>
        <v>6.8998828899797804E-3</v>
      </c>
      <c r="H107" s="11">
        <f t="shared" si="52"/>
        <v>2.4427290043451011E-2</v>
      </c>
      <c r="I107" s="11">
        <f t="shared" si="52"/>
        <v>4.0233811528357144E-2</v>
      </c>
      <c r="J107" s="11">
        <f t="shared" si="52"/>
        <v>-2.8765319318358018E-2</v>
      </c>
      <c r="K107" s="11">
        <f t="shared" si="52"/>
        <v>1.5840571559089245E-3</v>
      </c>
      <c r="L107" s="11">
        <f t="shared" si="52"/>
        <v>2.1620886412672125E-2</v>
      </c>
      <c r="M107" s="11">
        <f t="shared" si="52"/>
        <v>6.7662738092399977E-4</v>
      </c>
      <c r="N107" s="11">
        <f t="shared" si="52"/>
        <v>3.6673452300504783E-2</v>
      </c>
      <c r="O107" s="11">
        <f t="shared" si="52"/>
        <v>0.11920647511603777</v>
      </c>
    </row>
    <row r="108" spans="2:15" x14ac:dyDescent="0.2">
      <c r="B108" s="2" t="str">
        <f t="shared" ref="B108" si="53">B29</f>
        <v>Gross wealth (a+b)</v>
      </c>
      <c r="C108" s="8"/>
      <c r="D108" s="11">
        <f t="shared" ref="D108:O108" si="54">(D29/C29)-1</f>
        <v>9.8808361781663745E-2</v>
      </c>
      <c r="E108" s="11">
        <f t="shared" si="54"/>
        <v>4.6167959959341642E-2</v>
      </c>
      <c r="F108" s="11">
        <f t="shared" si="54"/>
        <v>-1.0993056523467382E-2</v>
      </c>
      <c r="G108" s="11">
        <f t="shared" si="54"/>
        <v>1.4080573467467605E-3</v>
      </c>
      <c r="H108" s="11">
        <f t="shared" si="54"/>
        <v>1.5370522378733709E-2</v>
      </c>
      <c r="I108" s="11">
        <f t="shared" si="54"/>
        <v>3.9621830491802124E-2</v>
      </c>
      <c r="J108" s="11">
        <f t="shared" si="54"/>
        <v>6.9072529561639229E-2</v>
      </c>
      <c r="K108" s="11">
        <f t="shared" si="54"/>
        <v>-1.5757852882315015E-2</v>
      </c>
      <c r="L108" s="11">
        <f t="shared" si="54"/>
        <v>2.1906595618930158E-3</v>
      </c>
      <c r="M108" s="11">
        <f t="shared" si="54"/>
        <v>-1.2365853359068923E-2</v>
      </c>
      <c r="N108" s="11">
        <f t="shared" si="54"/>
        <v>1.9116197518243006E-4</v>
      </c>
      <c r="O108" s="11">
        <f t="shared" si="54"/>
        <v>3.713082295756176E-2</v>
      </c>
    </row>
    <row r="109" spans="2:15" x14ac:dyDescent="0.2">
      <c r="B109" s="4" t="str">
        <f t="shared" ref="B109" si="55">B30</f>
        <v>Monetary gold and SDRs</v>
      </c>
      <c r="C109" s="5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2:15" x14ac:dyDescent="0.2">
      <c r="B110" s="4" t="str">
        <f t="shared" ref="B110" si="56">B31</f>
        <v>Currency and deposits</v>
      </c>
      <c r="C110" s="5"/>
      <c r="D110" s="10"/>
      <c r="E110" s="10"/>
      <c r="F110" s="10">
        <f t="shared" ref="F110:O110" si="57">(F31/E31)-1</f>
        <v>4.4148282698541319E-2</v>
      </c>
      <c r="G110" s="10">
        <f t="shared" si="57"/>
        <v>5.9658783384480607E-2</v>
      </c>
      <c r="H110" s="10">
        <f t="shared" si="57"/>
        <v>2.0257948540240767E-2</v>
      </c>
      <c r="I110" s="10">
        <f t="shared" si="57"/>
        <v>-1.2789228574026423E-2</v>
      </c>
      <c r="J110" s="10">
        <f t="shared" si="57"/>
        <v>8.8372081354897158E-2</v>
      </c>
      <c r="K110" s="10">
        <f t="shared" si="57"/>
        <v>5.7081007890671831E-2</v>
      </c>
      <c r="L110" s="10">
        <f t="shared" si="57"/>
        <v>1.419152863117068E-2</v>
      </c>
      <c r="M110" s="10">
        <f t="shared" si="57"/>
        <v>7.4357842644918293E-2</v>
      </c>
      <c r="N110" s="10">
        <f t="shared" si="57"/>
        <v>0.19435165797758414</v>
      </c>
      <c r="O110" s="10">
        <f t="shared" si="57"/>
        <v>7.8727881936781152E-2</v>
      </c>
    </row>
    <row r="111" spans="2:15" x14ac:dyDescent="0.2">
      <c r="B111" s="4" t="str">
        <f t="shared" ref="B111" si="58">B32</f>
        <v>Debt securities</v>
      </c>
      <c r="C111" s="5"/>
      <c r="D111" s="10">
        <f t="shared" ref="D111:O111" si="59">(D32/C32)-1</f>
        <v>0.13588649364311367</v>
      </c>
      <c r="E111" s="10">
        <f t="shared" si="59"/>
        <v>-4.2632129149520193E-2</v>
      </c>
      <c r="F111" s="10">
        <f t="shared" si="59"/>
        <v>-8.2870610157605995E-2</v>
      </c>
      <c r="G111" s="10">
        <f t="shared" si="59"/>
        <v>0.2977192125175836</v>
      </c>
      <c r="H111" s="10">
        <f t="shared" si="59"/>
        <v>0.17568800945382645</v>
      </c>
      <c r="I111" s="10">
        <f t="shared" si="59"/>
        <v>-8.1071293051550919E-2</v>
      </c>
      <c r="J111" s="10">
        <f t="shared" si="59"/>
        <v>0.38609785369700766</v>
      </c>
      <c r="K111" s="10">
        <f t="shared" si="59"/>
        <v>0.12362985944612692</v>
      </c>
      <c r="L111" s="10">
        <f t="shared" si="59"/>
        <v>0.1040831944589049</v>
      </c>
      <c r="M111" s="10">
        <f t="shared" si="59"/>
        <v>-4.3446348473720531E-2</v>
      </c>
      <c r="N111" s="10">
        <f t="shared" si="59"/>
        <v>-2.2764747499375404E-2</v>
      </c>
      <c r="O111" s="10">
        <f t="shared" si="59"/>
        <v>0.14535559746013837</v>
      </c>
    </row>
    <row r="112" spans="2:15" x14ac:dyDescent="0.2">
      <c r="B112" s="4" t="str">
        <f t="shared" ref="B112" si="60">B33</f>
        <v>Loans</v>
      </c>
      <c r="C112" s="5"/>
      <c r="D112" s="10">
        <f t="shared" ref="D112:O112" si="61">(D33/C33)-1</f>
        <v>9.0969750066071331E-2</v>
      </c>
      <c r="E112" s="10">
        <f t="shared" si="61"/>
        <v>0.13063661745592081</v>
      </c>
      <c r="F112" s="10">
        <f t="shared" si="61"/>
        <v>5.8865372548955408E-2</v>
      </c>
      <c r="G112" s="10">
        <f t="shared" si="61"/>
        <v>1.4586930419379973E-2</v>
      </c>
      <c r="H112" s="10">
        <f t="shared" si="61"/>
        <v>5.5880305009505804E-3</v>
      </c>
      <c r="I112" s="10">
        <f t="shared" si="61"/>
        <v>1.8628161124571996E-2</v>
      </c>
      <c r="J112" s="10">
        <f t="shared" si="61"/>
        <v>-2.0192146670547584E-2</v>
      </c>
      <c r="K112" s="10">
        <f t="shared" si="61"/>
        <v>-4.4273247074208766E-2</v>
      </c>
      <c r="L112" s="10">
        <f t="shared" si="61"/>
        <v>-1.9374206012319983E-2</v>
      </c>
      <c r="M112" s="10">
        <f t="shared" si="61"/>
        <v>-2.5490785092712631E-2</v>
      </c>
      <c r="N112" s="10">
        <f t="shared" si="61"/>
        <v>-1.0637030212572562E-2</v>
      </c>
      <c r="O112" s="10">
        <f t="shared" si="61"/>
        <v>-3.1496039016644328E-2</v>
      </c>
    </row>
    <row r="113" spans="2:15" x14ac:dyDescent="0.2">
      <c r="B113" s="4" t="str">
        <f t="shared" ref="B113" si="62">B34</f>
        <v>Shares and other equity</v>
      </c>
      <c r="C113" s="5"/>
      <c r="D113" s="10">
        <f t="shared" ref="D113:O113" si="63">(D34/C34)-1</f>
        <v>0.1785380100463605</v>
      </c>
      <c r="E113" s="10">
        <f t="shared" si="63"/>
        <v>-4.9797550139863422E-2</v>
      </c>
      <c r="F113" s="10">
        <f t="shared" si="63"/>
        <v>-0.11367526366142644</v>
      </c>
      <c r="G113" s="10">
        <f t="shared" si="63"/>
        <v>-8.1274810975383249E-2</v>
      </c>
      <c r="H113" s="10">
        <f t="shared" si="63"/>
        <v>-7.5808720854217526E-2</v>
      </c>
      <c r="I113" s="10">
        <f t="shared" si="63"/>
        <v>-4.7237999837363209E-2</v>
      </c>
      <c r="J113" s="10">
        <f t="shared" si="63"/>
        <v>6.3732006980089517E-2</v>
      </c>
      <c r="K113" s="10">
        <f t="shared" si="63"/>
        <v>8.9000939013178293E-2</v>
      </c>
      <c r="L113" s="10">
        <f t="shared" si="63"/>
        <v>2.9241824373426484E-2</v>
      </c>
      <c r="M113" s="10">
        <f t="shared" si="63"/>
        <v>4.9921278055982121E-2</v>
      </c>
      <c r="N113" s="10">
        <f t="shared" si="63"/>
        <v>3.7603931765947118E-2</v>
      </c>
      <c r="O113" s="10">
        <f t="shared" si="63"/>
        <v>8.1221232089952577E-2</v>
      </c>
    </row>
    <row r="114" spans="2:15" x14ac:dyDescent="0.2">
      <c r="B114" s="4" t="str">
        <f t="shared" ref="B114" si="64">B35</f>
        <v>Derivates</v>
      </c>
      <c r="C114" s="5"/>
      <c r="D114" s="10">
        <f t="shared" ref="D114:O114" si="65">(D35/C35)-1</f>
        <v>0.1907119180481216</v>
      </c>
      <c r="E114" s="10">
        <f t="shared" si="65"/>
        <v>4.1701590620089934E-2</v>
      </c>
      <c r="F114" s="10">
        <f t="shared" si="65"/>
        <v>-0.24414814202935786</v>
      </c>
      <c r="G114" s="10">
        <f t="shared" si="65"/>
        <v>0.1341236970483799</v>
      </c>
      <c r="H114" s="10">
        <f t="shared" si="65"/>
        <v>-0.14959274007546519</v>
      </c>
      <c r="I114" s="10">
        <f t="shared" si="65"/>
        <v>0.50081311731341849</v>
      </c>
      <c r="J114" s="10">
        <f t="shared" si="65"/>
        <v>-0.16398943555141077</v>
      </c>
      <c r="K114" s="10">
        <f t="shared" si="65"/>
        <v>-0.18252948879400743</v>
      </c>
      <c r="L114" s="10">
        <f t="shared" si="65"/>
        <v>0.35226960039689215</v>
      </c>
      <c r="M114" s="10">
        <f t="shared" si="65"/>
        <v>8.1075847294798997E-2</v>
      </c>
      <c r="N114" s="10">
        <f t="shared" si="65"/>
        <v>-9.0587985042878683E-2</v>
      </c>
      <c r="O114" s="10">
        <f t="shared" si="65"/>
        <v>-0.28058272446925714</v>
      </c>
    </row>
    <row r="115" spans="2:15" x14ac:dyDescent="0.2">
      <c r="B115" s="4" t="str">
        <f t="shared" ref="B115" si="66">B36</f>
        <v>Mutual fund shares</v>
      </c>
      <c r="C115" s="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2:15" x14ac:dyDescent="0.2">
      <c r="B116" s="4" t="str">
        <f t="shared" ref="B116" si="67">B37</f>
        <v>Insurance, pension and standardised guarantee schemes</v>
      </c>
      <c r="C116" s="5"/>
      <c r="D116" s="10">
        <f t="shared" ref="D116:O116" si="68">(D37/C37)-1</f>
        <v>6.5509519881042255E-2</v>
      </c>
      <c r="E116" s="10">
        <f t="shared" si="68"/>
        <v>-2.5253503538930078E-3</v>
      </c>
      <c r="F116" s="10">
        <f t="shared" si="68"/>
        <v>-6.9872501740460002E-3</v>
      </c>
      <c r="G116" s="10">
        <f t="shared" si="68"/>
        <v>-1.9217638337753806E-2</v>
      </c>
      <c r="H116" s="10">
        <f t="shared" si="68"/>
        <v>-1.8084796732847797E-2</v>
      </c>
      <c r="I116" s="10">
        <f t="shared" si="68"/>
        <v>-1.3777827035512669E-2</v>
      </c>
      <c r="J116" s="10">
        <f t="shared" si="68"/>
        <v>-9.4193740070690479E-2</v>
      </c>
      <c r="K116" s="10">
        <f t="shared" si="68"/>
        <v>-7.3822514953573171E-3</v>
      </c>
      <c r="L116" s="10">
        <f t="shared" si="68"/>
        <v>-4.3831056957688075E-2</v>
      </c>
      <c r="M116" s="10">
        <f t="shared" si="68"/>
        <v>9.154627249990277E-3</v>
      </c>
      <c r="N116" s="10">
        <f t="shared" si="68"/>
        <v>1.8143160627300814E-2</v>
      </c>
      <c r="O116" s="10">
        <f t="shared" si="68"/>
        <v>2.1316290176904618E-2</v>
      </c>
    </row>
    <row r="117" spans="2:15" x14ac:dyDescent="0.2">
      <c r="B117" s="4" t="str">
        <f t="shared" ref="B117" si="69">B38</f>
        <v>Other accounts payable</v>
      </c>
      <c r="C117" s="5"/>
      <c r="D117" s="10">
        <f t="shared" ref="D117:O117" si="70">(D38/C38)-1</f>
        <v>0.13567662131120639</v>
      </c>
      <c r="E117" s="10">
        <f t="shared" si="70"/>
        <v>-5.6981682736168104E-2</v>
      </c>
      <c r="F117" s="10">
        <f t="shared" si="70"/>
        <v>1.6961772450740931E-3</v>
      </c>
      <c r="G117" s="10">
        <f t="shared" si="70"/>
        <v>-6.5059900214654576E-2</v>
      </c>
      <c r="H117" s="10">
        <f t="shared" si="70"/>
        <v>0.12160993449654645</v>
      </c>
      <c r="I117" s="10">
        <f t="shared" si="70"/>
        <v>0.12084292856994661</v>
      </c>
      <c r="J117" s="10">
        <f t="shared" si="70"/>
        <v>-0.10960976941551015</v>
      </c>
      <c r="K117" s="10">
        <f t="shared" si="70"/>
        <v>5.7254247741005404E-3</v>
      </c>
      <c r="L117" s="10">
        <f t="shared" si="70"/>
        <v>-2.1899482422784389E-2</v>
      </c>
      <c r="M117" s="10">
        <f t="shared" si="70"/>
        <v>-1.6870850651763858E-2</v>
      </c>
      <c r="N117" s="10">
        <f t="shared" si="70"/>
        <v>-3.9920431233338216E-2</v>
      </c>
      <c r="O117" s="10">
        <f t="shared" si="70"/>
        <v>0.1286568006279416</v>
      </c>
    </row>
    <row r="118" spans="2:15" x14ac:dyDescent="0.2">
      <c r="B118" s="2" t="str">
        <f t="shared" ref="B118" si="71">B39</f>
        <v>Financial liabilities (c)</v>
      </c>
      <c r="C118" s="8"/>
      <c r="D118" s="11">
        <f t="shared" ref="D118:O118" si="72">(D39/C39)-1</f>
        <v>0.14318684776733615</v>
      </c>
      <c r="E118" s="11">
        <f t="shared" si="72"/>
        <v>5.3693495495448218E-3</v>
      </c>
      <c r="F118" s="11">
        <f t="shared" si="72"/>
        <v>-4.1231107948612955E-2</v>
      </c>
      <c r="G118" s="11">
        <f t="shared" si="72"/>
        <v>-3.7040594627879453E-2</v>
      </c>
      <c r="H118" s="11">
        <f t="shared" si="72"/>
        <v>-1.0151592629162209E-2</v>
      </c>
      <c r="I118" s="11">
        <f t="shared" si="72"/>
        <v>5.8745181180488437E-3</v>
      </c>
      <c r="J118" s="11">
        <f t="shared" si="72"/>
        <v>4.4948185685211861E-3</v>
      </c>
      <c r="K118" s="11">
        <f t="shared" si="72"/>
        <v>2.6341778358278001E-2</v>
      </c>
      <c r="L118" s="11">
        <f t="shared" si="72"/>
        <v>7.0154636389279101E-3</v>
      </c>
      <c r="M118" s="11">
        <f t="shared" si="72"/>
        <v>1.093648618636478E-2</v>
      </c>
      <c r="N118" s="11">
        <f t="shared" si="72"/>
        <v>9.147237059199842E-3</v>
      </c>
      <c r="O118" s="11">
        <f t="shared" si="72"/>
        <v>5.4247124220136556E-2</v>
      </c>
    </row>
    <row r="119" spans="2:15" x14ac:dyDescent="0.2">
      <c r="B119" s="2" t="str">
        <f t="shared" ref="B119" si="73">B40</f>
        <v>Net wealth (a+b-c)</v>
      </c>
      <c r="C119" s="8"/>
      <c r="D119" s="11">
        <f t="shared" ref="D119:O119" si="74">(D40/C40)-1</f>
        <v>-0.18851219970184052</v>
      </c>
      <c r="E119" s="11">
        <f t="shared" si="74"/>
        <v>0.41828094076433331</v>
      </c>
      <c r="F119" s="11">
        <f t="shared" si="74"/>
        <v>0.18450688158293005</v>
      </c>
      <c r="G119" s="11">
        <f t="shared" si="74"/>
        <v>0.20261839378352575</v>
      </c>
      <c r="H119" s="11">
        <f t="shared" si="74"/>
        <v>0.12231687263907243</v>
      </c>
      <c r="I119" s="11">
        <f t="shared" si="74"/>
        <v>0.16434343657489259</v>
      </c>
      <c r="J119" s="11">
        <f t="shared" si="74"/>
        <v>0.27525315716183441</v>
      </c>
      <c r="K119" s="11">
        <f t="shared" si="74"/>
        <v>-0.1216331873917964</v>
      </c>
      <c r="L119" s="11">
        <f t="shared" si="74"/>
        <v>-1.1987252404722426E-2</v>
      </c>
      <c r="M119" s="11">
        <f t="shared" si="74"/>
        <v>-8.215786410239978E-2</v>
      </c>
      <c r="N119" s="11">
        <f t="shared" si="74"/>
        <v>-2.9353552030892072E-2</v>
      </c>
      <c r="O119" s="11">
        <f t="shared" si="74"/>
        <v>-2.1572873965436834E-2</v>
      </c>
    </row>
    <row r="120" spans="2:15" x14ac:dyDescent="0.2">
      <c r="B120" s="15" t="str">
        <f t="shared" ref="B120" si="75">B41</f>
        <v>Memorandum items</v>
      </c>
      <c r="C120" s="16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5" x14ac:dyDescent="0.2">
      <c r="B121" s="17" t="str">
        <f t="shared" ref="B121" si="76">B42</f>
        <v>Gross value added of non-financial corporations</v>
      </c>
      <c r="C121" s="18"/>
      <c r="D121" s="23">
        <f t="shared" ref="D121:O121" si="77">(D42/C42)-1</f>
        <v>3.1499617853033124E-2</v>
      </c>
      <c r="E121" s="23">
        <f t="shared" si="77"/>
        <v>4.5300581882083746E-2</v>
      </c>
      <c r="F121" s="23">
        <f t="shared" si="77"/>
        <v>1.5369804239188323E-2</v>
      </c>
      <c r="G121" s="23">
        <f t="shared" si="77"/>
        <v>-5.5019060028582034E-2</v>
      </c>
      <c r="H121" s="23">
        <f t="shared" si="77"/>
        <v>1.995661821678496E-2</v>
      </c>
      <c r="I121" s="23">
        <f t="shared" si="77"/>
        <v>2.5422639056810858E-2</v>
      </c>
      <c r="J121" s="23">
        <f t="shared" si="77"/>
        <v>-2.9712792559227541E-2</v>
      </c>
      <c r="K121" s="23">
        <f t="shared" si="77"/>
        <v>-7.9240251114301996E-3</v>
      </c>
      <c r="L121" s="23">
        <f t="shared" si="77"/>
        <v>1.0945566561964659E-2</v>
      </c>
      <c r="M121" s="23">
        <f t="shared" si="77"/>
        <v>3.3023669316200488E-2</v>
      </c>
      <c r="N121" s="23">
        <f t="shared" si="77"/>
        <v>4.6047278328007035E-2</v>
      </c>
      <c r="O121" s="23">
        <f t="shared" si="77"/>
        <v>3.2509631729734423E-2</v>
      </c>
    </row>
    <row r="123" spans="2:15" x14ac:dyDescent="0.2">
      <c r="B123" s="19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zoomScaleNormal="100" workbookViewId="0"/>
  </sheetViews>
  <sheetFormatPr defaultRowHeight="14.25" x14ac:dyDescent="0.2"/>
  <cols>
    <col min="1" max="1" width="5.5703125" style="1" customWidth="1"/>
    <col min="2" max="2" width="30.5703125" style="1" bestFit="1" customWidth="1"/>
    <col min="3" max="4" width="27.5703125" style="1" customWidth="1"/>
    <col min="5" max="16384" width="9.140625" style="1"/>
  </cols>
  <sheetData>
    <row r="2" spans="2:4" ht="15.75" x14ac:dyDescent="0.2">
      <c r="B2" s="20" t="s">
        <v>69</v>
      </c>
    </row>
    <row r="4" spans="2:4" ht="15" x14ac:dyDescent="0.25">
      <c r="B4" s="70" t="s">
        <v>14</v>
      </c>
      <c r="C4" s="31" t="s">
        <v>41</v>
      </c>
      <c r="D4" s="31" t="s">
        <v>42</v>
      </c>
    </row>
    <row r="5" spans="2:4" x14ac:dyDescent="0.2">
      <c r="B5" s="25" t="s">
        <v>43</v>
      </c>
      <c r="C5" s="61">
        <v>6294.6928289495645</v>
      </c>
      <c r="D5" s="61">
        <v>3102.194689035638</v>
      </c>
    </row>
    <row r="6" spans="2:4" x14ac:dyDescent="0.2">
      <c r="B6" s="25" t="s">
        <v>44</v>
      </c>
      <c r="C6" s="61">
        <v>4374.3540199999998</v>
      </c>
      <c r="D6" s="61">
        <v>1840.4243700000002</v>
      </c>
    </row>
    <row r="7" spans="2:4" x14ac:dyDescent="0.2">
      <c r="B7" s="25" t="s">
        <v>45</v>
      </c>
      <c r="C7" s="61">
        <v>926.42727000000002</v>
      </c>
      <c r="D7" s="61">
        <v>3889.9830200000001</v>
      </c>
    </row>
    <row r="8" spans="2:4" x14ac:dyDescent="0.2">
      <c r="B8" s="28" t="s">
        <v>46</v>
      </c>
      <c r="C8" s="62">
        <v>9742.6195789495632</v>
      </c>
      <c r="D8" s="62">
        <v>1052.6360390356383</v>
      </c>
    </row>
    <row r="10" spans="2:4" x14ac:dyDescent="0.2">
      <c r="B10" s="19" t="s">
        <v>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zoomScaleNormal="100" workbookViewId="0"/>
  </sheetViews>
  <sheetFormatPr defaultRowHeight="14.25" x14ac:dyDescent="0.2"/>
  <cols>
    <col min="1" max="1" width="5.28515625" style="1" customWidth="1"/>
    <col min="2" max="2" width="30.5703125" style="1" bestFit="1" customWidth="1"/>
    <col min="3" max="14" width="10.7109375" style="1" bestFit="1" customWidth="1"/>
    <col min="15" max="15" width="10.42578125" style="1" bestFit="1" customWidth="1"/>
    <col min="16" max="16384" width="9.140625" style="1"/>
  </cols>
  <sheetData>
    <row r="2" spans="2:15" ht="15.75" x14ac:dyDescent="0.2">
      <c r="B2" s="20" t="s">
        <v>76</v>
      </c>
      <c r="C2" s="9"/>
      <c r="D2" s="9"/>
      <c r="E2" s="9"/>
      <c r="F2" s="9"/>
      <c r="G2" s="9"/>
      <c r="H2" s="9"/>
      <c r="I2" s="9"/>
      <c r="J2" s="9"/>
      <c r="K2" s="9"/>
      <c r="L2" s="12"/>
      <c r="M2" s="9"/>
      <c r="N2" s="9"/>
    </row>
    <row r="4" spans="2:15" ht="15" x14ac:dyDescent="0.25">
      <c r="B4" s="31" t="s">
        <v>14</v>
      </c>
      <c r="C4" s="32">
        <v>2005</v>
      </c>
      <c r="D4" s="32">
        <v>2006</v>
      </c>
      <c r="E4" s="32">
        <v>2007</v>
      </c>
      <c r="F4" s="32">
        <v>2008</v>
      </c>
      <c r="G4" s="32">
        <v>2009</v>
      </c>
      <c r="H4" s="32">
        <v>2010</v>
      </c>
      <c r="I4" s="32">
        <v>2011</v>
      </c>
      <c r="J4" s="32">
        <v>2012</v>
      </c>
      <c r="K4" s="32">
        <v>2013</v>
      </c>
      <c r="L4" s="32">
        <v>2014</v>
      </c>
      <c r="M4" s="32">
        <v>2015</v>
      </c>
      <c r="N4" s="32">
        <v>2016</v>
      </c>
      <c r="O4" s="32">
        <v>2017</v>
      </c>
    </row>
    <row r="5" spans="2:15" x14ac:dyDescent="0.2">
      <c r="B5" s="29" t="s">
        <v>15</v>
      </c>
      <c r="C5" s="63">
        <v>4223.9049999999997</v>
      </c>
      <c r="D5" s="63">
        <v>4714.2939999999999</v>
      </c>
      <c r="E5" s="63">
        <v>5081.683</v>
      </c>
      <c r="F5" s="63">
        <v>5374.8509999999997</v>
      </c>
      <c r="G5" s="63">
        <v>5455.2380000000003</v>
      </c>
      <c r="H5" s="63">
        <v>5569.7309999999998</v>
      </c>
      <c r="I5" s="63">
        <v>5687.9870000000001</v>
      </c>
      <c r="J5" s="63">
        <v>5627.0889999999999</v>
      </c>
      <c r="K5" s="63">
        <v>5510.5720000000001</v>
      </c>
      <c r="L5" s="63">
        <v>5418.6139999999996</v>
      </c>
      <c r="M5" s="63">
        <v>5333.634</v>
      </c>
      <c r="N5" s="63">
        <v>5278.902</v>
      </c>
      <c r="O5" s="63">
        <v>5246.6080000000002</v>
      </c>
    </row>
    <row r="6" spans="2:15" x14ac:dyDescent="0.2">
      <c r="B6" s="29" t="s">
        <v>43</v>
      </c>
      <c r="C6" s="63">
        <v>5180.3584600000004</v>
      </c>
      <c r="D6" s="63">
        <v>5729.5877300000002</v>
      </c>
      <c r="E6" s="63">
        <v>6153.8194100000001</v>
      </c>
      <c r="F6" s="63">
        <v>6483.2234500000004</v>
      </c>
      <c r="G6" s="63">
        <v>6569.5865599999997</v>
      </c>
      <c r="H6" s="63">
        <v>6696.0052400000004</v>
      </c>
      <c r="I6" s="63">
        <v>6829.9232599999996</v>
      </c>
      <c r="J6" s="63">
        <v>6790.6677300000001</v>
      </c>
      <c r="K6" s="63">
        <v>6644.6193499999999</v>
      </c>
      <c r="L6" s="63">
        <v>6524.7430400000003</v>
      </c>
      <c r="M6" s="63">
        <v>6412.8485099999998</v>
      </c>
      <c r="N6" s="63">
        <v>6339.6161500000007</v>
      </c>
      <c r="O6" s="63">
        <v>6294.6928289495645</v>
      </c>
    </row>
    <row r="7" spans="2:15" x14ac:dyDescent="0.2">
      <c r="B7" s="29" t="s">
        <v>44</v>
      </c>
      <c r="C7" s="63">
        <v>3898.19956</v>
      </c>
      <c r="D7" s="63">
        <v>4212.2339299999994</v>
      </c>
      <c r="E7" s="63">
        <v>3996.4571299999998</v>
      </c>
      <c r="F7" s="63">
        <v>3804.2697499999999</v>
      </c>
      <c r="G7" s="63">
        <v>3768.7305000000001</v>
      </c>
      <c r="H7" s="63">
        <v>3685.4717900000001</v>
      </c>
      <c r="I7" s="63">
        <v>3608.54675</v>
      </c>
      <c r="J7" s="63">
        <v>3786.0483899999999</v>
      </c>
      <c r="K7" s="63">
        <v>3973.7180499999999</v>
      </c>
      <c r="L7" s="63">
        <v>4064.2737299999999</v>
      </c>
      <c r="M7" s="63">
        <v>4170.6448</v>
      </c>
      <c r="N7" s="63">
        <v>4218.1492099999996</v>
      </c>
      <c r="O7" s="63">
        <v>4374.3540199999998</v>
      </c>
    </row>
    <row r="8" spans="2:15" x14ac:dyDescent="0.2">
      <c r="B8" s="29" t="s">
        <v>45</v>
      </c>
      <c r="C8" s="63">
        <v>674.12300000000005</v>
      </c>
      <c r="D8" s="63">
        <v>747.76356999999996</v>
      </c>
      <c r="E8" s="63">
        <v>817.19180000000006</v>
      </c>
      <c r="F8" s="63">
        <v>845.77508999999998</v>
      </c>
      <c r="G8" s="63">
        <v>872.755</v>
      </c>
      <c r="H8" s="63">
        <v>908.61504000000002</v>
      </c>
      <c r="I8" s="63">
        <v>925.90992000000006</v>
      </c>
      <c r="J8" s="63">
        <v>917.53784999999993</v>
      </c>
      <c r="K8" s="63">
        <v>907.16283999999996</v>
      </c>
      <c r="L8" s="63">
        <v>903.80508999999995</v>
      </c>
      <c r="M8" s="63">
        <v>904.80619999999999</v>
      </c>
      <c r="N8" s="63">
        <v>913.56210999999996</v>
      </c>
      <c r="O8" s="63">
        <v>926.42727000000002</v>
      </c>
    </row>
    <row r="9" spans="2:15" x14ac:dyDescent="0.2">
      <c r="B9" s="27" t="s">
        <v>46</v>
      </c>
      <c r="C9" s="62">
        <v>8404.435019999999</v>
      </c>
      <c r="D9" s="62">
        <v>9194.0580900000004</v>
      </c>
      <c r="E9" s="62">
        <v>9333.0847399999984</v>
      </c>
      <c r="F9" s="62">
        <v>9441.7181099999998</v>
      </c>
      <c r="G9" s="62">
        <v>9465.5620599999984</v>
      </c>
      <c r="H9" s="62">
        <v>9472.8619900000012</v>
      </c>
      <c r="I9" s="62">
        <v>9512.560089999999</v>
      </c>
      <c r="J9" s="62">
        <v>9659.1782700000022</v>
      </c>
      <c r="K9" s="62">
        <v>9711.1745599999995</v>
      </c>
      <c r="L9" s="62">
        <v>9685.2116800000003</v>
      </c>
      <c r="M9" s="62">
        <v>9678.6871099999989</v>
      </c>
      <c r="N9" s="62">
        <v>9644.2032500000005</v>
      </c>
      <c r="O9" s="62">
        <v>9742.6195789495632</v>
      </c>
    </row>
    <row r="10" spans="2:15" ht="1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12"/>
      <c r="M10" s="9"/>
      <c r="N10" s="9"/>
    </row>
    <row r="11" spans="2:15" ht="15" x14ac:dyDescent="0.25">
      <c r="B11" s="19" t="s">
        <v>38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workbookViewId="0"/>
  </sheetViews>
  <sheetFormatPr defaultRowHeight="14.25" x14ac:dyDescent="0.2"/>
  <cols>
    <col min="1" max="1" width="5.140625" style="1" customWidth="1"/>
    <col min="2" max="2" width="31" style="1" bestFit="1" customWidth="1"/>
    <col min="3" max="14" width="10.5703125" style="1" bestFit="1" customWidth="1"/>
    <col min="15" max="16384" width="9.140625" style="1"/>
  </cols>
  <sheetData>
    <row r="2" spans="2:15" ht="15.75" x14ac:dyDescent="0.2">
      <c r="B2" s="20" t="s">
        <v>75</v>
      </c>
    </row>
    <row r="4" spans="2:15" ht="15" x14ac:dyDescent="0.25">
      <c r="B4" s="31" t="s">
        <v>14</v>
      </c>
      <c r="C4" s="32">
        <v>2005</v>
      </c>
      <c r="D4" s="32">
        <v>2006</v>
      </c>
      <c r="E4" s="32">
        <v>2007</v>
      </c>
      <c r="F4" s="32">
        <v>2008</v>
      </c>
      <c r="G4" s="32">
        <v>2009</v>
      </c>
      <c r="H4" s="32">
        <v>2010</v>
      </c>
      <c r="I4" s="32">
        <v>2011</v>
      </c>
      <c r="J4" s="32">
        <v>2012</v>
      </c>
      <c r="K4" s="32">
        <v>2013</v>
      </c>
      <c r="L4" s="32">
        <v>2014</v>
      </c>
      <c r="M4" s="32">
        <v>2015</v>
      </c>
      <c r="N4" s="32">
        <v>2016</v>
      </c>
      <c r="O4" s="32">
        <v>2017</v>
      </c>
    </row>
    <row r="5" spans="2:15" x14ac:dyDescent="0.2">
      <c r="B5" s="29" t="s">
        <v>47</v>
      </c>
      <c r="C5" s="61">
        <v>1401.5150000000001</v>
      </c>
      <c r="D5" s="61">
        <v>1571.693</v>
      </c>
      <c r="E5" s="61">
        <v>1707.048</v>
      </c>
      <c r="F5" s="61">
        <v>1775.5820000000001</v>
      </c>
      <c r="G5" s="61">
        <v>1773.4459999999999</v>
      </c>
      <c r="H5" s="61">
        <v>1769.854</v>
      </c>
      <c r="I5" s="61">
        <v>1817.8530000000001</v>
      </c>
      <c r="J5" s="61">
        <v>1833.075</v>
      </c>
      <c r="K5" s="61">
        <v>1778.5219999999999</v>
      </c>
      <c r="L5" s="61">
        <v>1759.7639999999999</v>
      </c>
      <c r="M5" s="61">
        <v>1694.184</v>
      </c>
      <c r="N5" s="61">
        <v>1638.7470000000001</v>
      </c>
      <c r="O5" s="61">
        <v>1594.259</v>
      </c>
    </row>
    <row r="6" spans="2:15" x14ac:dyDescent="0.2">
      <c r="B6" s="29" t="s">
        <v>43</v>
      </c>
      <c r="C6" s="61">
        <v>2329.6857772662725</v>
      </c>
      <c r="D6" s="61">
        <v>2542.3286193946537</v>
      </c>
      <c r="E6" s="61">
        <v>2729.181778502676</v>
      </c>
      <c r="F6" s="61">
        <v>2841.3425686658024</v>
      </c>
      <c r="G6" s="61">
        <v>2837.1796047154626</v>
      </c>
      <c r="H6" s="61">
        <v>2867.2325297789566</v>
      </c>
      <c r="I6" s="61">
        <v>2979.8991533530111</v>
      </c>
      <c r="J6" s="61">
        <v>3341.7832853263408</v>
      </c>
      <c r="K6" s="61">
        <v>3262.2586499999998</v>
      </c>
      <c r="L6" s="61">
        <v>3239.2570350000001</v>
      </c>
      <c r="M6" s="61">
        <v>3178.5264900000002</v>
      </c>
      <c r="N6" s="61">
        <v>3121.26485</v>
      </c>
      <c r="O6" s="61">
        <v>3102.194689035638</v>
      </c>
    </row>
    <row r="7" spans="2:15" x14ac:dyDescent="0.2">
      <c r="B7" s="29" t="s">
        <v>44</v>
      </c>
      <c r="C7" s="61">
        <v>1477.03721</v>
      </c>
      <c r="D7" s="61">
        <v>1640.53043</v>
      </c>
      <c r="E7" s="61">
        <v>1646.79134</v>
      </c>
      <c r="F7" s="61">
        <v>1486.52523</v>
      </c>
      <c r="G7" s="61">
        <v>1496.7820800000002</v>
      </c>
      <c r="H7" s="61">
        <v>1533.3444099999999</v>
      </c>
      <c r="I7" s="61">
        <v>1595.0366999999999</v>
      </c>
      <c r="J7" s="61">
        <v>1549.1549600000001</v>
      </c>
      <c r="K7" s="61">
        <v>1551.6089099999999</v>
      </c>
      <c r="L7" s="61">
        <v>1585.15607</v>
      </c>
      <c r="M7" s="61">
        <v>1586.2286299999998</v>
      </c>
      <c r="N7" s="61">
        <v>1644.40111</v>
      </c>
      <c r="O7" s="61">
        <v>1840.4243700000002</v>
      </c>
    </row>
    <row r="8" spans="2:15" x14ac:dyDescent="0.2">
      <c r="B8" s="29" t="s">
        <v>45</v>
      </c>
      <c r="C8" s="61">
        <v>3297.4161200000003</v>
      </c>
      <c r="D8" s="61">
        <v>3769.5627400000003</v>
      </c>
      <c r="E8" s="61">
        <v>3789.8028399999998</v>
      </c>
      <c r="F8" s="61">
        <v>3633.5450699999997</v>
      </c>
      <c r="G8" s="61">
        <v>3498.9564</v>
      </c>
      <c r="H8" s="61">
        <v>3463.43642</v>
      </c>
      <c r="I8" s="61">
        <v>3483.78244</v>
      </c>
      <c r="J8" s="61">
        <v>3499.4414100000004</v>
      </c>
      <c r="K8" s="61">
        <v>3591.6229199999998</v>
      </c>
      <c r="L8" s="61">
        <v>3616.8198199999997</v>
      </c>
      <c r="M8" s="61">
        <v>3656.3751200000002</v>
      </c>
      <c r="N8" s="61">
        <v>3689.8208500000001</v>
      </c>
      <c r="O8" s="61">
        <v>3889.9830200000001</v>
      </c>
    </row>
    <row r="9" spans="2:15" x14ac:dyDescent="0.2">
      <c r="B9" s="27" t="s">
        <v>46</v>
      </c>
      <c r="C9" s="62">
        <v>509.30686726627221</v>
      </c>
      <c r="D9" s="62">
        <v>413.29630939465386</v>
      </c>
      <c r="E9" s="62">
        <v>586.17027850267664</v>
      </c>
      <c r="F9" s="62">
        <v>694.32272866580308</v>
      </c>
      <c r="G9" s="62">
        <v>835.00528471546295</v>
      </c>
      <c r="H9" s="62">
        <v>937.14051977895667</v>
      </c>
      <c r="I9" s="62">
        <v>1091.1534133530115</v>
      </c>
      <c r="J9" s="62">
        <v>1391.49683532634</v>
      </c>
      <c r="K9" s="62">
        <v>1222.2446399999997</v>
      </c>
      <c r="L9" s="62">
        <v>1207.5932850000006</v>
      </c>
      <c r="M9" s="62">
        <v>1108.3800000000001</v>
      </c>
      <c r="N9" s="62">
        <v>1075.84511</v>
      </c>
      <c r="O9" s="62">
        <v>1052.6360390356383</v>
      </c>
    </row>
    <row r="11" spans="2:15" x14ac:dyDescent="0.2">
      <c r="B11" s="19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workbookViewId="0"/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7.7109375" style="1" customWidth="1"/>
    <col min="4" max="16" width="9.85546875" style="1" customWidth="1"/>
    <col min="17" max="16384" width="9.140625" style="1"/>
  </cols>
  <sheetData>
    <row r="2" spans="2:16" ht="15.75" x14ac:dyDescent="0.25">
      <c r="B2" s="68" t="s">
        <v>74</v>
      </c>
    </row>
    <row r="4" spans="2:16" ht="15" x14ac:dyDescent="0.25">
      <c r="B4" s="33"/>
      <c r="C4" s="24" t="s">
        <v>48</v>
      </c>
      <c r="D4" s="34">
        <v>2005</v>
      </c>
      <c r="E4" s="34">
        <v>2006</v>
      </c>
      <c r="F4" s="34">
        <v>2007</v>
      </c>
      <c r="G4" s="34">
        <v>2008</v>
      </c>
      <c r="H4" s="34">
        <v>2009</v>
      </c>
      <c r="I4" s="34">
        <v>2010</v>
      </c>
      <c r="J4" s="34">
        <v>2011</v>
      </c>
      <c r="K4" s="34">
        <v>2012</v>
      </c>
      <c r="L4" s="34">
        <v>2013</v>
      </c>
      <c r="M4" s="34">
        <v>2014</v>
      </c>
      <c r="N4" s="34">
        <v>2015</v>
      </c>
      <c r="O4" s="34">
        <v>2016</v>
      </c>
      <c r="P4" s="34">
        <v>2017</v>
      </c>
    </row>
    <row r="5" spans="2:16" x14ac:dyDescent="0.2">
      <c r="B5" s="73" t="s">
        <v>41</v>
      </c>
      <c r="C5" s="33" t="s">
        <v>15</v>
      </c>
      <c r="D5" s="35">
        <v>0.46526166277670605</v>
      </c>
      <c r="E5" s="35">
        <v>0.47418814792942082</v>
      </c>
      <c r="F5" s="35">
        <v>0.50064478341789109</v>
      </c>
      <c r="G5" s="35">
        <v>0.52246459808109524</v>
      </c>
      <c r="H5" s="35">
        <v>0.527671764015332</v>
      </c>
      <c r="I5" s="35">
        <v>0.53650660536114481</v>
      </c>
      <c r="J5" s="35">
        <v>0.54490619741695268</v>
      </c>
      <c r="K5" s="35">
        <v>0.53202609734031503</v>
      </c>
      <c r="L5" s="35">
        <v>0.51896749862177116</v>
      </c>
      <c r="M5" s="35">
        <v>0.51172022083784086</v>
      </c>
      <c r="N5" s="35">
        <v>0.50395779954435482</v>
      </c>
      <c r="O5" s="35">
        <v>0.50000182993269326</v>
      </c>
      <c r="P5" s="35">
        <v>0.49175976769813912</v>
      </c>
    </row>
    <row r="6" spans="2:16" x14ac:dyDescent="0.2">
      <c r="B6" s="71"/>
      <c r="C6" s="29" t="s">
        <v>16</v>
      </c>
      <c r="D6" s="36">
        <v>6.6965590643435685E-2</v>
      </c>
      <c r="E6" s="36">
        <v>6.6456030151721704E-2</v>
      </c>
      <c r="F6" s="36">
        <v>6.9795536821896292E-2</v>
      </c>
      <c r="G6" s="36">
        <v>7.1852586983970013E-2</v>
      </c>
      <c r="H6" s="36">
        <v>7.2162809059756208E-2</v>
      </c>
      <c r="I6" s="36">
        <v>7.2802164645351997E-2</v>
      </c>
      <c r="J6" s="36">
        <v>7.3991207452824781E-2</v>
      </c>
      <c r="K6" s="36">
        <v>7.2785729641006935E-2</v>
      </c>
      <c r="L6" s="36">
        <v>7.0659367068143838E-2</v>
      </c>
      <c r="M6" s="36">
        <v>6.8806388338546381E-2</v>
      </c>
      <c r="N6" s="36">
        <v>6.6792407695111022E-2</v>
      </c>
      <c r="O6" s="36">
        <v>6.5535648539929284E-2</v>
      </c>
      <c r="P6" s="36">
        <v>6.3625083815883152E-2</v>
      </c>
    </row>
    <row r="7" spans="2:16" x14ac:dyDescent="0.2">
      <c r="B7" s="71"/>
      <c r="C7" s="29" t="s">
        <v>49</v>
      </c>
      <c r="D7" s="36">
        <v>3.8387424438137807E-2</v>
      </c>
      <c r="E7" s="36">
        <v>3.5667480480634568E-2</v>
      </c>
      <c r="F7" s="36">
        <v>3.5830788310719272E-2</v>
      </c>
      <c r="G7" s="36">
        <v>3.5887212056674798E-2</v>
      </c>
      <c r="H7" s="36">
        <v>3.5625388335691073E-2</v>
      </c>
      <c r="I7" s="36">
        <v>3.5686659897180346E-2</v>
      </c>
      <c r="J7" s="36">
        <v>3.5405692562793502E-2</v>
      </c>
      <c r="K7" s="36">
        <v>3.7227502897184683E-2</v>
      </c>
      <c r="L7" s="36">
        <v>3.6141472581197133E-2</v>
      </c>
      <c r="M7" s="36">
        <v>3.5653644545129946E-2</v>
      </c>
      <c r="N7" s="36">
        <v>3.5179075480513536E-2</v>
      </c>
      <c r="O7" s="36">
        <v>3.4932027510033624E-2</v>
      </c>
      <c r="P7" s="36">
        <v>3.4610948304713868E-2</v>
      </c>
    </row>
    <row r="8" spans="2:16" x14ac:dyDescent="0.2">
      <c r="B8" s="71"/>
      <c r="C8" s="29" t="s">
        <v>28</v>
      </c>
      <c r="D8" s="36">
        <v>0.10051562681977551</v>
      </c>
      <c r="E8" s="36">
        <v>9.8979431904233126E-2</v>
      </c>
      <c r="F8" s="36">
        <v>0.10126607644130257</v>
      </c>
      <c r="G8" s="36">
        <v>0.10681873208917407</v>
      </c>
      <c r="H8" s="36">
        <v>0.10862197816943332</v>
      </c>
      <c r="I8" s="36">
        <v>0.10808407096191397</v>
      </c>
      <c r="J8" s="36">
        <v>0.10787079801170978</v>
      </c>
      <c r="K8" s="36">
        <v>0.11205983847470419</v>
      </c>
      <c r="L8" s="36">
        <v>0.11467118289158906</v>
      </c>
      <c r="M8" s="36">
        <v>0.1176810989222751</v>
      </c>
      <c r="N8" s="36">
        <v>0.12028589452568947</v>
      </c>
      <c r="O8" s="36">
        <v>0.12596758922477133</v>
      </c>
      <c r="P8" s="36">
        <v>0.12756036403889201</v>
      </c>
    </row>
    <row r="9" spans="2:16" x14ac:dyDescent="0.2">
      <c r="B9" s="71"/>
      <c r="C9" s="29" t="s">
        <v>30</v>
      </c>
      <c r="D9" s="36">
        <v>0.12038946687262567</v>
      </c>
      <c r="E9" s="36">
        <v>0.13349518784266745</v>
      </c>
      <c r="F9" s="36">
        <v>0.10776952782411582</v>
      </c>
      <c r="G9" s="36">
        <v>8.9765012918793477E-2</v>
      </c>
      <c r="H9" s="36">
        <v>7.854099901246403E-2</v>
      </c>
      <c r="I9" s="36">
        <v>7.0590009290807054E-2</v>
      </c>
      <c r="J9" s="36">
        <v>6.4007387036598862E-2</v>
      </c>
      <c r="K9" s="36">
        <v>7.0347643026274206E-2</v>
      </c>
      <c r="L9" s="36">
        <v>8.4611669996472336E-2</v>
      </c>
      <c r="M9" s="36">
        <v>8.7797993920827461E-2</v>
      </c>
      <c r="N9" s="36">
        <v>9.5486245457833629E-2</v>
      </c>
      <c r="O9" s="36">
        <v>9.1820649251481382E-2</v>
      </c>
      <c r="P9" s="36">
        <v>9.7300976806771508E-2</v>
      </c>
    </row>
    <row r="10" spans="2:16" x14ac:dyDescent="0.2">
      <c r="B10" s="72"/>
      <c r="C10" s="27" t="s">
        <v>50</v>
      </c>
      <c r="D10" s="37">
        <v>0.20848022734782284</v>
      </c>
      <c r="E10" s="37">
        <v>0.19121372269717418</v>
      </c>
      <c r="F10" s="37">
        <v>0.18469328619888026</v>
      </c>
      <c r="G10" s="37">
        <v>0.17321185884234658</v>
      </c>
      <c r="H10" s="37">
        <v>0.17737706237459891</v>
      </c>
      <c r="I10" s="37">
        <v>0.17633048888034766</v>
      </c>
      <c r="J10" s="37">
        <v>0.17381871751912042</v>
      </c>
      <c r="K10" s="37">
        <v>0.1755531876750418</v>
      </c>
      <c r="L10" s="37">
        <v>0.17494880884082664</v>
      </c>
      <c r="M10" s="37">
        <v>0.1783406534353803</v>
      </c>
      <c r="N10" s="37">
        <v>0.17829857729649762</v>
      </c>
      <c r="O10" s="37">
        <v>0.18174225648826128</v>
      </c>
      <c r="P10" s="37">
        <v>0.18514285933560046</v>
      </c>
    </row>
    <row r="11" spans="2:16" x14ac:dyDescent="0.2">
      <c r="B11" s="71" t="s">
        <v>42</v>
      </c>
      <c r="C11" s="29" t="s">
        <v>15</v>
      </c>
      <c r="D11" s="36">
        <v>9.8634179911693279E-2</v>
      </c>
      <c r="E11" s="36">
        <v>0.10084585567401479</v>
      </c>
      <c r="F11" s="36">
        <v>0.10474424489994034</v>
      </c>
      <c r="G11" s="36">
        <v>0.11095810277477514</v>
      </c>
      <c r="H11" s="36">
        <v>0.10848688433452741</v>
      </c>
      <c r="I11" s="36">
        <v>0.1048967002093109</v>
      </c>
      <c r="J11" s="36">
        <v>9.7818857869233791E-2</v>
      </c>
      <c r="K11" s="36">
        <v>8.9109078491527785E-2</v>
      </c>
      <c r="L11" s="36">
        <v>8.6025424430247521E-2</v>
      </c>
      <c r="M11" s="36">
        <v>8.2861477924784793E-2</v>
      </c>
      <c r="N11" s="36">
        <v>8.0136332378819078E-2</v>
      </c>
      <c r="O11" s="36">
        <v>7.5721421314220688E-2</v>
      </c>
      <c r="P11" s="36">
        <v>7.0082682048246914E-2</v>
      </c>
    </row>
    <row r="12" spans="2:16" x14ac:dyDescent="0.2">
      <c r="B12" s="71"/>
      <c r="C12" s="29" t="s">
        <v>16</v>
      </c>
      <c r="D12" s="36">
        <v>0.26953419080720475</v>
      </c>
      <c r="E12" s="36">
        <v>0.27490025038410265</v>
      </c>
      <c r="F12" s="36">
        <v>0.28535138726520864</v>
      </c>
      <c r="G12" s="36">
        <v>0.29930905015151738</v>
      </c>
      <c r="H12" s="36">
        <v>0.30071054956397553</v>
      </c>
      <c r="I12" s="36">
        <v>0.29729010943408574</v>
      </c>
      <c r="J12" s="36">
        <v>0.29953163146444273</v>
      </c>
      <c r="K12" s="36">
        <v>0.28568097365268835</v>
      </c>
      <c r="L12" s="36">
        <v>0.28343260029364004</v>
      </c>
      <c r="M12" s="36">
        <v>0.28190081786124321</v>
      </c>
      <c r="N12" s="36">
        <v>0.27542947474706736</v>
      </c>
      <c r="O12" s="36">
        <v>0.26814384615408504</v>
      </c>
      <c r="P12" s="36">
        <v>0.25247080244203024</v>
      </c>
    </row>
    <row r="13" spans="2:16" x14ac:dyDescent="0.2">
      <c r="B13" s="71"/>
      <c r="C13" s="29" t="s">
        <v>18</v>
      </c>
      <c r="D13" s="36">
        <v>0.12587440735846828</v>
      </c>
      <c r="E13" s="36">
        <v>0.12100479457304443</v>
      </c>
      <c r="F13" s="36">
        <v>0.12168242024809282</v>
      </c>
      <c r="G13" s="36">
        <v>0.12899007686235198</v>
      </c>
      <c r="H13" s="36">
        <v>0.12625261592175879</v>
      </c>
      <c r="I13" s="36">
        <v>0.12573169554167418</v>
      </c>
      <c r="J13" s="36">
        <v>0.1228806300285019</v>
      </c>
      <c r="K13" s="36">
        <v>0.11626869354635593</v>
      </c>
      <c r="L13" s="36">
        <v>0.11498218285008241</v>
      </c>
      <c r="M13" s="36">
        <v>0.11336404824727379</v>
      </c>
      <c r="N13" s="36">
        <v>0.11470117272259733</v>
      </c>
      <c r="O13" s="36">
        <v>0.11488006179937967</v>
      </c>
      <c r="P13" s="36">
        <v>0.11296318679047407</v>
      </c>
    </row>
    <row r="14" spans="2:16" x14ac:dyDescent="0.2">
      <c r="B14" s="71"/>
      <c r="C14" s="29" t="s">
        <v>49</v>
      </c>
      <c r="D14" s="36">
        <v>0.11794968500944554</v>
      </c>
      <c r="E14" s="36">
        <v>0.1110459649511439</v>
      </c>
      <c r="F14" s="36">
        <v>0.11189620348267151</v>
      </c>
      <c r="G14" s="36">
        <v>0.11726526600980225</v>
      </c>
      <c r="H14" s="36">
        <v>0.11918877975714653</v>
      </c>
      <c r="I14" s="36">
        <v>0.12363981751135709</v>
      </c>
      <c r="J14" s="36">
        <v>0.13112209057824431</v>
      </c>
      <c r="K14" s="36">
        <v>0.1922014219305723</v>
      </c>
      <c r="L14" s="36">
        <v>0.19323914470135528</v>
      </c>
      <c r="M14" s="36">
        <v>0.19330393453112052</v>
      </c>
      <c r="N14" s="36">
        <v>0.19682427876797159</v>
      </c>
      <c r="O14" s="36">
        <v>0.19620297726448288</v>
      </c>
      <c r="P14" s="36">
        <v>0.1921252027909503</v>
      </c>
    </row>
    <row r="15" spans="2:16" x14ac:dyDescent="0.2">
      <c r="B15" s="71"/>
      <c r="C15" s="29" t="s">
        <v>30</v>
      </c>
      <c r="D15" s="36">
        <v>0.16204150185432256</v>
      </c>
      <c r="E15" s="36">
        <v>0.16423533327029491</v>
      </c>
      <c r="F15" s="36">
        <v>0.15531729779742345</v>
      </c>
      <c r="G15" s="36">
        <v>0.12138328258593048</v>
      </c>
      <c r="H15" s="36">
        <v>0.12310918250192816</v>
      </c>
      <c r="I15" s="36">
        <v>0.11287259302525676</v>
      </c>
      <c r="J15" s="36">
        <v>0.11021416171998361</v>
      </c>
      <c r="K15" s="36">
        <v>0.10695190242891675</v>
      </c>
      <c r="L15" s="36">
        <v>0.10825371772380045</v>
      </c>
      <c r="M15" s="36">
        <v>0.11385414516653419</v>
      </c>
      <c r="N15" s="36">
        <v>0.11396642142650133</v>
      </c>
      <c r="O15" s="36">
        <v>0.12437312119123012</v>
      </c>
      <c r="P15" s="36">
        <v>0.14094390275262705</v>
      </c>
    </row>
    <row r="16" spans="2:16" x14ac:dyDescent="0.2">
      <c r="B16" s="71"/>
      <c r="C16" s="29" t="s">
        <v>51</v>
      </c>
      <c r="D16" s="36">
        <v>0.14769098562744304</v>
      </c>
      <c r="E16" s="36">
        <v>0.14952868423584978</v>
      </c>
      <c r="F16" s="36">
        <v>0.13644886379108018</v>
      </c>
      <c r="G16" s="36">
        <v>0.13786897099397177</v>
      </c>
      <c r="H16" s="36">
        <v>0.132398632416076</v>
      </c>
      <c r="I16" s="36">
        <v>0.14225096130950585</v>
      </c>
      <c r="J16" s="36">
        <v>0.15202775345806196</v>
      </c>
      <c r="K16" s="36">
        <v>0.12708158410994785</v>
      </c>
      <c r="L16" s="36">
        <v>0.12679200713199515</v>
      </c>
      <c r="M16" s="36">
        <v>0.12257556041109377</v>
      </c>
      <c r="N16" s="36">
        <v>0.12108897844051217</v>
      </c>
      <c r="O16" s="36">
        <v>0.11671131058459666</v>
      </c>
      <c r="P16" s="36">
        <v>0.12640422871713269</v>
      </c>
    </row>
    <row r="17" spans="2:16" x14ac:dyDescent="0.2">
      <c r="B17" s="72"/>
      <c r="C17" s="27" t="s">
        <v>50</v>
      </c>
      <c r="D17" s="37">
        <v>7.827504943142255E-2</v>
      </c>
      <c r="E17" s="37">
        <v>7.8439116911549478E-2</v>
      </c>
      <c r="F17" s="37">
        <v>8.4559582515582973E-2</v>
      </c>
      <c r="G17" s="37">
        <v>8.4225250621650941E-2</v>
      </c>
      <c r="H17" s="37">
        <v>8.9853353197229896E-2</v>
      </c>
      <c r="I17" s="37">
        <v>9.3318122968809494E-2</v>
      </c>
      <c r="J17" s="37">
        <v>8.6404874881531618E-2</v>
      </c>
      <c r="K17" s="37">
        <v>8.2706345839991202E-2</v>
      </c>
      <c r="L17" s="37">
        <v>8.7274922868879279E-2</v>
      </c>
      <c r="M17" s="37">
        <v>9.214001585794962E-2</v>
      </c>
      <c r="N17" s="37">
        <v>9.7853341516531092E-2</v>
      </c>
      <c r="O17" s="37">
        <v>0.10396726379034757</v>
      </c>
      <c r="P17" s="37">
        <v>0.10500999243531983</v>
      </c>
    </row>
    <row r="19" spans="2:16" x14ac:dyDescent="0.2">
      <c r="B19" s="19" t="s">
        <v>38</v>
      </c>
    </row>
  </sheetData>
  <mergeCells count="2">
    <mergeCell ref="B11:B17"/>
    <mergeCell ref="B5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Normal="100" workbookViewId="0"/>
  </sheetViews>
  <sheetFormatPr defaultRowHeight="14.25" x14ac:dyDescent="0.2"/>
  <cols>
    <col min="1" max="1" width="6.5703125" style="1" customWidth="1"/>
    <col min="2" max="2" width="16.85546875" style="1" customWidth="1"/>
    <col min="3" max="6" width="9" style="1" customWidth="1"/>
    <col min="7" max="7" width="9" style="39" customWidth="1"/>
    <col min="8" max="15" width="9" style="1" customWidth="1"/>
    <col min="16" max="16384" width="9.140625" style="1"/>
  </cols>
  <sheetData>
    <row r="2" spans="1:16" ht="15.75" x14ac:dyDescent="0.2">
      <c r="A2" s="38"/>
      <c r="B2" s="69" t="s">
        <v>77</v>
      </c>
      <c r="C2" s="26"/>
      <c r="D2" s="26"/>
      <c r="E2" s="26"/>
      <c r="F2" s="26"/>
    </row>
    <row r="4" spans="1:16" ht="15" x14ac:dyDescent="0.25">
      <c r="B4" s="31" t="s">
        <v>58</v>
      </c>
      <c r="C4" s="48">
        <v>2005</v>
      </c>
      <c r="D4" s="48">
        <v>2006</v>
      </c>
      <c r="E4" s="48">
        <v>2007</v>
      </c>
      <c r="F4" s="48">
        <v>2008</v>
      </c>
      <c r="G4" s="48">
        <v>2009</v>
      </c>
      <c r="H4" s="49">
        <v>2010</v>
      </c>
      <c r="I4" s="48">
        <v>2011</v>
      </c>
      <c r="J4" s="48">
        <v>2012</v>
      </c>
      <c r="K4" s="48">
        <v>2013</v>
      </c>
      <c r="L4" s="48">
        <v>2014</v>
      </c>
      <c r="M4" s="48">
        <v>2015</v>
      </c>
      <c r="N4" s="48">
        <v>2016</v>
      </c>
      <c r="O4" s="48">
        <v>2017</v>
      </c>
      <c r="P4" s="29"/>
    </row>
    <row r="5" spans="1:16" x14ac:dyDescent="0.2">
      <c r="B5" s="29" t="s">
        <v>52</v>
      </c>
      <c r="C5" s="64">
        <v>8.1826818860825945</v>
      </c>
      <c r="D5" s="64">
        <v>8.6293443063159465</v>
      </c>
      <c r="E5" s="64">
        <v>8.4456511851947145</v>
      </c>
      <c r="F5" s="64">
        <v>8.3907326913754243</v>
      </c>
      <c r="G5" s="64">
        <v>8.6123299222707157</v>
      </c>
      <c r="H5" s="64">
        <v>8.6275603703502348</v>
      </c>
      <c r="I5" s="64">
        <v>8.4457885812949396</v>
      </c>
      <c r="J5" s="64">
        <v>8.7888666574126795</v>
      </c>
      <c r="K5" s="64">
        <v>8.8027700968510327</v>
      </c>
      <c r="L5" s="64">
        <v>8.723150689756384</v>
      </c>
      <c r="M5" s="64">
        <v>8.5976035152943115</v>
      </c>
      <c r="N5" s="64">
        <v>8.4609400134422579</v>
      </c>
      <c r="O5" s="64">
        <v>8.4132895529925484</v>
      </c>
      <c r="P5" s="29"/>
    </row>
    <row r="6" spans="1:16" x14ac:dyDescent="0.2">
      <c r="B6" s="29" t="s">
        <v>13</v>
      </c>
      <c r="C6" s="64">
        <v>5.9957630068085788</v>
      </c>
      <c r="D6" s="64">
        <v>6.2491935551793549</v>
      </c>
      <c r="E6" s="64">
        <v>6.3322716557155037</v>
      </c>
      <c r="F6" s="64">
        <v>5.7335774557505692</v>
      </c>
      <c r="G6" s="64">
        <v>6.1085881700880504</v>
      </c>
      <c r="H6" s="64">
        <v>6.3401993308906803</v>
      </c>
      <c r="I6" s="64">
        <v>6.4712819684404908</v>
      </c>
      <c r="J6" s="64">
        <v>6.7788678486592753</v>
      </c>
      <c r="K6" s="64">
        <v>7.0375216105986125</v>
      </c>
      <c r="L6" s="64">
        <v>7.4109871077311347</v>
      </c>
      <c r="M6" s="64">
        <v>7.4866239039118421</v>
      </c>
      <c r="N6" s="64">
        <v>8.0408193417850349</v>
      </c>
      <c r="O6" s="64">
        <v>8.0462966942542717</v>
      </c>
      <c r="P6" s="29"/>
    </row>
    <row r="7" spans="1:16" x14ac:dyDescent="0.2">
      <c r="B7" s="29" t="s">
        <v>53</v>
      </c>
      <c r="C7" s="64">
        <v>7.086373363970174</v>
      </c>
      <c r="D7" s="64">
        <v>7.4988873741541537</v>
      </c>
      <c r="E7" s="64">
        <v>7.5729079533478911</v>
      </c>
      <c r="F7" s="64">
        <v>6.8602392636452887</v>
      </c>
      <c r="G7" s="64">
        <v>6.9825787584395611</v>
      </c>
      <c r="H7" s="64">
        <v>7.3376456524811049</v>
      </c>
      <c r="I7" s="64">
        <v>7.4121839183269067</v>
      </c>
      <c r="J7" s="64">
        <v>7.4518625268171643</v>
      </c>
      <c r="K7" s="64">
        <v>7.5547235177614169</v>
      </c>
      <c r="L7" s="64">
        <v>7.4742644752042322</v>
      </c>
      <c r="M7" s="64">
        <v>7.5847030122163481</v>
      </c>
      <c r="N7" s="64">
        <v>7.7834742267525074</v>
      </c>
      <c r="O7" s="64">
        <v>7.873035101171082</v>
      </c>
      <c r="P7" s="29"/>
    </row>
    <row r="8" spans="1:16" x14ac:dyDescent="0.2">
      <c r="B8" s="29" t="s">
        <v>54</v>
      </c>
      <c r="C8" s="64">
        <v>4.9955233466701365</v>
      </c>
      <c r="D8" s="64">
        <v>4.9973878729571783</v>
      </c>
      <c r="E8" s="64">
        <v>5.2108031909269084</v>
      </c>
      <c r="F8" s="64">
        <v>5.0799838241973445</v>
      </c>
      <c r="G8" s="64">
        <v>5.2831630570760533</v>
      </c>
      <c r="H8" s="64">
        <v>5.3440140034359187</v>
      </c>
      <c r="I8" s="64">
        <v>5.3372060524838778</v>
      </c>
      <c r="J8" s="64">
        <v>5.4361583529418329</v>
      </c>
      <c r="K8" s="64">
        <v>5.5956774244612859</v>
      </c>
      <c r="L8" s="64">
        <v>5.7211213889680685</v>
      </c>
      <c r="M8" s="64">
        <v>5.8739949488330465</v>
      </c>
      <c r="N8" s="64">
        <v>5.9679447576813427</v>
      </c>
      <c r="O8" s="64">
        <v>6.1481839257168458</v>
      </c>
      <c r="P8" s="29"/>
    </row>
    <row r="9" spans="1:16" x14ac:dyDescent="0.2">
      <c r="B9" s="29" t="s">
        <v>55</v>
      </c>
      <c r="C9" s="64">
        <v>7.7567241288790214</v>
      </c>
      <c r="D9" s="64">
        <v>7.9064780928139422</v>
      </c>
      <c r="E9" s="64">
        <v>7.5919937018088097</v>
      </c>
      <c r="F9" s="64">
        <v>7.3598469363225822</v>
      </c>
      <c r="G9" s="64">
        <v>7.5035395765039867</v>
      </c>
      <c r="H9" s="64">
        <v>7.4498713754784767</v>
      </c>
      <c r="I9" s="64">
        <v>7.5296852222088253</v>
      </c>
      <c r="J9" s="64">
        <v>7.6863254770970082</v>
      </c>
      <c r="K9" s="64">
        <v>7.8608336049085823</v>
      </c>
      <c r="L9" s="64">
        <v>8.1080302627879846</v>
      </c>
      <c r="M9" s="64">
        <v>7.9544042804357158</v>
      </c>
      <c r="N9" s="64">
        <v>8.0255793671702538</v>
      </c>
      <c r="O9" s="64"/>
      <c r="P9" s="29"/>
    </row>
    <row r="10" spans="1:16" x14ac:dyDescent="0.2">
      <c r="B10" s="29" t="s">
        <v>56</v>
      </c>
      <c r="C10" s="64">
        <v>6.8911035789899495</v>
      </c>
      <c r="D10" s="64">
        <v>7.0062456800194282</v>
      </c>
      <c r="E10" s="64">
        <v>7.1416986882990585</v>
      </c>
      <c r="F10" s="64">
        <v>6.2001174884180452</v>
      </c>
      <c r="G10" s="64">
        <v>6.3998660172560857</v>
      </c>
      <c r="H10" s="64">
        <v>6.547081907172422</v>
      </c>
      <c r="I10" s="64">
        <v>6.7601336652699571</v>
      </c>
      <c r="J10" s="64">
        <v>6.6171482595616675</v>
      </c>
      <c r="K10" s="64">
        <v>6.6587729008345669</v>
      </c>
      <c r="L10" s="64">
        <v>7.2043957317274341</v>
      </c>
      <c r="M10" s="64">
        <v>7.1572418464301615</v>
      </c>
      <c r="N10" s="64">
        <v>7.6601922512639522</v>
      </c>
      <c r="O10" s="64">
        <v>7.8686616540467806</v>
      </c>
      <c r="P10" s="29"/>
    </row>
    <row r="11" spans="1:16" x14ac:dyDescent="0.2">
      <c r="B11" s="45" t="s">
        <v>57</v>
      </c>
      <c r="C11" s="65">
        <v>7.1966589432379058</v>
      </c>
      <c r="D11" s="65">
        <v>7.202815727277927</v>
      </c>
      <c r="E11" s="65">
        <v>6.921019686571622</v>
      </c>
      <c r="F11" s="65">
        <v>5.6063398193015122</v>
      </c>
      <c r="G11" s="65">
        <v>5.7430171916579953</v>
      </c>
      <c r="H11" s="65">
        <v>5.9894333895794549</v>
      </c>
      <c r="I11" s="65">
        <v>5.8595372741635972</v>
      </c>
      <c r="J11" s="65">
        <v>6.0853518584632971</v>
      </c>
      <c r="K11" s="65">
        <v>6.8757608474505085</v>
      </c>
      <c r="L11" s="65">
        <v>6.9864930368522815</v>
      </c>
      <c r="M11" s="65">
        <v>6.9289783004709564</v>
      </c>
      <c r="N11" s="65">
        <v>7.17190363310731</v>
      </c>
      <c r="O11" s="65"/>
      <c r="P11" s="29"/>
    </row>
    <row r="12" spans="1:16" x14ac:dyDescent="0.2">
      <c r="A12" s="38"/>
      <c r="B12" s="26"/>
      <c r="C12" s="26"/>
      <c r="D12" s="26"/>
      <c r="E12" s="26"/>
      <c r="F12" s="26"/>
    </row>
    <row r="13" spans="1:16" x14ac:dyDescent="0.2">
      <c r="A13" s="38"/>
      <c r="B13" s="19" t="s">
        <v>63</v>
      </c>
      <c r="C13" s="26"/>
      <c r="D13" s="26"/>
      <c r="E13" s="26"/>
      <c r="F13" s="26"/>
    </row>
    <row r="14" spans="1:16" x14ac:dyDescent="0.2">
      <c r="A14" s="38"/>
      <c r="B14" s="26"/>
      <c r="C14" s="26"/>
      <c r="D14" s="26"/>
      <c r="E14" s="26"/>
      <c r="F14" s="26"/>
    </row>
    <row r="15" spans="1:16" x14ac:dyDescent="0.2">
      <c r="A15" s="38"/>
      <c r="B15" s="26"/>
      <c r="C15" s="26"/>
      <c r="D15" s="26"/>
      <c r="E15" s="26"/>
      <c r="F15" s="2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4"/>
  <sheetViews>
    <sheetView workbookViewId="0"/>
  </sheetViews>
  <sheetFormatPr defaultRowHeight="14.25" x14ac:dyDescent="0.2"/>
  <cols>
    <col min="1" max="1" width="4.85546875" style="1" customWidth="1"/>
    <col min="2" max="2" width="17.140625" style="1" customWidth="1"/>
    <col min="3" max="15" width="11.42578125" style="1" customWidth="1"/>
    <col min="16" max="16384" width="9.140625" style="1"/>
  </cols>
  <sheetData>
    <row r="2" spans="1:30" ht="15.75" x14ac:dyDescent="0.2">
      <c r="A2" s="38"/>
      <c r="B2" s="69" t="s">
        <v>78</v>
      </c>
      <c r="C2" s="26"/>
      <c r="D2" s="26"/>
      <c r="E2" s="26"/>
      <c r="F2" s="26"/>
      <c r="G2" s="39"/>
    </row>
    <row r="3" spans="1:30" x14ac:dyDescent="0.2">
      <c r="B3" s="40"/>
      <c r="Q3" s="40"/>
    </row>
    <row r="4" spans="1:30" ht="15" x14ac:dyDescent="0.25">
      <c r="B4" s="31" t="s">
        <v>58</v>
      </c>
      <c r="C4" s="41" t="s">
        <v>0</v>
      </c>
      <c r="D4" s="41" t="s">
        <v>1</v>
      </c>
      <c r="E4" s="41" t="s">
        <v>2</v>
      </c>
      <c r="F4" s="41" t="s">
        <v>3</v>
      </c>
      <c r="G4" s="41" t="s">
        <v>4</v>
      </c>
      <c r="H4" s="42" t="s">
        <v>5</v>
      </c>
      <c r="I4" s="41" t="s">
        <v>6</v>
      </c>
      <c r="J4" s="41" t="s">
        <v>7</v>
      </c>
      <c r="K4" s="41" t="s">
        <v>8</v>
      </c>
      <c r="L4" s="41" t="s">
        <v>9</v>
      </c>
      <c r="M4" s="41" t="s">
        <v>10</v>
      </c>
      <c r="N4" s="41" t="s">
        <v>11</v>
      </c>
      <c r="O4" s="41" t="s">
        <v>12</v>
      </c>
    </row>
    <row r="5" spans="1:30" x14ac:dyDescent="0.2">
      <c r="B5" s="29" t="s">
        <v>52</v>
      </c>
      <c r="C5" s="64">
        <v>144.42942708959865</v>
      </c>
      <c r="D5" s="64">
        <v>157.35597911289713</v>
      </c>
      <c r="E5" s="64">
        <v>158.75995094186845</v>
      </c>
      <c r="F5" s="64">
        <v>159.37568021957432</v>
      </c>
      <c r="G5" s="64">
        <v>158.8760011614967</v>
      </c>
      <c r="H5" s="64">
        <v>158.33069233289211</v>
      </c>
      <c r="I5" s="64">
        <v>158.38428388278388</v>
      </c>
      <c r="J5" s="64">
        <v>159.60372743378673</v>
      </c>
      <c r="K5" s="64">
        <v>159.6772860384128</v>
      </c>
      <c r="L5" s="64">
        <v>158.89241130400023</v>
      </c>
      <c r="M5" s="64">
        <v>158.95056380144439</v>
      </c>
      <c r="N5" s="64">
        <v>158.67692466290052</v>
      </c>
      <c r="O5" s="64">
        <v>160.5541197149756</v>
      </c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x14ac:dyDescent="0.2">
      <c r="B6" s="29" t="s">
        <v>13</v>
      </c>
      <c r="C6" s="64">
        <v>95.73322644713447</v>
      </c>
      <c r="D6" s="64">
        <v>112.05848436880019</v>
      </c>
      <c r="E6" s="64">
        <v>114.89296938983993</v>
      </c>
      <c r="F6" s="64">
        <v>102.47790983287038</v>
      </c>
      <c r="G6" s="64">
        <v>108.97141852996404</v>
      </c>
      <c r="H6" s="64">
        <v>136.46865596414699</v>
      </c>
      <c r="I6" s="64">
        <v>141.6127397534095</v>
      </c>
      <c r="J6" s="64">
        <v>163.24330655553086</v>
      </c>
      <c r="K6" s="64">
        <v>164.38755266332475</v>
      </c>
      <c r="L6" s="64">
        <v>164.76318836722763</v>
      </c>
      <c r="M6" s="64">
        <v>178.29196744547767</v>
      </c>
      <c r="N6" s="64">
        <v>184.25025832794717</v>
      </c>
      <c r="O6" s="64">
        <v>191.80827005133796</v>
      </c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x14ac:dyDescent="0.2">
      <c r="B7" s="29" t="s">
        <v>53</v>
      </c>
      <c r="C7" s="64">
        <v>124.49784701114488</v>
      </c>
      <c r="D7" s="64">
        <v>137.55850587181058</v>
      </c>
      <c r="E7" s="64">
        <v>145.44041685545992</v>
      </c>
      <c r="F7" s="64">
        <v>135.41526700952443</v>
      </c>
      <c r="G7" s="64">
        <v>137.42858467816731</v>
      </c>
      <c r="H7" s="64">
        <v>147.76590115518911</v>
      </c>
      <c r="I7" s="64">
        <v>151.45590081126591</v>
      </c>
      <c r="J7" s="64">
        <v>153.13137652130203</v>
      </c>
      <c r="K7" s="64">
        <v>153.80010910578716</v>
      </c>
      <c r="L7" s="64">
        <v>153.46573772469537</v>
      </c>
      <c r="M7" s="64">
        <v>157.1039099597283</v>
      </c>
      <c r="N7" s="64">
        <v>163.56455988369478</v>
      </c>
      <c r="O7" s="64">
        <v>169.41917296044267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1:30" x14ac:dyDescent="0.2">
      <c r="B8" s="29" t="s">
        <v>54</v>
      </c>
      <c r="C8" s="64">
        <v>95.817229551126786</v>
      </c>
      <c r="D8" s="64">
        <v>98.163983097828094</v>
      </c>
      <c r="E8" s="64">
        <v>104.65175572896089</v>
      </c>
      <c r="F8" s="64">
        <v>104.83313109801396</v>
      </c>
      <c r="G8" s="64">
        <v>108.56606985326094</v>
      </c>
      <c r="H8" s="64">
        <v>112.75054805440686</v>
      </c>
      <c r="I8" s="64">
        <v>116.0894674556213</v>
      </c>
      <c r="J8" s="64">
        <v>121.07865615596947</v>
      </c>
      <c r="K8" s="64">
        <v>126.23558514991446</v>
      </c>
      <c r="L8" s="64">
        <v>131.85106750799551</v>
      </c>
      <c r="M8" s="64">
        <v>137.7193555890166</v>
      </c>
      <c r="N8" s="64">
        <v>142.995069764053</v>
      </c>
      <c r="O8" s="64">
        <v>151.92166422686523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0" x14ac:dyDescent="0.2">
      <c r="B9" s="29" t="s">
        <v>55</v>
      </c>
      <c r="C9" s="64">
        <v>144.27493952536179</v>
      </c>
      <c r="D9" s="64">
        <v>138.19910602123122</v>
      </c>
      <c r="E9" s="64">
        <v>120.76486790693296</v>
      </c>
      <c r="F9" s="64">
        <v>123.97343852926473</v>
      </c>
      <c r="G9" s="64">
        <v>145.34965616292158</v>
      </c>
      <c r="H9" s="64">
        <v>161.86031077970327</v>
      </c>
      <c r="I9" s="64">
        <v>170.41270568298572</v>
      </c>
      <c r="J9" s="64">
        <v>188.72997162639126</v>
      </c>
      <c r="K9" s="64">
        <v>152.62050009069188</v>
      </c>
      <c r="L9" s="64">
        <v>145.91253975411283</v>
      </c>
      <c r="M9" s="64">
        <v>152.38546719876885</v>
      </c>
      <c r="N9" s="64">
        <v>173.50195799430708</v>
      </c>
      <c r="O9" s="64">
        <v>170.69548523779844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0" x14ac:dyDescent="0.2">
      <c r="B10" s="29" t="s">
        <v>56</v>
      </c>
      <c r="C10" s="64">
        <v>153.36459779279573</v>
      </c>
      <c r="D10" s="64">
        <v>162.78238387524371</v>
      </c>
      <c r="E10" s="64">
        <v>172.2813781048574</v>
      </c>
      <c r="F10" s="64">
        <v>131.97774815011684</v>
      </c>
      <c r="G10" s="64">
        <v>124.05913199729348</v>
      </c>
      <c r="H10" s="64">
        <v>132.52349496220373</v>
      </c>
      <c r="I10" s="64">
        <v>136.39325025361552</v>
      </c>
      <c r="J10" s="64">
        <v>148.58379969314288</v>
      </c>
      <c r="K10" s="64">
        <v>147.49762626790027</v>
      </c>
      <c r="L10" s="64">
        <v>171.89966672718847</v>
      </c>
      <c r="M10" s="64">
        <v>198.97317137693463</v>
      </c>
      <c r="N10" s="64">
        <v>189.7910755187728</v>
      </c>
      <c r="O10" s="64">
        <v>184.85401554643454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0" x14ac:dyDescent="0.2">
      <c r="B11" s="45" t="s">
        <v>57</v>
      </c>
      <c r="C11" s="65">
        <v>188.09969726162441</v>
      </c>
      <c r="D11" s="65">
        <v>197.36906034513649</v>
      </c>
      <c r="E11" s="65">
        <v>179.80982629249976</v>
      </c>
      <c r="F11" s="65">
        <v>141.10682186152695</v>
      </c>
      <c r="G11" s="65">
        <v>150.42531805532482</v>
      </c>
      <c r="H11" s="65">
        <v>167.77589591993387</v>
      </c>
      <c r="I11" s="65">
        <v>163.03577260078566</v>
      </c>
      <c r="J11" s="65">
        <v>191.09514419898593</v>
      </c>
      <c r="K11" s="65">
        <v>207.78417348909977</v>
      </c>
      <c r="L11" s="65">
        <v>220.70574979270299</v>
      </c>
      <c r="M11" s="65">
        <v>271.33412598906398</v>
      </c>
      <c r="N11" s="65">
        <v>287.02786971839976</v>
      </c>
      <c r="O11" s="65">
        <v>304.24400278618822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x14ac:dyDescent="0.2">
      <c r="A12" s="38"/>
      <c r="B12" s="26"/>
      <c r="C12" s="26"/>
      <c r="D12" s="26"/>
      <c r="E12" s="26"/>
      <c r="F12" s="26"/>
      <c r="G12" s="39"/>
    </row>
    <row r="13" spans="1:30" x14ac:dyDescent="0.2">
      <c r="A13" s="38"/>
      <c r="B13" s="19" t="s">
        <v>63</v>
      </c>
      <c r="C13" s="26"/>
      <c r="D13" s="26"/>
      <c r="E13" s="26"/>
      <c r="F13" s="26"/>
      <c r="G13" s="39"/>
    </row>
    <row r="14" spans="1:30" x14ac:dyDescent="0.2">
      <c r="G14" s="39"/>
    </row>
  </sheetData>
  <pageMargins left="0.7" right="0.7" top="0.75" bottom="0.75" header="0.3" footer="0.3"/>
  <ignoredErrors>
    <ignoredError sqref="C4:O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4.25" x14ac:dyDescent="0.2"/>
  <cols>
    <col min="1" max="1" width="5.5703125" style="1" customWidth="1"/>
    <col min="2" max="2" width="17.42578125" style="1" customWidth="1"/>
    <col min="3" max="15" width="10.42578125" style="1" customWidth="1"/>
    <col min="16" max="16384" width="9.140625" style="1"/>
  </cols>
  <sheetData>
    <row r="1" spans="1:15" x14ac:dyDescent="0.2">
      <c r="A1" s="38"/>
      <c r="B1" s="26"/>
      <c r="C1" s="26"/>
      <c r="D1" s="26"/>
      <c r="E1" s="26"/>
      <c r="F1" s="26"/>
      <c r="G1" s="39"/>
    </row>
    <row r="2" spans="1:15" ht="15.75" x14ac:dyDescent="0.2">
      <c r="A2" s="38"/>
      <c r="B2" s="69" t="s">
        <v>79</v>
      </c>
      <c r="C2" s="26"/>
      <c r="D2" s="26"/>
      <c r="E2" s="26"/>
      <c r="F2" s="26"/>
      <c r="G2" s="39"/>
    </row>
    <row r="3" spans="1:15" x14ac:dyDescent="0.2">
      <c r="B3" s="40"/>
    </row>
    <row r="4" spans="1:15" ht="15" x14ac:dyDescent="0.25">
      <c r="B4" s="31" t="s">
        <v>58</v>
      </c>
      <c r="C4" s="41" t="s">
        <v>0</v>
      </c>
      <c r="D4" s="41" t="s">
        <v>1</v>
      </c>
      <c r="E4" s="41" t="s">
        <v>2</v>
      </c>
      <c r="F4" s="41" t="s">
        <v>3</v>
      </c>
      <c r="G4" s="41" t="s">
        <v>4</v>
      </c>
      <c r="H4" s="42" t="s">
        <v>5</v>
      </c>
      <c r="I4" s="41" t="s">
        <v>6</v>
      </c>
      <c r="J4" s="41" t="s">
        <v>7</v>
      </c>
      <c r="K4" s="41" t="s">
        <v>8</v>
      </c>
      <c r="L4" s="41" t="s">
        <v>9</v>
      </c>
      <c r="M4" s="41" t="s">
        <v>10</v>
      </c>
      <c r="N4" s="41" t="s">
        <v>11</v>
      </c>
      <c r="O4" s="41" t="s">
        <v>12</v>
      </c>
    </row>
    <row r="5" spans="1:15" x14ac:dyDescent="0.2">
      <c r="B5" s="29" t="s">
        <v>52</v>
      </c>
      <c r="C5" s="64">
        <v>57.061467785827958</v>
      </c>
      <c r="D5" s="64">
        <v>57.631165856177716</v>
      </c>
      <c r="E5" s="64">
        <v>60.62711085505066</v>
      </c>
      <c r="F5" s="64">
        <v>63.020439712174003</v>
      </c>
      <c r="G5" s="64">
        <v>63.545996141077921</v>
      </c>
      <c r="H5" s="64">
        <v>64.499542990367715</v>
      </c>
      <c r="I5" s="64">
        <v>65.430309743257098</v>
      </c>
      <c r="J5" s="64">
        <v>64.203932987850678</v>
      </c>
      <c r="K5" s="64">
        <v>62.576833827111209</v>
      </c>
      <c r="L5" s="64">
        <v>61.61802537215172</v>
      </c>
      <c r="M5" s="64">
        <v>60.592928271997934</v>
      </c>
      <c r="N5" s="64">
        <v>60.046950598265624</v>
      </c>
      <c r="O5" s="64">
        <v>58.999579981873616</v>
      </c>
    </row>
    <row r="6" spans="1:15" x14ac:dyDescent="0.2">
      <c r="B6" s="29" t="s">
        <v>13</v>
      </c>
      <c r="C6" s="64">
        <v>41.990128889743858</v>
      </c>
      <c r="D6" s="64">
        <v>42.801487870521235</v>
      </c>
      <c r="E6" s="64">
        <v>43.594390074711512</v>
      </c>
      <c r="F6" s="64">
        <v>46.165809342962042</v>
      </c>
      <c r="G6" s="64">
        <v>44.888017456130584</v>
      </c>
      <c r="H6" s="64">
        <v>44.176183573841385</v>
      </c>
      <c r="I6" s="64">
        <v>45.257258384869111</v>
      </c>
      <c r="J6" s="64">
        <v>45.084765762020197</v>
      </c>
      <c r="K6" s="64">
        <v>44.860553347492797</v>
      </c>
      <c r="L6" s="64">
        <v>43.89573375729244</v>
      </c>
      <c r="M6" s="64">
        <v>44.638039891529417</v>
      </c>
      <c r="N6" s="64">
        <v>44.692489700796969</v>
      </c>
      <c r="O6" s="64">
        <v>44.078229984028333</v>
      </c>
    </row>
    <row r="7" spans="1:15" x14ac:dyDescent="0.2">
      <c r="B7" s="29" t="s">
        <v>53</v>
      </c>
      <c r="C7" s="64">
        <v>62.703915625810055</v>
      </c>
      <c r="D7" s="64">
        <v>62.590044383787635</v>
      </c>
      <c r="E7" s="64">
        <v>63.0414246760403</v>
      </c>
      <c r="F7" s="64">
        <v>63.784267233041049</v>
      </c>
      <c r="G7" s="64">
        <v>61.940830880711538</v>
      </c>
      <c r="H7" s="64">
        <v>62.413147874331024</v>
      </c>
      <c r="I7" s="64">
        <v>63.149537609290221</v>
      </c>
      <c r="J7" s="64">
        <v>62.11198878480451</v>
      </c>
      <c r="K7" s="64">
        <v>61.206300189149019</v>
      </c>
      <c r="L7" s="64">
        <v>60.065457256735222</v>
      </c>
      <c r="M7" s="64">
        <v>58.918638995867845</v>
      </c>
      <c r="N7" s="64">
        <v>58.200560754166098</v>
      </c>
      <c r="O7" s="64">
        <v>57.978414042424177</v>
      </c>
    </row>
    <row r="8" spans="1:15" x14ac:dyDescent="0.2">
      <c r="B8" s="29" t="s">
        <v>54</v>
      </c>
      <c r="C8" s="64">
        <v>55.43839085166826</v>
      </c>
      <c r="D8" s="64">
        <v>56.148050628068845</v>
      </c>
      <c r="E8" s="64">
        <v>56.046134467405807</v>
      </c>
      <c r="F8" s="64">
        <v>57.941319832733264</v>
      </c>
      <c r="G8" s="64">
        <v>57.444936692340868</v>
      </c>
      <c r="H8" s="64">
        <v>57.055246943112166</v>
      </c>
      <c r="I8" s="64">
        <v>57.783608469414318</v>
      </c>
      <c r="J8" s="64">
        <v>57.391769930859645</v>
      </c>
      <c r="K8" s="64">
        <v>57.356643846588398</v>
      </c>
      <c r="L8" s="64">
        <v>57.249851173257937</v>
      </c>
      <c r="M8" s="64">
        <v>57.273698539298735</v>
      </c>
      <c r="N8" s="64">
        <v>57.265656431793701</v>
      </c>
      <c r="O8" s="64">
        <v>57.726714043601376</v>
      </c>
    </row>
    <row r="9" spans="1:15" x14ac:dyDescent="0.2">
      <c r="B9" s="29" t="s">
        <v>55</v>
      </c>
      <c r="C9" s="64">
        <v>41.367575686276616</v>
      </c>
      <c r="D9" s="64">
        <v>41.305782398933793</v>
      </c>
      <c r="E9" s="64">
        <v>43.377253574172201</v>
      </c>
      <c r="F9" s="64">
        <v>43.879804982172303</v>
      </c>
      <c r="G9" s="64">
        <v>42.087893821273937</v>
      </c>
      <c r="H9" s="64">
        <v>41.424540141207686</v>
      </c>
      <c r="I9" s="64">
        <v>40.616688022911795</v>
      </c>
      <c r="J9" s="64">
        <v>39.221312208656094</v>
      </c>
      <c r="K9" s="64">
        <v>38.63477494784761</v>
      </c>
      <c r="L9" s="64">
        <v>37.773344722313979</v>
      </c>
      <c r="M9" s="64">
        <v>37.866598630636247</v>
      </c>
      <c r="N9" s="64">
        <v>37.614570865679838</v>
      </c>
      <c r="O9" s="64">
        <v>37.041079488171903</v>
      </c>
    </row>
    <row r="10" spans="1:15" x14ac:dyDescent="0.2">
      <c r="B10" s="29" t="s">
        <v>56</v>
      </c>
      <c r="C10" s="64">
        <v>47.47171777227129</v>
      </c>
      <c r="D10" s="64">
        <v>48.880457972055424</v>
      </c>
      <c r="E10" s="64">
        <v>49.830037072290629</v>
      </c>
      <c r="F10" s="64">
        <v>46.844576643036717</v>
      </c>
      <c r="G10" s="64">
        <v>46.973694622675374</v>
      </c>
      <c r="H10" s="64">
        <v>46.284708976609629</v>
      </c>
      <c r="I10" s="64">
        <v>44.202318028038803</v>
      </c>
      <c r="J10" s="64">
        <v>44.168208751325075</v>
      </c>
      <c r="K10" s="64">
        <v>45.374353938391565</v>
      </c>
      <c r="L10" s="64">
        <v>44.736125510456468</v>
      </c>
      <c r="M10" s="64">
        <v>46.343273648922811</v>
      </c>
      <c r="N10" s="64">
        <v>45.637611742552664</v>
      </c>
      <c r="O10" s="64">
        <v>46.543929660799378</v>
      </c>
    </row>
    <row r="11" spans="1:15" x14ac:dyDescent="0.2">
      <c r="B11" s="45" t="s">
        <v>57</v>
      </c>
      <c r="C11" s="65">
        <v>42.277313603789516</v>
      </c>
      <c r="D11" s="65">
        <v>40.929153764754773</v>
      </c>
      <c r="E11" s="65">
        <v>38.427900102885054</v>
      </c>
      <c r="F11" s="65">
        <v>37.849035951402101</v>
      </c>
      <c r="G11" s="65">
        <v>34.7831469491123</v>
      </c>
      <c r="H11" s="65">
        <v>32.799359206915511</v>
      </c>
      <c r="I11" s="65">
        <v>32.450764411953479</v>
      </c>
      <c r="J11" s="65">
        <v>32.487456467473919</v>
      </c>
      <c r="K11" s="65">
        <v>32.300234558125254</v>
      </c>
      <c r="L11" s="65">
        <v>32.294703305426417</v>
      </c>
      <c r="M11" s="65">
        <v>33.34545446830834</v>
      </c>
      <c r="N11" s="65">
        <v>33.501486866141001</v>
      </c>
      <c r="O11" s="65">
        <v>33.030736975325212</v>
      </c>
    </row>
    <row r="12" spans="1:15" x14ac:dyDescent="0.2">
      <c r="A12" s="38"/>
      <c r="B12" s="26"/>
      <c r="C12" s="26"/>
      <c r="D12" s="26"/>
      <c r="E12" s="26"/>
      <c r="F12" s="26"/>
      <c r="G12" s="39"/>
    </row>
    <row r="13" spans="1:15" x14ac:dyDescent="0.2">
      <c r="A13" s="38"/>
      <c r="B13" s="19" t="s">
        <v>63</v>
      </c>
      <c r="C13" s="26"/>
      <c r="D13" s="26"/>
      <c r="E13" s="26"/>
      <c r="F13" s="26"/>
      <c r="G13" s="39"/>
    </row>
  </sheetData>
  <pageMargins left="0.7" right="0.7" top="0.75" bottom="0.75" header="0.3" footer="0.3"/>
  <pageSetup paperSize="9" orientation="portrait" r:id="rId1"/>
  <ignoredErrors>
    <ignoredError sqref="C4: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Tav_01</vt:lpstr>
      <vt:lpstr>Tav_02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Paola Santoro</cp:lastModifiedBy>
  <cp:lastPrinted>2019-02-05T15:32:16Z</cp:lastPrinted>
  <dcterms:created xsi:type="dcterms:W3CDTF">2019-01-21T11:24:37Z</dcterms:created>
  <dcterms:modified xsi:type="dcterms:W3CDTF">2019-05-08T13:30:38Z</dcterms:modified>
</cp:coreProperties>
</file>