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05" windowWidth="2400" windowHeight="1185"/>
  </bookViews>
  <sheets>
    <sheet name="Tav.1" sheetId="49" r:id="rId1"/>
    <sheet name="Tav.2" sheetId="66" r:id="rId2"/>
    <sheet name="Tav. 2 bis " sheetId="55" r:id="rId3"/>
    <sheet name="Tav.3" sheetId="56" r:id="rId4"/>
    <sheet name="Tav.4.1" sheetId="74" r:id="rId5"/>
    <sheet name="Tav.4.2" sheetId="75" r:id="rId6"/>
    <sheet name="Tav.4.3" sheetId="29" r:id="rId7"/>
    <sheet name="Tav.5" sheetId="67" r:id="rId8"/>
    <sheet name="Tav.5.1" sheetId="68" r:id="rId9"/>
    <sheet name="Tav.5bis" sheetId="69" r:id="rId10"/>
    <sheet name="Tav.6" sheetId="57" r:id="rId11"/>
    <sheet name="Tav.6.1" sheetId="58" r:id="rId12"/>
    <sheet name="Tav.6.2" sheetId="59" r:id="rId13"/>
    <sheet name="Tav.7" sheetId="60" r:id="rId14"/>
    <sheet name="Tav.8" sheetId="61" r:id="rId15"/>
    <sheet name="Tav.9" sheetId="51" r:id="rId16"/>
    <sheet name="Tav.10" sheetId="52" r:id="rId17"/>
    <sheet name="Tav.10.1" sheetId="53" r:id="rId18"/>
    <sheet name="Tav.10.2" sheetId="54" r:id="rId19"/>
    <sheet name="Tav.11" sheetId="72" r:id="rId20"/>
    <sheet name="Tav.12" sheetId="73" r:id="rId21"/>
    <sheet name="Tav.13" sheetId="62" r:id="rId22"/>
    <sheet name="Tav.14" sheetId="24" r:id="rId23"/>
    <sheet name="Tav. 15" sheetId="81" r:id="rId24"/>
    <sheet name="Tav. 16" sheetId="80" r:id="rId25"/>
    <sheet name="Tav.17" sheetId="71" r:id="rId26"/>
    <sheet name="Tav.18" sheetId="76" r:id="rId27"/>
    <sheet name="Tav.19" sheetId="70" r:id="rId28"/>
    <sheet name="Tav.20" sheetId="63" r:id="rId29"/>
    <sheet name="Tav.21" sheetId="64" r:id="rId30"/>
    <sheet name="Tav.22" sheetId="65" r:id="rId31"/>
    <sheet name="Tav.23" sheetId="50" r:id="rId32"/>
  </sheets>
  <definedNames>
    <definedName name="_xlnm.Print_Area" localSheetId="3">Tav.3!$A$2:$L$27</definedName>
  </definedNames>
  <calcPr calcId="145621"/>
</workbook>
</file>

<file path=xl/calcChain.xml><?xml version="1.0" encoding="utf-8"?>
<calcChain xmlns="http://schemas.openxmlformats.org/spreadsheetml/2006/main">
  <c r="E21" i="29" l="1"/>
  <c r="F21" i="29"/>
  <c r="I13" i="49"/>
  <c r="J13" i="49"/>
  <c r="K13" i="49"/>
  <c r="I32" i="71" l="1"/>
  <c r="H32" i="71"/>
  <c r="G32" i="71"/>
  <c r="F32" i="71"/>
  <c r="E32" i="71"/>
  <c r="I31" i="71"/>
  <c r="H31" i="71"/>
  <c r="G31" i="71"/>
  <c r="F31" i="71"/>
  <c r="E31" i="71"/>
  <c r="I30" i="71"/>
  <c r="H30" i="71"/>
  <c r="G30" i="71"/>
  <c r="F30" i="71"/>
  <c r="E30" i="71"/>
  <c r="H21" i="62" l="1"/>
  <c r="H20" i="62"/>
  <c r="H19" i="62"/>
  <c r="H18" i="62"/>
  <c r="H17" i="62"/>
  <c r="H16" i="62"/>
  <c r="H15" i="62"/>
  <c r="H14" i="62"/>
  <c r="H13" i="62"/>
  <c r="H12" i="62"/>
  <c r="H11" i="62"/>
  <c r="H10" i="62"/>
  <c r="H9" i="62"/>
  <c r="H8" i="62"/>
  <c r="H7" i="62"/>
</calcChain>
</file>

<file path=xl/sharedStrings.xml><?xml version="1.0" encoding="utf-8"?>
<sst xmlns="http://schemas.openxmlformats.org/spreadsheetml/2006/main" count="857" uniqueCount="325">
  <si>
    <t>Anni 2017 e 2016, valori assoluti e variazioni percentuali</t>
  </si>
  <si>
    <t>PROVINCE</t>
  </si>
  <si>
    <t>Variazioni %                                           2017/2016</t>
  </si>
  <si>
    <t>Incidenti</t>
  </si>
  <si>
    <t>Morti</t>
  </si>
  <si>
    <t>Feriti</t>
  </si>
  <si>
    <t>Abruzzo</t>
  </si>
  <si>
    <t>Italia</t>
  </si>
  <si>
    <t>Puglia</t>
  </si>
  <si>
    <t>Anni 2017-2016</t>
  </si>
  <si>
    <t>Indice mortalità(a)</t>
  </si>
  <si>
    <t>Indice di gravità</t>
  </si>
  <si>
    <t xml:space="preserve"> Indice  di      mortalità(a)</t>
  </si>
  <si>
    <t xml:space="preserve"> Indice   di gravità (b)</t>
  </si>
  <si>
    <t>Totale</t>
  </si>
  <si>
    <t xml:space="preserve">Anno 2017, valori assoluti e indicatori </t>
  </si>
  <si>
    <t>AMBITO STRADALE</t>
  </si>
  <si>
    <t>Indice di mortalità (a)</t>
  </si>
  <si>
    <t>Indice di lesività (b)</t>
  </si>
  <si>
    <t>(a)</t>
  </si>
  <si>
    <t>(b)</t>
  </si>
  <si>
    <t>Strade urbane</t>
  </si>
  <si>
    <t>Autostrade e raccordi</t>
  </si>
  <si>
    <t>Altre strade (c)</t>
  </si>
  <si>
    <t>(c) Sono incluse nella categoria 'Altre strade' le srade Statali, Regionali, Provinciali fuori dell'abitato e Comunali extraurbane</t>
  </si>
  <si>
    <t>Anno 2017, valori assoluti e indicatori</t>
  </si>
  <si>
    <t>TIPO DI STRADA</t>
  </si>
  <si>
    <t>Una carreggiata a senso unico</t>
  </si>
  <si>
    <t>Una carreggiata a doppio senso</t>
  </si>
  <si>
    <t>Doppia carreggiata, più di due carreggiate</t>
  </si>
  <si>
    <t>Anno 2017, valori assoluti</t>
  </si>
  <si>
    <t>PROVINCIA</t>
  </si>
  <si>
    <t>STRADE URBANE</t>
  </si>
  <si>
    <t>STRADE EXTRAURBANE</t>
  </si>
  <si>
    <t>Incrocio</t>
  </si>
  <si>
    <t>Rotatoria</t>
  </si>
  <si>
    <t>Intersezione</t>
  </si>
  <si>
    <t>Rettilineo</t>
  </si>
  <si>
    <t>Curva</t>
  </si>
  <si>
    <t>Anno 2017, composizioni percentuali</t>
  </si>
  <si>
    <t>Strade Urbane: Composizione percentuale</t>
  </si>
  <si>
    <t>Altro (passaggo a livello, dosso, galleria)</t>
  </si>
  <si>
    <t>Strade ExtraUrbane: Composizione percentuale</t>
  </si>
  <si>
    <t>Anno 2017, valori assoluti e composizioni percentuali</t>
  </si>
  <si>
    <t>MESE</t>
  </si>
  <si>
    <t>Valori assoluti</t>
  </si>
  <si>
    <t>Composizioni percentuali</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</si>
  <si>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</si>
  <si>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</si>
  <si>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</si>
  <si>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</si>
  <si>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</si>
  <si>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</si>
  <si>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</si>
  <si>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</si>
  <si>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</si>
  <si>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</si>
  <si>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</si>
  <si>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</si>
  <si>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</si>
  <si>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</si>
  <si>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</si>
  <si>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</si>
  <si>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</si>
  <si>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</si>
  <si>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</si>
  <si>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</si>
  <si>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ORA DEL GIORNO</t>
  </si>
  <si>
    <t>Non rilevata</t>
  </si>
  <si>
    <t>Venerdì notte</t>
  </si>
  <si>
    <t>Sabato notte</t>
  </si>
  <si>
    <t>Altre notti</t>
  </si>
  <si>
    <t>(a) Dalle ore 22 alle ore 6</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</si>
  <si>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</si>
  <si>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</si>
  <si>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</si>
  <si>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</si>
  <si>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</si>
  <si>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</si>
  <si>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</si>
  <si>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</si>
  <si>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</si>
  <si>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</si>
  <si>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</si>
  <si>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Urto con treno</t>
  </si>
  <si>
    <t>-</t>
  </si>
  <si>
    <t>Fuoriuscita</t>
  </si>
  <si>
    <t>Frenata improvvisa</t>
  </si>
  <si>
    <t>Caduta da veicolo</t>
  </si>
  <si>
    <t>Totale incidenti a veicoli isolati</t>
  </si>
  <si>
    <t>Totale generale</t>
  </si>
  <si>
    <t>CATEGORIA DELLA STRADA</t>
  </si>
  <si>
    <t>Strade Urbane</t>
  </si>
  <si>
    <t>Autostrade e Raccordi</t>
  </si>
  <si>
    <t>Altre Strade (a)</t>
  </si>
  <si>
    <t>Polizia stradale</t>
  </si>
  <si>
    <t>Carabinieri</t>
  </si>
  <si>
    <t>Polizia Municipale</t>
  </si>
  <si>
    <t>Campania</t>
  </si>
  <si>
    <t xml:space="preserve">Anno 2017, valori assoluti </t>
  </si>
  <si>
    <t>Polizia Stradale</t>
  </si>
  <si>
    <t xml:space="preserve">Anno </t>
  </si>
  <si>
    <t xml:space="preserve">Strade extra-urbane </t>
  </si>
  <si>
    <t>Altri comuni</t>
  </si>
  <si>
    <t>Anno 2017, valori assoluti e valori percentuali (a) (b)</t>
  </si>
  <si>
    <t>CAUSE</t>
  </si>
  <si>
    <t>Strade extraurbane</t>
  </si>
  <si>
    <t>%</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</si>
  <si>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</si>
  <si>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</si>
  <si>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</si>
  <si>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</si>
  <si>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</si>
  <si>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</si>
  <si>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</si>
  <si>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</si>
  <si>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</si>
  <si>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</si>
  <si>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</si>
  <si>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</si>
  <si>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</si>
  <si>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</si>
  <si>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</si>
  <si>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</si>
  <si>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</si>
  <si>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</si>
  <si>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Circostanza imprecisata</t>
  </si>
  <si>
    <t>Altre cause relative al comportamento nella circolazione</t>
  </si>
  <si>
    <t>Comportamento scorretto del pedone</t>
  </si>
  <si>
    <t>Cause imputabili al comportamento scorretto del conducente e del pedone nella circolazione</t>
  </si>
  <si>
    <t xml:space="preserve">Altre cause </t>
  </si>
  <si>
    <t>Totale cause</t>
  </si>
  <si>
    <t xml:space="preserve"> Anno 2017, valori assoluti, valori e variazioni percentuali</t>
  </si>
  <si>
    <t>TIPOLOGIA DI COMUNE</t>
  </si>
  <si>
    <t>Variazioni %</t>
  </si>
  <si>
    <t>2017/2016</t>
  </si>
  <si>
    <t>Numero comuni</t>
  </si>
  <si>
    <t>Polo</t>
  </si>
  <si>
    <t>Polo intercomunale</t>
  </si>
  <si>
    <t>Cintura</t>
  </si>
  <si>
    <t>Totale Centri</t>
  </si>
  <si>
    <t>Intermedio</t>
  </si>
  <si>
    <t>Periferico</t>
  </si>
  <si>
    <t>Ultra periferico</t>
  </si>
  <si>
    <t>Totale Aree interne</t>
  </si>
  <si>
    <t>Anno 2017 e 2016, Indicatori</t>
  </si>
  <si>
    <t xml:space="preserve"> Indice  di      mortalità (a)</t>
  </si>
  <si>
    <t>65 +</t>
  </si>
  <si>
    <t>45-64</t>
  </si>
  <si>
    <t>30-44</t>
  </si>
  <si>
    <t>15-29</t>
  </si>
  <si>
    <t>FEMMINE</t>
  </si>
  <si>
    <t>MASCHI</t>
  </si>
  <si>
    <t xml:space="preserve">Totale </t>
  </si>
  <si>
    <t>Età imprecisata</t>
  </si>
  <si>
    <t>&lt; 14</t>
  </si>
  <si>
    <t>VALORI PERCENTUALI</t>
  </si>
  <si>
    <t>VALORI ASSOLUTI</t>
  </si>
  <si>
    <t>Pedone</t>
  </si>
  <si>
    <t>Persone trasportate</t>
  </si>
  <si>
    <t>Conducente</t>
  </si>
  <si>
    <t>CLASSE DI ETA'</t>
  </si>
  <si>
    <t>Anno 2017, valori assoluti e valori percentuali</t>
  </si>
  <si>
    <t>MASCHI e FEMMINE</t>
  </si>
  <si>
    <t>Totale femmine</t>
  </si>
  <si>
    <t>Totale maschi</t>
  </si>
  <si>
    <t>Composizione  percentuale</t>
  </si>
  <si>
    <t>Valori   assoluti</t>
  </si>
  <si>
    <t>Composizione    percentuale</t>
  </si>
  <si>
    <t>Indice di gravità (a)</t>
  </si>
  <si>
    <t>Categoria di utente</t>
  </si>
  <si>
    <t>Anno 2017, valori assoluti e indice di gravità</t>
  </si>
  <si>
    <t>CAPOLUOGHI</t>
  </si>
  <si>
    <t>Altri Comuni</t>
  </si>
  <si>
    <t xml:space="preserve">(a) Rapporto percentuale tra il numero dei morti e il numero degli incidenti </t>
  </si>
  <si>
    <t>(b) Rapporto percentuale tra il numero di feriti e il numero degli incidenti</t>
  </si>
  <si>
    <t>Basilicata</t>
  </si>
  <si>
    <t>Calabria</t>
  </si>
  <si>
    <t>Lazio</t>
  </si>
  <si>
    <t>Imperia</t>
  </si>
  <si>
    <t>Savona</t>
  </si>
  <si>
    <t>Genova</t>
  </si>
  <si>
    <t>La Spezia</t>
  </si>
  <si>
    <t>Liguria</t>
  </si>
  <si>
    <t>Lombardia</t>
  </si>
  <si>
    <t>Marche</t>
  </si>
  <si>
    <t>Molise</t>
  </si>
  <si>
    <t>Piemonte</t>
  </si>
  <si>
    <t>Sardegna</t>
  </si>
  <si>
    <t>Sicilia</t>
  </si>
  <si>
    <t>Toscana</t>
  </si>
  <si>
    <t>Umbria</t>
  </si>
  <si>
    <t>Veneto</t>
  </si>
  <si>
    <t>ITALIA</t>
  </si>
  <si>
    <t>Indice di mortalità (b)</t>
  </si>
  <si>
    <t>Pubblica sicurezza</t>
  </si>
  <si>
    <t>Altri</t>
  </si>
  <si>
    <t>Polizia provinciale</t>
  </si>
  <si>
    <t>Polizia municipale</t>
  </si>
  <si>
    <t>Polizia Provinciale</t>
  </si>
  <si>
    <t>REGIONI</t>
  </si>
  <si>
    <t>COSTO SOCIALE (a)</t>
  </si>
  <si>
    <t>PROCAPITE (in euro)</t>
  </si>
  <si>
    <t>TOTALE (in euro)</t>
  </si>
  <si>
    <t xml:space="preserve">Valle d'Aosta/Vallée d'Aoste </t>
  </si>
  <si>
    <t>Friuli-Venezia-Giulia</t>
  </si>
  <si>
    <t>Emilia-Romagna</t>
  </si>
  <si>
    <t>(a) Incidentalità con danni alle persone 2017</t>
  </si>
  <si>
    <t>Pedoni</t>
  </si>
  <si>
    <t>Anni 2010 e 2017, valori assoluti</t>
  </si>
  <si>
    <t>Classe di età</t>
  </si>
  <si>
    <t xml:space="preserve">Morti </t>
  </si>
  <si>
    <t>fino a 5 anni</t>
  </si>
  <si>
    <t>6-9 anni</t>
  </si>
  <si>
    <t>10-14 anni</t>
  </si>
  <si>
    <t>15-17 anni</t>
  </si>
  <si>
    <t>18-20 anni</t>
  </si>
  <si>
    <t>21-24 anni</t>
  </si>
  <si>
    <t>25-29 anni</t>
  </si>
  <si>
    <t>30-44 anni</t>
  </si>
  <si>
    <t>45-54 anni</t>
  </si>
  <si>
    <t>55-59 anni</t>
  </si>
  <si>
    <t>60-64 anni</t>
  </si>
  <si>
    <t>65 anni e più</t>
  </si>
  <si>
    <t>imprecisata</t>
  </si>
  <si>
    <t>Anni 2017 e 2010</t>
  </si>
  <si>
    <t>Anni 2001 - 2017, valori assoluti, indicatori e variazioni percentuali</t>
  </si>
  <si>
    <t>Variazione percentuale numero di morti rispetto all'anno precedente (c)</t>
  </si>
  <si>
    <t>Variazione percentuale numero di morti rispetto al 2001</t>
  </si>
  <si>
    <t>Bordighera</t>
  </si>
  <si>
    <t>Sanremo</t>
  </si>
  <si>
    <t>Taggia</t>
  </si>
  <si>
    <t>Ventimiglia</t>
  </si>
  <si>
    <t>Alassio</t>
  </si>
  <si>
    <t>Albenga</t>
  </si>
  <si>
    <t>Albisola Superiore</t>
  </si>
  <si>
    <t>Cairo Montenotte</t>
  </si>
  <si>
    <t>Finale Ligure</t>
  </si>
  <si>
    <t>Loano</t>
  </si>
  <si>
    <t>Varazze</t>
  </si>
  <si>
    <t>Arenzano</t>
  </si>
  <si>
    <t>Chiavari</t>
  </si>
  <si>
    <t>Lavagna</t>
  </si>
  <si>
    <t>Rapallo</t>
  </si>
  <si>
    <t>Sestri Levante</t>
  </si>
  <si>
    <t>Arcola</t>
  </si>
  <si>
    <t>Lerici</t>
  </si>
  <si>
    <t>Sarzana</t>
  </si>
  <si>
    <t>Anni 2010 e 2017, valori percentuali e valori assoluti</t>
  </si>
  <si>
    <t>Bambini (0 - 14)</t>
  </si>
  <si>
    <t>Giovani (15 - 24)</t>
  </si>
  <si>
    <t>Anziani (65+)</t>
  </si>
  <si>
    <t>Altri utenti</t>
  </si>
  <si>
    <t>TOTALE</t>
  </si>
  <si>
    <t>Ciclomotori  (a)</t>
  </si>
  <si>
    <t>Motocicli (a)</t>
  </si>
  <si>
    <t>Velocipedi (a)</t>
  </si>
  <si>
    <t>Altri Utenti</t>
  </si>
  <si>
    <t>(a) Conducenti e passeggeri</t>
  </si>
  <si>
    <t xml:space="preserve">Anno 2016, valori assoluti e indicatori </t>
  </si>
  <si>
    <t>Anno 2017, valori assoluti e indicatore</t>
  </si>
  <si>
    <t>Buche, ecc- evitato</t>
  </si>
  <si>
    <t>a) Il totale del prospetto risulta superiore al numero degli incidenti poiché include tutte le circostanze accertate o presunte, corrispondenti ai conducenti dei veicoli A e B coinvolti nell’incidente, registrate dalle forze dell’ordine al momento del rilievo-</t>
  </si>
  <si>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</si>
  <si>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TAVOLA 17- INCIDENTI STRADALI, MORTI E FERITI NEI COMUNI CAPOLUOGO E NEI COMUNI CON ALMENO 10-000 ABITANTI- LIGURIA-</t>
  </si>
  <si>
    <t>Incidenti per 1-000 ab-</t>
  </si>
  <si>
    <t>Morti per 100-000 ab-</t>
  </si>
  <si>
    <t>Feriti per 100-000 ab-</t>
  </si>
  <si>
    <t>Totale comuni &gt;10-000 abitanti</t>
  </si>
  <si>
    <t>Totale comuni &gt; 10-000 abitanti</t>
  </si>
  <si>
    <t>Trentino-A-Adige</t>
  </si>
  <si>
    <t xml:space="preserve">TAVOLA 21- INCIDENTI STRADALI CON LESIONI A PERSONE PER ORGANO DI RILEVAZIONE E MESE-LIGURIA- </t>
  </si>
  <si>
    <t>TAVOLA 5. INCIDENTI STRADALI CON LESIONI A PERSONE SECONDO LA CATEGORIA DELLA STRADA. LIGURIA</t>
  </si>
  <si>
    <t>(a) Rapporto tra il numero dei morti e il numero degli incidenti stradali con lesioni a persone, moltiplicato 100.</t>
  </si>
  <si>
    <t>(b) Rapporto tra il numero dei feriti e il numero degli incidenti stradali con lesioni a persone, moltiplicato 100.</t>
  </si>
  <si>
    <t>TAVOLA 5.1 INCIDENTI STRADALI CON LESIONI A PERSONE SECONDO LA CATEGORIA DELLA STRADA. LIGURIA</t>
  </si>
  <si>
    <t>TAVOLA 5bis. INCIDENTI STRADALI CON LESIONI A PERSONE SECONDO IL TIPO DI STRADA. LIGURIA</t>
  </si>
  <si>
    <t>TAVOLA 1. INCIDENTI STRADALI, MORTI E FERITI PER PROVINCIA. LIGURIA.</t>
  </si>
  <si>
    <t>TAVOLA 2. INDICE DI MORTALITA' E DI GRAVITA' PER PROVINCA. LIGURIA</t>
  </si>
  <si>
    <t>(b) Rapporto tra il numero dei morti e il numero dei morti e dei feriti in incidenti stradali con lesioni a persone, moltiplicato 100.</t>
  </si>
  <si>
    <t>TAVOLA 2bis. INDICI DI MORTALITA' E GRAVITA' PER PROVINCIA. LIGURIA</t>
  </si>
  <si>
    <t>TAVOLA 3. INCIDENTI STRADALI CON LESIONI A PERSONE MORTI E FERITI. LIGURIA</t>
  </si>
  <si>
    <t>ANNO</t>
  </si>
  <si>
    <t>Morti per 100.000 abitanti (a)</t>
  </si>
  <si>
    <t>(a) Morti su popolazione media residente (per 100-000).</t>
  </si>
  <si>
    <t>(b) Rapporto tra il numero dei morti e il numero degli incidenti stradali con lesioni a persone, moltiplicato 100.</t>
  </si>
  <si>
    <t>(c) La variazione percentuale annua è calcolata per l'anno t rispetto all'anno t-1 su base variabile.</t>
  </si>
  <si>
    <t>TAVOLA 4.1. UTENTI VULNERABILI  MORTI IN INCIDENTI STRADALI PER ETA' IN LIGURIA E IN ITALIA.</t>
  </si>
  <si>
    <t xml:space="preserve">TAVOLA 4.2. UTENTI VULNERABILI  MORTI IN INCIDENTI STRADALI PER RUOLO IN LIGURIA E IN ITALIA. </t>
  </si>
  <si>
    <t xml:space="preserve">TAVOLA 4.3. UTENTI  MORTI E FERITI IN INCIDENTI STRADALI PER CLASSI DI ETA' IN LIGURIA E IN ITALIA. </t>
  </si>
  <si>
    <t>TAVOLA 6. INCIDENTI STRADALI CON LESIONI A PERSONE PER PROVINCIA, CARATTERISTICA DELLA STRADA E AMBITO STRADALE. LIGURIA.</t>
  </si>
  <si>
    <t>Altro (paasaggio a livello, dosso, pendenza, galleria)</t>
  </si>
  <si>
    <t xml:space="preserve">TAVOLA 6.1. INCIDENTI STRADALI CON LESIONI A PERSONE PER PROVINCIA, CARATTERISTICA DELLA STRADA E AMBITO STRADALE. LIGURIA. </t>
  </si>
  <si>
    <t>TAVOLA  6.2. INCIDENTI STRADALI CON LESIONI A PERSONE PER PROVINCIA, CARATTERISTICA DELLA STRADA E AMBITO STRADALE. LIGURIA.</t>
  </si>
  <si>
    <t xml:space="preserve">TAVOLA 7. INCIDENTI STRADALI CON LESIONI A PERSONE, MORTI E FERITI PER MESE. LIGURIA. </t>
  </si>
  <si>
    <t>TAVOLA 8. INCIDENTI STRADALI CON LESIONI A PERSONE MORTI E FERITI PER GIORNO DELLA SETTIMANA. LIGURIA.</t>
  </si>
  <si>
    <t>TAVOLA 9. INCIDENTI STRADALI CON LESIONI A PERSONE MORTI E FERITI PER ORA DEL GIORNO. LIGURIA.</t>
  </si>
  <si>
    <t>(a) Rapporto tra il numero dei morti e il numero degli incidenti con lesioni a persone, moltiplicato 100.</t>
  </si>
  <si>
    <t>(b) Rapporto tra il numero dei feriti e il numero degli incidenti con lesioni a persone, moltiplicato 100.</t>
  </si>
  <si>
    <t>(a) Dalle ore 22 alle ore 6.</t>
  </si>
  <si>
    <t xml:space="preserve">TAVOLA 10. INCIDENTI STRADALI CON LESIONI A PERSONE, MORTI E FERITI E INDICE DI MORTALITA', PER PROVINCIA, GIORNO DELLA SETTIMANA E FASCIA ORARIA NOTTURNA (a). LIGURIA.  </t>
  </si>
  <si>
    <t>Anno 2017, valori assoluti e indice di mortalità.</t>
  </si>
  <si>
    <t>(b) Rapporto tra il numero dei morti e il numero degli incidenti stradali con lesioni a persone.</t>
  </si>
  <si>
    <t xml:space="preserve">TAVOLA 10.1. INCIDENTI STRADALI CON LESIONI A PERSONE, MORTI E FERITI E INDICE DI MORTALITA', PER PROVINCIA, GIORNO DELLA SETTIMANA E FASCIA ORARIA NOTTURNA (a). STRADE URBANE. LIGURIA. </t>
  </si>
  <si>
    <t>TAVOLA 10.2. INCIDENTI STRADALI CON LESIONI A PERSONE, MORTI E FERITI E INDICE DI MORTALITA', PER PROVINCIA, GIORNO DELLA SETTIMANA E FASCIA ORARIA NOTTURNA (a). STRADE EXTRAURBANE. LIGURIA.</t>
  </si>
  <si>
    <t>Anno 2017, valori assoluti e indice di mortalità</t>
  </si>
  <si>
    <t>Tavola 11. INCIDENTI STRADALI, MORTI E FERITIPER TIPOLOGIA DI COMUNE. LIGURIA</t>
  </si>
  <si>
    <t>TAVOLA 12. INCIDENTI STRADALI, MORTI E FERITI PER TIPOLOGIA DI COMUNE. LIGURIA.</t>
  </si>
  <si>
    <t>(b) Rapporto percentuale tra il numero dei morti e il complesso degli infortunati (morti e feriti) in incidenti stradali con lesioni a persone.</t>
  </si>
  <si>
    <t>(a) Rapporto percentuale  tra il numero dei morti e il numero degli incidenti stradali con lesioni a persone.</t>
  </si>
  <si>
    <t xml:space="preserve">TAVOLA 13. INCIDENTI STRADALI CON LESIONI A PERSONE INFORTUNATE SECONDO LA NATURA. LIGURIA. </t>
  </si>
  <si>
    <t>Anno 2017, valori assoluti e composizioni percentuali e indice di mortalità.</t>
  </si>
  <si>
    <t>Indice di   mortalità (a)</t>
  </si>
  <si>
    <t>(a) Rapporto percentuale tra il numero dei morti e il numero degli incidenti stradalicon lesioni a persone.</t>
  </si>
  <si>
    <t xml:space="preserve">TAVOLA 14. CAUSE ACCERTATE O PRESUNTE DI INCIDENTE SECONDO L’AMBITO STRADALE. LIGURIA. </t>
  </si>
  <si>
    <t xml:space="preserve">TAVOLA 15. MORTI E FERITI PER CATEGORIA DI UTENTI E CLASSE DI ETÀ. LIGURIA. </t>
  </si>
  <si>
    <r>
      <t>(</t>
    </r>
    <r>
      <rPr>
        <sz val="7.5"/>
        <color rgb="FF000000"/>
        <rFont val="Arial"/>
        <family val="2"/>
      </rPr>
      <t>a)</t>
    </r>
    <r>
      <rPr>
        <strike/>
        <sz val="7.5"/>
        <color rgb="FFFF0000"/>
        <rFont val="Arial"/>
        <family val="2"/>
      </rPr>
      <t xml:space="preserve"> </t>
    </r>
    <r>
      <rPr>
        <sz val="7.5"/>
        <color rgb="FF000000"/>
        <rFont val="Arial"/>
        <family val="2"/>
      </rPr>
      <t>Rapporto percentuale tra il numero dei morti e il complesso degli infortunati (morti e feriti) in incidenti con lesioni a persone.</t>
    </r>
  </si>
  <si>
    <t>TAVOLA 16. MORTI E FERITI PER CATEGORIA DI UTENTI E GENERE.LIGURIA.</t>
  </si>
  <si>
    <t xml:space="preserve">TAVOLA 18. INCIDENTI STRADALI, MORTI E FERITI PER CATEGORIA DELLA STRADA NEI COMUNI CAPOLUOGO E NEI COMUNI CON ALMENO 10.000 ABITANTI. LIGURIA. </t>
  </si>
  <si>
    <t>TAVOLA 19. COSTI SOCIALI TOTALI E PRO-CAPITE PER REGIONE. ITALIA 2017</t>
  </si>
  <si>
    <t>TAVOLA 20. INCIDENTI STRADALI CON LESIONI A PERSONE PER ORGANO DI RILEVAZIONE, CATEGORIA DELLA STRADA E PROVINCIA. LIGURIA.</t>
  </si>
  <si>
    <t>(a) Sono incluse nella categoria 'Altre strade': le strade Statali, Regionali, Provinciali fuori dall'abitato e Comunali extraurbane.</t>
  </si>
  <si>
    <t xml:space="preserve">TAVOLA 22. INCIDENTI STRADALI CON LESIONI A PERSONE PER ORGANO DI RILEVAZIONE E GIORNO DELLA SETTIMANA. LIGURIA. </t>
  </si>
  <si>
    <t>Anno 2017, valori assoluti e valori percentuali.</t>
  </si>
  <si>
    <t>TAVOLA 23. INCIDENTI STRADALI CON LESIONI A PERSONE PER ORGANO DI RILEVAZIONE E ORA DEL GIORNO. LIGURIA.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</si>
</sst>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4" formatCode="_-&quot;€&quot;\ * #,##0.00_-;\-&quot;€&quot;\ * #,##0.00_-;_-&quot;€&quot;\ * &quot;-&quot;??_-;_-@_-"/>
    <numFmt numFmtId="43" formatCode="_-* #,##0.00_-;\-* #,##0.00_-;_-* &quot;-&quot;??_-;_-@_-"/>
    <numFmt numFmtId="164" formatCode="0.0"/>
    <numFmt numFmtId="165" formatCode="#,##0.0"/>
    <numFmt numFmtId="166" formatCode="0.0000"/>
    <numFmt numFmtId="167" formatCode="_(* #,##0_);_(* \(#,##0\);_(* &quot;-&quot;_);_(@_)"/>
    <numFmt numFmtId="168" formatCode="_(&quot;$&quot;* #,##0_);_(&quot;$&quot;* \(#,##0\);_(&quot;$&quot;* &quot;-&quot;_);_(@_)"/>
    <numFmt numFmtId="169" formatCode="_-* #,##0_-;\-* #,##0_-;_-* &quot;-&quot;??_-;_-@_-"/>
  </numFmts>
  <fonts count="53" x14ac:knownFonts="1">
    <font>
      <sz val="11"/>
      <color theme="1"/>
      <name val="Calibri"/>
      <family val="2"/>
      <scheme val="minor"/>
    </font>
    <font>
      <b/>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sz val="10"/>
      <name val="MS Sans Serif"/>
      <family val="2"/>
    </font>
    <font>
      <sz val="9"/>
      <color theme="1"/>
      <name val="Calibri"/>
      <family val="2"/>
      <scheme val="minor"/>
    </font>
    <font>
      <sz val="8"/>
      <color theme="1"/>
      <name val="Arial"/>
      <family val="2"/>
    </font>
    <font>
      <b/>
      <sz val="9"/>
      <color theme="1"/>
      <name val="Arial Narrow"/>
      <family val="2"/>
    </font>
    <font>
      <sz val="9"/>
      <color theme="1"/>
      <name val="Arial Narrow"/>
      <family val="2"/>
    </font>
    <font>
      <sz val="9"/>
      <name val="Arial Narrow"/>
      <family val="2"/>
    </font>
    <font>
      <b/>
      <sz val="9"/>
      <name val="Arial Narrow"/>
      <family val="2"/>
    </font>
    <font>
      <sz val="7.5"/>
      <color rgb="FF000000"/>
      <name val="Arial Narrow"/>
      <family val="2"/>
    </font>
    <font>
      <sz val="9.5"/>
      <color theme="1"/>
      <name val="Arial Narrow"/>
      <family val="2"/>
    </font>
    <font>
      <sz val="7.5"/>
      <color theme="1"/>
      <name val="Arial Narrow"/>
      <family val="2"/>
    </font>
    <font>
      <sz val="11"/>
      <color theme="1"/>
      <name val="Arial Narrow"/>
      <family val="2"/>
    </font>
    <font>
      <sz val="9.5"/>
      <name val="Arial Narrow"/>
      <family val="2"/>
    </font>
    <font>
      <sz val="9.5"/>
      <name val="Calibri"/>
      <family val="2"/>
      <scheme val="minor"/>
    </font>
    <font>
      <b/>
      <sz val="10"/>
      <color theme="0" tint="-0.499984740745262"/>
      <name val="Arial Narrow"/>
      <family val="2"/>
    </font>
    <font>
      <b/>
      <sz val="8"/>
      <color theme="0" tint="-0.499984740745262"/>
      <name val="Arial"/>
      <family val="2"/>
    </font>
    <font>
      <b/>
      <sz val="9"/>
      <color theme="0"/>
      <name val="Arial Narrow"/>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7"/>
      <color theme="1"/>
      <name val="Arial"/>
      <family val="2"/>
    </font>
    <font>
      <sz val="7.5"/>
      <color rgb="FF000000"/>
      <name val="Arial"/>
      <family val="2"/>
    </font>
    <font>
      <b/>
      <sz val="10"/>
      <color theme="0"/>
      <name val="Arial"/>
      <family val="2"/>
    </font>
    <font>
      <sz val="11"/>
      <name val="Calibri"/>
      <family val="2"/>
      <scheme val="minor"/>
    </font>
    <font>
      <b/>
      <sz val="10"/>
      <name val="Arial Narrow"/>
      <family val="2"/>
    </font>
    <font>
      <b/>
      <sz val="8"/>
      <color theme="1"/>
      <name val="Arial"/>
      <family val="2"/>
    </font>
    <font>
      <sz val="8"/>
      <color theme="1"/>
      <name val="Arial Narrow"/>
      <family val="2"/>
    </font>
    <font>
      <strike/>
      <sz val="7.5"/>
      <color rgb="FFFF0000"/>
      <name val="Arial"/>
      <family val="2"/>
    </font>
  </fonts>
  <fills count="35">
    <fill>
      <patternFill patternType="none"/>
    </fill>
    <fill>
      <patternFill patternType="gray125"/>
    </fill>
    <fill>
      <patternFill patternType="solid">
        <fgColor rgb="FFF2F2F2"/>
        <bgColor indexed="64"/>
      </patternFill>
    </fill>
    <fill>
      <patternFill patternType="solid">
        <fgColor theme="0"/>
        <bgColor indexed="64"/>
      </patternFill>
    </fill>
    <fill>
      <patternFill patternType="solid">
        <fgColor rgb="FFA71433"/>
        <bgColor indexed="64"/>
      </patternFill>
    </fill>
    <fill>
      <patternFill patternType="solid">
        <fgColor theme="0" tint="-4.9989318521683403E-2"/>
        <bgColor indexed="64"/>
      </patternFill>
    </fill>
    <fill>
      <patternFill patternType="solid">
        <fgColor rgb="FFFDFBF3"/>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00000"/>
        <bgColor indexed="64"/>
      </patternFill>
    </fill>
    <fill>
      <patternFill patternType="solid">
        <fgColor theme="0"/>
        <bgColor theme="0"/>
      </patternFill>
    </fill>
    <fill>
      <patternFill patternType="solid">
        <fgColor theme="0" tint="-4.9989318521683403E-2"/>
        <bgColor theme="0"/>
      </patternFill>
    </fill>
    <fill>
      <patternFill patternType="solid">
        <fgColor rgb="FFA71433"/>
        <bgColor theme="0"/>
      </patternFill>
    </fill>
    <fill>
      <patternFill patternType="solid">
        <fgColor indexed="65"/>
        <bgColor theme="0"/>
      </patternFill>
    </fill>
  </fills>
  <borders count="19">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
      <left style="thin">
        <color theme="0" tint="-0.14999847407452621"/>
      </left>
      <right style="thin">
        <color theme="0" tint="-0.14999847407452621"/>
      </right>
      <top/>
      <bottom style="thin">
        <color theme="0" tint="-0.14999847407452621"/>
      </bottom>
      <diagonal/>
    </border>
    <border>
      <left/>
      <right/>
      <top/>
      <bottom style="thin">
        <color theme="0" tint="-0.14999847407452621"/>
      </bottom>
      <diagonal/>
    </border>
    <border>
      <left/>
      <right/>
      <top/>
      <bottom style="medium">
        <color rgb="FF000000"/>
      </bottom>
      <diagonal/>
    </border>
  </borders>
  <cellStyleXfs count="101">
    <xf numFmtId="0" fontId="0" fillId="0" borderId="0"/>
    <xf numFmtId="0" fontId="8" fillId="0" borderId="0"/>
    <xf numFmtId="43" fontId="24" fillId="0" borderId="0" applyFont="0" applyFill="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5" borderId="0" applyNumberFormat="0" applyBorder="0" applyAlignment="0" applyProtection="0"/>
    <xf numFmtId="0" fontId="27" fillId="9" borderId="0" applyNumberFormat="0" applyBorder="0" applyAlignment="0" applyProtection="0"/>
    <xf numFmtId="0" fontId="28" fillId="26" borderId="6" applyNumberFormat="0" applyAlignment="0" applyProtection="0"/>
    <xf numFmtId="0" fontId="28" fillId="26" borderId="6" applyNumberFormat="0" applyAlignment="0" applyProtection="0"/>
    <xf numFmtId="0" fontId="29" fillId="0" borderId="7" applyNumberFormat="0" applyFill="0" applyAlignment="0" applyProtection="0"/>
    <xf numFmtId="0" fontId="30" fillId="27" borderId="8" applyNumberFormat="0" applyAlignment="0" applyProtection="0"/>
    <xf numFmtId="0" fontId="30" fillId="27" borderId="8" applyNumberFormat="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5" borderId="0" applyNumberFormat="0" applyBorder="0" applyAlignment="0" applyProtection="0"/>
    <xf numFmtId="43" fontId="31" fillId="0" borderId="0" applyFont="0" applyFill="0" applyBorder="0" applyAlignment="0" applyProtection="0"/>
    <xf numFmtId="44" fontId="31" fillId="0" borderId="0" applyFont="0" applyFill="0" applyBorder="0" applyAlignment="0" applyProtection="0"/>
    <xf numFmtId="0" fontId="32" fillId="0" borderId="0" applyNumberFormat="0" applyFill="0" applyBorder="0" applyAlignment="0" applyProtection="0"/>
    <xf numFmtId="0" fontId="33" fillId="10" borderId="0" applyNumberFormat="0" applyBorder="0" applyAlignment="0" applyProtection="0"/>
    <xf numFmtId="0" fontId="34" fillId="0" borderId="9" applyNumberFormat="0" applyFill="0" applyAlignment="0" applyProtection="0"/>
    <xf numFmtId="0" fontId="35" fillId="0" borderId="10" applyNumberFormat="0" applyFill="0" applyAlignment="0" applyProtection="0"/>
    <xf numFmtId="0" fontId="36" fillId="0" borderId="11" applyNumberFormat="0" applyFill="0" applyAlignment="0" applyProtection="0"/>
    <xf numFmtId="0" fontId="36" fillId="0" borderId="0" applyNumberFormat="0" applyFill="0" applyBorder="0" applyAlignment="0" applyProtection="0"/>
    <xf numFmtId="0" fontId="37" fillId="13" borderId="6" applyNumberFormat="0" applyAlignment="0" applyProtection="0"/>
    <xf numFmtId="0" fontId="29" fillId="0" borderId="7" applyNumberFormat="0" applyFill="0" applyAlignment="0" applyProtection="0"/>
    <xf numFmtId="167" fontId="38" fillId="0" borderId="0" applyFont="0" applyFill="0" applyBorder="0" applyAlignment="0" applyProtection="0"/>
    <xf numFmtId="41" fontId="31" fillId="0" borderId="0" applyFont="0" applyFill="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1" fillId="0" borderId="0" applyNumberFormat="0" applyFill="0" applyBorder="0" applyAlignment="0" applyProtection="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24" fillId="0" borderId="0"/>
    <xf numFmtId="0" fontId="24" fillId="0" borderId="0"/>
    <xf numFmtId="0" fontId="31" fillId="0" borderId="0"/>
    <xf numFmtId="0" fontId="31" fillId="29" borderId="12" applyNumberFormat="0" applyFont="0" applyAlignment="0" applyProtection="0"/>
    <xf numFmtId="0" fontId="31" fillId="29" borderId="12" applyNumberFormat="0" applyFont="0" applyAlignment="0" applyProtection="0"/>
    <xf numFmtId="0" fontId="40" fillId="26" borderId="13" applyNumberFormat="0" applyAlignment="0" applyProtection="0"/>
    <xf numFmtId="0" fontId="41" fillId="0" borderId="0" applyNumberFormat="0" applyFill="0" applyBorder="0" applyProtection="0"/>
    <xf numFmtId="0" fontId="42" fillId="0" borderId="0" applyNumberFormat="0" applyFill="0" applyBorder="0" applyAlignment="0" applyProtection="0"/>
    <xf numFmtId="0" fontId="32" fillId="0" borderId="0" applyNumberFormat="0" applyFill="0" applyBorder="0" applyAlignment="0" applyProtection="0"/>
    <xf numFmtId="0" fontId="43" fillId="0" borderId="0" applyNumberFormat="0" applyFill="0" applyBorder="0" applyAlignment="0" applyProtection="0"/>
    <xf numFmtId="0" fontId="34" fillId="0" borderId="9" applyNumberFormat="0" applyFill="0" applyAlignment="0" applyProtection="0"/>
    <xf numFmtId="0" fontId="35" fillId="0" borderId="10" applyNumberFormat="0" applyFill="0" applyAlignment="0" applyProtection="0"/>
    <xf numFmtId="0" fontId="36" fillId="0" borderId="11" applyNumberFormat="0" applyFill="0" applyAlignment="0" applyProtection="0"/>
    <xf numFmtId="0" fontId="36" fillId="0" borderId="0" applyNumberFormat="0" applyFill="0" applyBorder="0" applyAlignment="0" applyProtection="0"/>
    <xf numFmtId="0" fontId="43" fillId="0" borderId="0" applyNumberFormat="0" applyFill="0" applyBorder="0" applyAlignment="0" applyProtection="0"/>
    <xf numFmtId="0" fontId="44" fillId="0" borderId="14" applyNumberFormat="0" applyFill="0" applyAlignment="0" applyProtection="0"/>
    <xf numFmtId="0" fontId="44" fillId="0" borderId="14" applyNumberFormat="0" applyFill="0" applyAlignment="0" applyProtection="0"/>
    <xf numFmtId="0" fontId="27" fillId="9" borderId="0" applyNumberFormat="0" applyBorder="0" applyAlignment="0" applyProtection="0"/>
    <xf numFmtId="0" fontId="33" fillId="10" borderId="0" applyNumberFormat="0" applyBorder="0" applyAlignment="0" applyProtection="0"/>
    <xf numFmtId="168" fontId="38" fillId="0" borderId="0" applyFont="0" applyFill="0" applyBorder="0" applyAlignment="0" applyProtection="0"/>
    <xf numFmtId="0" fontId="42" fillId="0" borderId="0" applyNumberFormat="0" applyFill="0" applyBorder="0" applyAlignment="0" applyProtection="0"/>
  </cellStyleXfs>
  <cellXfs count="428">
    <xf numFmtId="0" fontId="0" fillId="0" borderId="0" xfId="0"/>
    <xf numFmtId="0" fontId="17" fillId="0" borderId="0" xfId="0" applyFont="1"/>
    <xf numFmtId="2" fontId="17" fillId="0" borderId="0" xfId="0" applyNumberFormat="1" applyFont="1"/>
    <xf numFmtId="0" fontId="5" fillId="0" borderId="1" xfId="0" applyFont="1" applyBorder="1" applyAlignment="1">
      <alignment wrapText="1"/>
    </xf>
    <xf numFmtId="0" fontId="15" fillId="0" borderId="0" xfId="0" applyFont="1" applyFill="1" applyAlignment="1">
      <alignment horizontal="left" vertical="top"/>
    </xf>
    <xf numFmtId="0" fontId="4" fillId="0" borderId="1" xfId="0" applyFont="1" applyBorder="1" applyAlignment="1">
      <alignment horizontal="left" wrapText="1"/>
    </xf>
    <xf numFmtId="0" fontId="5" fillId="0" borderId="1" xfId="0" applyFont="1" applyBorder="1" applyAlignment="1">
      <alignment horizontal="left" vertical="top"/>
    </xf>
    <xf numFmtId="3" fontId="5" fillId="5" borderId="1" xfId="0" applyNumberFormat="1" applyFont="1" applyFill="1" applyBorder="1" applyAlignment="1">
      <alignment vertical="top" wrapText="1"/>
    </xf>
    <xf numFmtId="2" fontId="10" fillId="0" borderId="0" xfId="0" applyNumberFormat="1" applyFont="1" applyBorder="1"/>
    <xf numFmtId="0" fontId="10" fillId="0" borderId="0" xfId="0" applyFont="1" applyBorder="1"/>
    <xf numFmtId="0" fontId="4" fillId="0" borderId="1" xfId="0" applyFont="1" applyBorder="1" applyAlignment="1">
      <alignment horizontal="left" vertical="center" wrapText="1"/>
    </xf>
    <xf numFmtId="0" fontId="5" fillId="3" borderId="1" xfId="0" applyFont="1" applyFill="1" applyBorder="1" applyAlignment="1">
      <alignment wrapText="1"/>
    </xf>
    <xf numFmtId="3" fontId="5" fillId="0" borderId="1" xfId="0" applyNumberFormat="1" applyFont="1" applyBorder="1" applyAlignment="1">
      <alignment wrapText="1"/>
    </xf>
    <xf numFmtId="0" fontId="7" fillId="0" borderId="0" xfId="0" applyFont="1" applyAlignment="1">
      <alignment horizontal="left" vertical="top"/>
    </xf>
    <xf numFmtId="0" fontId="22" fillId="0" borderId="0" xfId="0" applyFont="1" applyAlignment="1"/>
    <xf numFmtId="166" fontId="22" fillId="0" borderId="0" xfId="0" applyNumberFormat="1" applyFont="1" applyAlignment="1"/>
    <xf numFmtId="0" fontId="19" fillId="0" borderId="0" xfId="0" applyFont="1" applyBorder="1" applyAlignment="1"/>
    <xf numFmtId="0" fontId="11" fillId="3" borderId="1" xfId="0" applyFont="1" applyFill="1" applyBorder="1" applyAlignment="1">
      <alignment horizontal="left"/>
    </xf>
    <xf numFmtId="0" fontId="0" fillId="0" borderId="0" xfId="0"/>
    <xf numFmtId="0" fontId="2" fillId="0" borderId="0" xfId="0" applyFont="1" applyAlignment="1"/>
    <xf numFmtId="0" fontId="19" fillId="0" borderId="0" xfId="0" applyFont="1" applyAlignment="1"/>
    <xf numFmtId="0" fontId="2" fillId="0" borderId="0" xfId="0" applyFont="1" applyBorder="1" applyAlignment="1"/>
    <xf numFmtId="0" fontId="21" fillId="0" borderId="0" xfId="0" applyFont="1" applyAlignment="1"/>
    <xf numFmtId="0" fontId="6" fillId="4" borderId="1" xfId="0" applyFont="1" applyFill="1" applyBorder="1" applyAlignment="1">
      <alignment wrapText="1"/>
    </xf>
    <xf numFmtId="3" fontId="6" fillId="4" borderId="1" xfId="0" applyNumberFormat="1" applyFont="1" applyFill="1" applyBorder="1" applyAlignment="1">
      <alignment wrapText="1"/>
    </xf>
    <xf numFmtId="0" fontId="5" fillId="0" borderId="1" xfId="0" applyFont="1" applyBorder="1" applyAlignment="1">
      <alignment horizontal="left" wrapText="1"/>
    </xf>
    <xf numFmtId="164" fontId="6" fillId="4" borderId="1" xfId="0" applyNumberFormat="1" applyFont="1" applyFill="1" applyBorder="1" applyAlignment="1">
      <alignment wrapText="1"/>
    </xf>
    <xf numFmtId="164" fontId="6" fillId="4" borderId="1" xfId="0" applyNumberFormat="1" applyFont="1" applyFill="1" applyBorder="1" applyAlignment="1">
      <alignment horizontal="right" vertical="center" wrapText="1"/>
    </xf>
    <xf numFmtId="164" fontId="5" fillId="2" borderId="1" xfId="0" applyNumberFormat="1" applyFont="1" applyFill="1" applyBorder="1" applyAlignment="1">
      <alignment horizontal="right" vertical="center" wrapText="1"/>
    </xf>
    <xf numFmtId="164" fontId="4" fillId="2" borderId="1" xfId="0" applyNumberFormat="1" applyFont="1" applyFill="1" applyBorder="1" applyAlignment="1">
      <alignment horizontal="right" vertical="center" wrapText="1"/>
    </xf>
    <xf numFmtId="164" fontId="4" fillId="0" borderId="1" xfId="0" applyNumberFormat="1" applyFont="1" applyBorder="1" applyAlignment="1">
      <alignment horizontal="right" vertical="center" wrapText="1"/>
    </xf>
    <xf numFmtId="164" fontId="5" fillId="5" borderId="1" xfId="0" applyNumberFormat="1" applyFont="1" applyFill="1" applyBorder="1" applyAlignment="1">
      <alignment horizontal="right" vertical="center" wrapText="1"/>
    </xf>
    <xf numFmtId="164" fontId="5" fillId="3" borderId="1" xfId="0" applyNumberFormat="1" applyFont="1" applyFill="1" applyBorder="1" applyAlignment="1">
      <alignment horizontal="right" vertical="center" wrapText="1"/>
    </xf>
    <xf numFmtId="0" fontId="5" fillId="3" borderId="1" xfId="0" applyFont="1" applyFill="1" applyBorder="1" applyAlignment="1">
      <alignment horizontal="right" vertical="center"/>
    </xf>
    <xf numFmtId="0" fontId="5" fillId="3" borderId="1" xfId="0" applyFont="1" applyFill="1" applyBorder="1" applyAlignment="1">
      <alignment horizontal="right" vertical="center" wrapText="1"/>
    </xf>
    <xf numFmtId="0" fontId="0" fillId="0" borderId="0" xfId="0" applyBorder="1"/>
    <xf numFmtId="164" fontId="45" fillId="3" borderId="1" xfId="0" applyNumberFormat="1" applyFont="1" applyFill="1" applyBorder="1" applyAlignment="1">
      <alignment horizontal="left" wrapText="1"/>
    </xf>
    <xf numFmtId="0" fontId="45" fillId="3" borderId="1" xfId="0" applyFont="1" applyFill="1" applyBorder="1" applyAlignment="1">
      <alignment horizontal="left" wrapText="1"/>
    </xf>
    <xf numFmtId="0" fontId="4" fillId="3" borderId="1" xfId="0" applyFont="1" applyFill="1" applyBorder="1" applyAlignment="1">
      <alignment wrapText="1"/>
    </xf>
    <xf numFmtId="0" fontId="0" fillId="0" borderId="0" xfId="0" applyAlignment="1">
      <alignment wrapText="1"/>
    </xf>
    <xf numFmtId="0" fontId="10" fillId="0" borderId="0" xfId="0" applyFont="1"/>
    <xf numFmtId="0" fontId="10" fillId="0" borderId="0" xfId="0" applyFont="1" applyAlignment="1">
      <alignment horizontal="left"/>
    </xf>
    <xf numFmtId="2" fontId="10" fillId="0" borderId="0" xfId="0" applyNumberFormat="1" applyFont="1"/>
    <xf numFmtId="0" fontId="41" fillId="0" borderId="0" xfId="0" applyFont="1"/>
    <xf numFmtId="0" fontId="0" fillId="0" borderId="0" xfId="0" applyFont="1"/>
    <xf numFmtId="169" fontId="24" fillId="0" borderId="0" xfId="2" applyNumberFormat="1" applyFont="1"/>
    <xf numFmtId="0" fontId="0" fillId="0" borderId="0" xfId="0" applyFont="1" applyBorder="1" applyAlignment="1"/>
    <xf numFmtId="3" fontId="5" fillId="2" borderId="1" xfId="0" quotePrefix="1" applyNumberFormat="1" applyFont="1" applyFill="1" applyBorder="1" applyAlignment="1">
      <alignment horizontal="center" wrapText="1"/>
    </xf>
    <xf numFmtId="3" fontId="0" fillId="0" borderId="0" xfId="0" applyNumberFormat="1" applyFont="1"/>
    <xf numFmtId="0" fontId="0" fillId="0" borderId="0" xfId="0" applyAlignment="1">
      <alignment horizontal="center"/>
    </xf>
    <xf numFmtId="0" fontId="5" fillId="0" borderId="5" xfId="0" applyFont="1" applyBorder="1" applyAlignment="1">
      <alignment horizontal="left" wrapText="1"/>
    </xf>
    <xf numFmtId="49" fontId="47" fillId="30" borderId="3" xfId="0" applyNumberFormat="1" applyFont="1" applyFill="1" applyBorder="1"/>
    <xf numFmtId="164" fontId="0" fillId="0" borderId="0" xfId="0" applyNumberFormat="1"/>
    <xf numFmtId="0" fontId="13" fillId="3" borderId="1" xfId="0" applyFont="1" applyFill="1" applyBorder="1" applyAlignment="1">
      <alignment vertical="top" wrapText="1"/>
    </xf>
    <xf numFmtId="0" fontId="0" fillId="0" borderId="0" xfId="0" applyAlignment="1"/>
    <xf numFmtId="169" fontId="0" fillId="0" borderId="0" xfId="0" applyNumberFormat="1" applyFont="1"/>
    <xf numFmtId="0" fontId="17" fillId="0" borderId="0" xfId="0" quotePrefix="1" applyFont="1"/>
    <xf numFmtId="0" fontId="5" fillId="3" borderId="3" xfId="0" applyFont="1" applyFill="1" applyBorder="1" applyAlignment="1">
      <alignment wrapText="1"/>
    </xf>
    <xf numFmtId="3" fontId="5" fillId="2" borderId="1" xfId="0" applyNumberFormat="1" applyFont="1" applyFill="1" applyBorder="1" applyAlignment="1">
      <alignment wrapText="1"/>
    </xf>
    <xf numFmtId="164" fontId="5" fillId="0" borderId="1" xfId="0" applyNumberFormat="1" applyFont="1" applyBorder="1" applyAlignment="1">
      <alignment wrapText="1"/>
    </xf>
    <xf numFmtId="0" fontId="17" fillId="0" borderId="0" xfId="0" applyFont="1" applyAlignment="1"/>
    <xf numFmtId="0" fontId="15" fillId="6" borderId="16" xfId="0" applyFont="1" applyFill="1" applyBorder="1" applyAlignment="1">
      <alignment vertical="top"/>
    </xf>
    <xf numFmtId="0" fontId="15" fillId="6" borderId="17" xfId="0" applyFont="1" applyFill="1" applyBorder="1" applyAlignment="1">
      <alignment vertical="top"/>
    </xf>
    <xf numFmtId="165" fontId="6" fillId="4" borderId="1" xfId="0" applyNumberFormat="1" applyFont="1" applyFill="1" applyBorder="1" applyAlignment="1">
      <alignment wrapText="1"/>
    </xf>
    <xf numFmtId="0" fontId="2" fillId="0" borderId="0" xfId="0" applyFont="1" applyAlignment="1">
      <alignment vertical="center"/>
    </xf>
    <xf numFmtId="0" fontId="5" fillId="5" borderId="1" xfId="0" applyFont="1" applyFill="1" applyBorder="1" applyAlignment="1">
      <alignment wrapText="1"/>
    </xf>
    <xf numFmtId="169" fontId="5" fillId="2" borderId="1" xfId="2" applyNumberFormat="1" applyFont="1" applyFill="1" applyBorder="1" applyAlignment="1">
      <alignment wrapText="1"/>
    </xf>
    <xf numFmtId="169" fontId="6" fillId="4" borderId="1" xfId="2" applyNumberFormat="1" applyFont="1" applyFill="1" applyBorder="1" applyAlignment="1">
      <alignment wrapText="1"/>
    </xf>
    <xf numFmtId="0" fontId="7" fillId="0" borderId="0" xfId="0" applyFont="1" applyAlignment="1">
      <alignment vertical="top"/>
    </xf>
    <xf numFmtId="0" fontId="3" fillId="0" borderId="0" xfId="0" applyFont="1" applyBorder="1" applyAlignment="1">
      <alignment vertical="center"/>
    </xf>
    <xf numFmtId="0" fontId="2" fillId="0" borderId="0" xfId="0" applyFont="1" applyAlignment="1"/>
    <xf numFmtId="0" fontId="0" fillId="0" borderId="0" xfId="0" applyAlignment="1"/>
    <xf numFmtId="0" fontId="5" fillId="3" borderId="1" xfId="0" applyFont="1" applyFill="1" applyBorder="1" applyAlignment="1">
      <alignment horizontal="right" wrapText="1"/>
    </xf>
    <xf numFmtId="0" fontId="4" fillId="3" borderId="1" xfId="0" applyFont="1" applyFill="1" applyBorder="1" applyAlignment="1">
      <alignment wrapText="1"/>
    </xf>
    <xf numFmtId="0" fontId="20" fillId="0" borderId="0" xfId="0" applyFont="1" applyAlignment="1">
      <alignment vertical="top"/>
    </xf>
    <xf numFmtId="0" fontId="15" fillId="0" borderId="0" xfId="0" applyFont="1" applyAlignment="1"/>
    <xf numFmtId="0" fontId="2" fillId="0" borderId="0" xfId="0" applyFont="1" applyAlignment="1"/>
    <xf numFmtId="0" fontId="0" fillId="0" borderId="0" xfId="0" applyAlignment="1"/>
    <xf numFmtId="0" fontId="5" fillId="3" borderId="1" xfId="0" applyFont="1" applyFill="1" applyBorder="1" applyAlignment="1">
      <alignment horizontal="right" wrapText="1"/>
    </xf>
    <xf numFmtId="0" fontId="4" fillId="3" borderId="1" xfId="0" applyFont="1" applyFill="1" applyBorder="1" applyAlignment="1">
      <alignment wrapText="1"/>
    </xf>
    <xf numFmtId="0" fontId="20" fillId="0" borderId="0" xfId="0" applyFont="1" applyBorder="1" applyAlignment="1"/>
    <xf numFmtId="0" fontId="15" fillId="0" borderId="0" xfId="0" applyFont="1" applyAlignment="1"/>
    <xf numFmtId="0" fontId="4" fillId="3" borderId="1" xfId="0" applyFont="1" applyFill="1" applyBorder="1" applyAlignment="1">
      <alignment horizontal="center" wrapText="1"/>
    </xf>
    <xf numFmtId="0" fontId="5" fillId="3" borderId="2" xfId="0" applyFont="1" applyFill="1" applyBorder="1" applyAlignment="1">
      <alignment horizontal="right" wrapText="1"/>
    </xf>
    <xf numFmtId="0" fontId="5" fillId="0" borderId="3" xfId="0" applyFont="1" applyBorder="1" applyAlignment="1">
      <alignment wrapText="1"/>
    </xf>
    <xf numFmtId="3" fontId="5" fillId="2" borderId="2" xfId="0" applyNumberFormat="1" applyFont="1" applyFill="1" applyBorder="1" applyAlignment="1">
      <alignment horizontal="right" wrapText="1"/>
    </xf>
    <xf numFmtId="0" fontId="5" fillId="0" borderId="2" xfId="0" applyFont="1" applyBorder="1" applyAlignment="1">
      <alignment horizontal="right" wrapText="1"/>
    </xf>
    <xf numFmtId="3" fontId="5" fillId="0" borderId="2" xfId="0" applyNumberFormat="1" applyFont="1" applyBorder="1" applyAlignment="1">
      <alignment horizontal="right" wrapText="1"/>
    </xf>
    <xf numFmtId="0" fontId="5" fillId="2" borderId="2" xfId="0" applyFont="1" applyFill="1" applyBorder="1" applyAlignment="1">
      <alignment horizontal="right" wrapText="1"/>
    </xf>
    <xf numFmtId="164" fontId="5" fillId="2" borderId="2" xfId="0" applyNumberFormat="1" applyFont="1" applyFill="1" applyBorder="1" applyAlignment="1">
      <alignment horizontal="right" wrapText="1"/>
    </xf>
    <xf numFmtId="164" fontId="5" fillId="0" borderId="2" xfId="0" applyNumberFormat="1" applyFont="1" applyBorder="1" applyAlignment="1">
      <alignment horizontal="right" wrapText="1"/>
    </xf>
    <xf numFmtId="3" fontId="5" fillId="2" borderId="1" xfId="0" applyNumberFormat="1" applyFont="1" applyFill="1" applyBorder="1" applyAlignment="1">
      <alignment horizontal="right" wrapText="1"/>
    </xf>
    <xf numFmtId="0" fontId="5" fillId="0" borderId="1" xfId="0" applyFont="1" applyBorder="1" applyAlignment="1">
      <alignment horizontal="right" wrapText="1"/>
    </xf>
    <xf numFmtId="3" fontId="5" fillId="0" borderId="1" xfId="0" applyNumberFormat="1" applyFont="1" applyBorder="1" applyAlignment="1">
      <alignment horizontal="right" wrapText="1"/>
    </xf>
    <xf numFmtId="0" fontId="5" fillId="2" borderId="1" xfId="0" applyFont="1" applyFill="1" applyBorder="1" applyAlignment="1">
      <alignment horizontal="right" wrapText="1"/>
    </xf>
    <xf numFmtId="164" fontId="5" fillId="2" borderId="1" xfId="0" applyNumberFormat="1" applyFont="1" applyFill="1" applyBorder="1" applyAlignment="1">
      <alignment horizontal="right" wrapText="1"/>
    </xf>
    <xf numFmtId="164" fontId="5" fillId="0" borderId="1" xfId="0" applyNumberFormat="1" applyFont="1" applyBorder="1" applyAlignment="1">
      <alignment horizontal="right" wrapText="1"/>
    </xf>
    <xf numFmtId="3" fontId="6" fillId="4" borderId="1" xfId="0" applyNumberFormat="1" applyFont="1" applyFill="1" applyBorder="1" applyAlignment="1">
      <alignment horizontal="right" wrapText="1"/>
    </xf>
    <xf numFmtId="0" fontId="6" fillId="4" borderId="1" xfId="0" applyFont="1" applyFill="1" applyBorder="1" applyAlignment="1">
      <alignment horizontal="right" wrapText="1"/>
    </xf>
    <xf numFmtId="164" fontId="6" fillId="4" borderId="1" xfId="0" applyNumberFormat="1" applyFont="1" applyFill="1" applyBorder="1" applyAlignment="1">
      <alignment horizontal="right" wrapText="1"/>
    </xf>
    <xf numFmtId="0" fontId="5" fillId="0" borderId="3" xfId="0" applyFont="1" applyBorder="1" applyAlignment="1">
      <alignment vertical="center" wrapText="1"/>
    </xf>
    <xf numFmtId="164" fontId="5" fillId="0" borderId="1" xfId="0" applyNumberFormat="1" applyFont="1" applyBorder="1" applyAlignment="1">
      <alignment horizontal="right" vertical="center" wrapText="1"/>
    </xf>
    <xf numFmtId="0" fontId="5" fillId="0" borderId="1" xfId="0" applyFont="1" applyBorder="1" applyAlignment="1">
      <alignment vertical="center" wrapText="1"/>
    </xf>
    <xf numFmtId="0" fontId="6" fillId="4" borderId="1" xfId="0" applyFont="1" applyFill="1" applyBorder="1" applyAlignment="1">
      <alignment vertical="center" wrapText="1"/>
    </xf>
    <xf numFmtId="0" fontId="4" fillId="7" borderId="1" xfId="0" applyFont="1" applyFill="1" applyBorder="1" applyAlignment="1">
      <alignment horizontal="left"/>
    </xf>
    <xf numFmtId="0" fontId="5" fillId="7" borderId="1" xfId="0" applyFont="1" applyFill="1" applyBorder="1" applyAlignment="1">
      <alignment horizontal="right"/>
    </xf>
    <xf numFmtId="0" fontId="5" fillId="7" borderId="1" xfId="0" applyFont="1" applyFill="1" applyBorder="1" applyAlignment="1">
      <alignment horizontal="right" wrapText="1"/>
    </xf>
    <xf numFmtId="1" fontId="5" fillId="0" borderId="1" xfId="0" applyNumberFormat="1" applyFont="1" applyFill="1" applyBorder="1" applyAlignment="1">
      <alignment horizontal="left" vertical="center" wrapText="1"/>
    </xf>
    <xf numFmtId="169" fontId="12" fillId="5" borderId="1" xfId="2" applyNumberFormat="1" applyFont="1" applyFill="1" applyBorder="1" applyAlignment="1">
      <alignment horizontal="right" vertical="center"/>
    </xf>
    <xf numFmtId="169" fontId="12" fillId="0" borderId="1" xfId="2" applyNumberFormat="1" applyFont="1" applyFill="1" applyBorder="1" applyAlignment="1">
      <alignment horizontal="right" vertical="center"/>
    </xf>
    <xf numFmtId="164" fontId="12" fillId="0" borderId="1" xfId="0" applyNumberFormat="1" applyFont="1" applyFill="1" applyBorder="1" applyAlignment="1">
      <alignment horizontal="right" vertical="center" wrapText="1"/>
    </xf>
    <xf numFmtId="164" fontId="12" fillId="5"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wrapText="1"/>
    </xf>
    <xf numFmtId="3" fontId="12" fillId="5" borderId="1" xfId="0" applyNumberFormat="1" applyFont="1" applyFill="1" applyBorder="1" applyAlignment="1">
      <alignment horizontal="right"/>
    </xf>
    <xf numFmtId="164" fontId="12" fillId="0" borderId="1" xfId="0" applyNumberFormat="1" applyFont="1" applyFill="1" applyBorder="1" applyAlignment="1">
      <alignment horizontal="right" vertical="center"/>
    </xf>
    <xf numFmtId="0" fontId="0" fillId="0" borderId="0" xfId="0" applyFill="1"/>
    <xf numFmtId="0" fontId="18" fillId="0" borderId="0" xfId="0" applyFont="1" applyAlignment="1">
      <alignment vertical="center"/>
    </xf>
    <xf numFmtId="0" fontId="19" fillId="3" borderId="0" xfId="0" applyFont="1" applyFill="1"/>
    <xf numFmtId="0" fontId="0" fillId="3" borderId="0" xfId="0" applyFill="1"/>
    <xf numFmtId="1" fontId="5" fillId="3" borderId="1" xfId="0" applyNumberFormat="1" applyFont="1" applyFill="1" applyBorder="1" applyAlignment="1">
      <alignment horizontal="right" wrapText="1"/>
    </xf>
    <xf numFmtId="0" fontId="5" fillId="3" borderId="1"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3" fontId="5" fillId="5" borderId="1" xfId="0" applyNumberFormat="1" applyFont="1" applyFill="1" applyBorder="1" applyAlignment="1">
      <alignment horizontal="right" wrapText="1"/>
    </xf>
    <xf numFmtId="165" fontId="5" fillId="2" borderId="1" xfId="0" applyNumberFormat="1" applyFont="1" applyFill="1" applyBorder="1" applyAlignment="1">
      <alignment horizontal="right" wrapText="1"/>
    </xf>
    <xf numFmtId="165" fontId="5" fillId="0" borderId="1" xfId="0" applyNumberFormat="1" applyFont="1" applyFill="1" applyBorder="1" applyAlignment="1">
      <alignment horizontal="right" wrapText="1"/>
    </xf>
    <xf numFmtId="165" fontId="5" fillId="5" borderId="1" xfId="0" applyNumberFormat="1" applyFont="1" applyFill="1" applyBorder="1" applyAlignment="1">
      <alignment horizontal="right" wrapText="1"/>
    </xf>
    <xf numFmtId="165" fontId="6" fillId="4" borderId="1" xfId="0" applyNumberFormat="1" applyFont="1" applyFill="1" applyBorder="1" applyAlignment="1">
      <alignment horizontal="right" wrapText="1"/>
    </xf>
    <xf numFmtId="165" fontId="0" fillId="0" borderId="0" xfId="0" applyNumberFormat="1"/>
    <xf numFmtId="1" fontId="5" fillId="0" borderId="1" xfId="0" applyNumberFormat="1" applyFont="1" applyFill="1" applyBorder="1" applyAlignment="1">
      <alignment horizontal="right" wrapText="1"/>
    </xf>
    <xf numFmtId="0" fontId="19" fillId="0" borderId="0" xfId="0" applyFont="1"/>
    <xf numFmtId="0" fontId="12" fillId="3" borderId="1" xfId="0" applyFont="1" applyFill="1" applyBorder="1" applyAlignment="1">
      <alignment horizontal="right"/>
    </xf>
    <xf numFmtId="0" fontId="13" fillId="3" borderId="3" xfId="0" applyFont="1" applyFill="1" applyBorder="1" applyAlignment="1">
      <alignment vertical="top" wrapText="1"/>
    </xf>
    <xf numFmtId="3" fontId="13" fillId="5" borderId="1" xfId="0" applyNumberFormat="1" applyFont="1" applyFill="1" applyBorder="1" applyAlignment="1">
      <alignment horizontal="right"/>
    </xf>
    <xf numFmtId="3" fontId="13" fillId="3" borderId="1" xfId="0" applyNumberFormat="1" applyFont="1" applyFill="1" applyBorder="1" applyAlignment="1">
      <alignment horizontal="right"/>
    </xf>
    <xf numFmtId="3" fontId="12" fillId="3" borderId="1" xfId="0" applyNumberFormat="1" applyFont="1" applyFill="1" applyBorder="1"/>
    <xf numFmtId="3" fontId="12" fillId="5" borderId="1" xfId="0" applyNumberFormat="1" applyFont="1" applyFill="1" applyBorder="1"/>
    <xf numFmtId="0" fontId="19" fillId="0" borderId="0" xfId="0" applyFont="1" applyAlignment="1">
      <alignment horizontal="left" vertical="center"/>
    </xf>
    <xf numFmtId="0" fontId="0" fillId="0" borderId="0" xfId="0" applyBorder="1" applyAlignment="1">
      <alignment wrapText="1"/>
    </xf>
    <xf numFmtId="0" fontId="12" fillId="3" borderId="1" xfId="0" applyFont="1" applyFill="1" applyBorder="1" applyAlignment="1">
      <alignment horizontal="left" wrapText="1"/>
    </xf>
    <xf numFmtId="3" fontId="12" fillId="5" borderId="1" xfId="0" applyNumberFormat="1" applyFont="1" applyFill="1" applyBorder="1" applyAlignment="1">
      <alignment horizontal="right" vertical="center"/>
    </xf>
    <xf numFmtId="3" fontId="12" fillId="3" borderId="1" xfId="0" applyNumberFormat="1" applyFont="1" applyFill="1" applyBorder="1" applyAlignment="1">
      <alignment horizontal="right" vertical="center"/>
    </xf>
    <xf numFmtId="164" fontId="12" fillId="3" borderId="1" xfId="0" applyNumberFormat="1" applyFont="1" applyFill="1" applyBorder="1" applyAlignment="1">
      <alignment horizontal="right" vertical="center"/>
    </xf>
    <xf numFmtId="0" fontId="23" fillId="4" borderId="1" xfId="0" applyFont="1" applyFill="1" applyBorder="1" applyAlignment="1">
      <alignment horizontal="left" wrapText="1"/>
    </xf>
    <xf numFmtId="3" fontId="23" fillId="4" borderId="1" xfId="0" applyNumberFormat="1" applyFont="1" applyFill="1" applyBorder="1" applyAlignment="1">
      <alignment horizontal="right" vertical="center" wrapText="1"/>
    </xf>
    <xf numFmtId="164" fontId="23" fillId="4" borderId="1" xfId="0" applyNumberFormat="1" applyFont="1" applyFill="1" applyBorder="1" applyAlignment="1">
      <alignment horizontal="right" vertical="center" wrapText="1"/>
    </xf>
    <xf numFmtId="0" fontId="15" fillId="3" borderId="0" xfId="0" applyFont="1" applyFill="1" applyAlignment="1">
      <alignment horizontal="left" vertical="top"/>
    </xf>
    <xf numFmtId="0" fontId="17" fillId="3" borderId="0" xfId="0" applyFont="1" applyFill="1"/>
    <xf numFmtId="2" fontId="17" fillId="3" borderId="0" xfId="0" applyNumberFormat="1" applyFont="1" applyFill="1"/>
    <xf numFmtId="164" fontId="10" fillId="0" borderId="0" xfId="0" applyNumberFormat="1" applyFont="1"/>
    <xf numFmtId="165" fontId="10" fillId="0" borderId="0" xfId="0" applyNumberFormat="1" applyFont="1"/>
    <xf numFmtId="164" fontId="5" fillId="3" borderId="1" xfId="0" applyNumberFormat="1" applyFont="1" applyFill="1" applyBorder="1" applyAlignment="1">
      <alignment horizontal="right" wrapText="1"/>
    </xf>
    <xf numFmtId="0" fontId="3" fillId="0" borderId="0" xfId="0" applyFont="1" applyAlignment="1">
      <alignment horizontal="left" vertical="center"/>
    </xf>
    <xf numFmtId="0" fontId="5" fillId="3" borderId="1" xfId="0" applyFont="1" applyFill="1" applyBorder="1" applyAlignment="1">
      <alignment horizontal="right"/>
    </xf>
    <xf numFmtId="0" fontId="4" fillId="3" borderId="1" xfId="0" applyFont="1" applyFill="1" applyBorder="1" applyAlignment="1">
      <alignment horizontal="right"/>
    </xf>
    <xf numFmtId="0" fontId="12" fillId="3" borderId="3" xfId="0" applyFont="1" applyFill="1" applyBorder="1" applyAlignment="1">
      <alignment horizontal="left" vertical="center" wrapText="1"/>
    </xf>
    <xf numFmtId="0" fontId="12" fillId="5" borderId="1" xfId="0" applyFont="1" applyFill="1" applyBorder="1" applyAlignment="1">
      <alignment horizontal="right" vertical="center"/>
    </xf>
    <xf numFmtId="0" fontId="12" fillId="0" borderId="1" xfId="0" applyFont="1" applyFill="1" applyBorder="1" applyAlignment="1">
      <alignment horizontal="right" vertical="center"/>
    </xf>
    <xf numFmtId="0" fontId="11" fillId="5" borderId="1" xfId="0" applyFont="1" applyFill="1" applyBorder="1" applyAlignment="1">
      <alignment horizontal="right" vertical="center"/>
    </xf>
    <xf numFmtId="0" fontId="12" fillId="0" borderId="1" xfId="0" applyFont="1" applyFill="1" applyBorder="1" applyAlignment="1">
      <alignment horizontal="right"/>
    </xf>
    <xf numFmtId="0" fontId="12" fillId="5" borderId="1" xfId="0" applyFont="1" applyFill="1" applyBorder="1" applyAlignment="1">
      <alignment horizontal="right"/>
    </xf>
    <xf numFmtId="0" fontId="11" fillId="0" borderId="1" xfId="0" applyFont="1" applyFill="1" applyBorder="1" applyAlignment="1">
      <alignment horizontal="right"/>
    </xf>
    <xf numFmtId="0" fontId="12" fillId="3" borderId="1" xfId="0" applyFont="1" applyFill="1" applyBorder="1" applyAlignment="1">
      <alignment horizontal="left" vertical="center" wrapText="1"/>
    </xf>
    <xf numFmtId="0" fontId="23" fillId="4" borderId="1" xfId="0" applyFont="1" applyFill="1" applyBorder="1" applyAlignment="1">
      <alignment horizontal="left" vertical="center" wrapText="1"/>
    </xf>
    <xf numFmtId="3" fontId="23" fillId="4" borderId="1" xfId="0" applyNumberFormat="1" applyFont="1" applyFill="1" applyBorder="1" applyAlignment="1">
      <alignment horizontal="right" wrapText="1"/>
    </xf>
    <xf numFmtId="0" fontId="2" fillId="3" borderId="0" xfId="0" applyFont="1" applyFill="1" applyAlignment="1">
      <alignment vertical="top"/>
    </xf>
    <xf numFmtId="0" fontId="49" fillId="3" borderId="0" xfId="0" applyFont="1" applyFill="1" applyAlignment="1">
      <alignment vertical="top"/>
    </xf>
    <xf numFmtId="0" fontId="49" fillId="3" borderId="0" xfId="0" applyFont="1" applyFill="1" applyAlignment="1"/>
    <xf numFmtId="0" fontId="48" fillId="3" borderId="0" xfId="0" applyFont="1" applyFill="1"/>
    <xf numFmtId="0" fontId="41" fillId="3" borderId="0" xfId="0" applyFont="1" applyFill="1"/>
    <xf numFmtId="0" fontId="19" fillId="0" borderId="0" xfId="0" applyFont="1" applyAlignment="1">
      <alignment vertical="top"/>
    </xf>
    <xf numFmtId="164" fontId="23" fillId="4" borderId="1" xfId="0" applyNumberFormat="1" applyFont="1" applyFill="1" applyBorder="1" applyAlignment="1">
      <alignment horizontal="right" vertical="center"/>
    </xf>
    <xf numFmtId="0" fontId="21" fillId="0" borderId="0" xfId="0" applyFont="1" applyFill="1" applyAlignment="1">
      <alignment vertical="top"/>
    </xf>
    <xf numFmtId="0" fontId="48" fillId="0" borderId="0" xfId="0" applyFont="1" applyAlignment="1"/>
    <xf numFmtId="0" fontId="48" fillId="0" borderId="0" xfId="0" applyFont="1"/>
    <xf numFmtId="164" fontId="12" fillId="5" borderId="1" xfId="0" applyNumberFormat="1" applyFont="1" applyFill="1" applyBorder="1" applyAlignment="1">
      <alignment horizontal="right"/>
    </xf>
    <xf numFmtId="164" fontId="12" fillId="3" borderId="1" xfId="0" applyNumberFormat="1" applyFont="1" applyFill="1" applyBorder="1" applyAlignment="1">
      <alignment horizontal="right"/>
    </xf>
    <xf numFmtId="164" fontId="23" fillId="4" borderId="1" xfId="0" applyNumberFormat="1" applyFont="1" applyFill="1" applyBorder="1" applyAlignment="1">
      <alignment horizontal="right"/>
    </xf>
    <xf numFmtId="0" fontId="5" fillId="31" borderId="1" xfId="0" applyFont="1" applyFill="1" applyBorder="1" applyAlignment="1">
      <alignment horizontal="right"/>
    </xf>
    <xf numFmtId="0" fontId="12" fillId="31" borderId="1" xfId="0" applyFont="1" applyFill="1" applyBorder="1" applyAlignment="1">
      <alignment horizontal="left" vertical="center" wrapText="1"/>
    </xf>
    <xf numFmtId="3" fontId="12" fillId="32" borderId="1" xfId="0" applyNumberFormat="1" applyFont="1" applyFill="1" applyBorder="1" applyAlignment="1">
      <alignment horizontal="right" vertical="center"/>
    </xf>
    <xf numFmtId="3" fontId="12" fillId="31" borderId="1" xfId="0" applyNumberFormat="1" applyFont="1" applyFill="1" applyBorder="1" applyAlignment="1">
      <alignment horizontal="right" vertical="center"/>
    </xf>
    <xf numFmtId="164" fontId="12" fillId="31" borderId="1" xfId="0" applyNumberFormat="1" applyFont="1" applyFill="1" applyBorder="1" applyAlignment="1">
      <alignment horizontal="right" vertical="center"/>
    </xf>
    <xf numFmtId="164" fontId="12" fillId="32" borderId="1" xfId="0" applyNumberFormat="1" applyFont="1" applyFill="1" applyBorder="1" applyAlignment="1">
      <alignment horizontal="right" vertical="center"/>
    </xf>
    <xf numFmtId="3" fontId="12" fillId="31" borderId="1" xfId="0" applyNumberFormat="1" applyFont="1" applyFill="1" applyBorder="1" applyAlignment="1">
      <alignment horizontal="right" vertical="center" wrapText="1"/>
    </xf>
    <xf numFmtId="3" fontId="12" fillId="32" borderId="1" xfId="0" applyNumberFormat="1" applyFont="1" applyFill="1" applyBorder="1" applyAlignment="1">
      <alignment horizontal="right" vertical="center" wrapText="1"/>
    </xf>
    <xf numFmtId="164" fontId="12" fillId="31" borderId="1" xfId="0" applyNumberFormat="1" applyFont="1" applyFill="1" applyBorder="1" applyAlignment="1">
      <alignment horizontal="right" vertical="center" wrapText="1"/>
    </xf>
    <xf numFmtId="164" fontId="12" fillId="32" borderId="1" xfId="0" applyNumberFormat="1" applyFont="1" applyFill="1" applyBorder="1" applyAlignment="1">
      <alignment horizontal="right" vertical="center" wrapText="1"/>
    </xf>
    <xf numFmtId="0" fontId="23" fillId="33" borderId="1" xfId="0" applyFont="1" applyFill="1" applyBorder="1" applyAlignment="1">
      <alignment horizontal="left" vertical="center" wrapText="1"/>
    </xf>
    <xf numFmtId="3" fontId="23" fillId="33" borderId="1" xfId="0" applyNumberFormat="1" applyFont="1" applyFill="1" applyBorder="1" applyAlignment="1">
      <alignment horizontal="right" vertical="center" wrapText="1"/>
    </xf>
    <xf numFmtId="164" fontId="23" fillId="33" borderId="1" xfId="0" applyNumberFormat="1" applyFont="1" applyFill="1" applyBorder="1" applyAlignment="1">
      <alignment horizontal="right" vertical="center" wrapText="1"/>
    </xf>
    <xf numFmtId="166" fontId="10" fillId="0" borderId="0" xfId="0" applyNumberFormat="1" applyFont="1"/>
    <xf numFmtId="3" fontId="12" fillId="0" borderId="1" xfId="0" applyNumberFormat="1" applyFont="1" applyFill="1" applyBorder="1" applyAlignment="1">
      <alignment horizontal="right" vertical="center"/>
    </xf>
    <xf numFmtId="164" fontId="12" fillId="5" borderId="1" xfId="0" applyNumberFormat="1" applyFont="1" applyFill="1" applyBorder="1" applyAlignment="1">
      <alignment horizontal="right" vertical="center" wrapText="1"/>
    </xf>
    <xf numFmtId="0" fontId="5" fillId="0" borderId="1" xfId="0" applyFont="1" applyFill="1" applyBorder="1" applyAlignment="1">
      <alignment horizontal="right"/>
    </xf>
    <xf numFmtId="0" fontId="5" fillId="0" borderId="1" xfId="0" applyFont="1" applyFill="1" applyBorder="1" applyAlignment="1">
      <alignment horizontal="right" wrapText="1"/>
    </xf>
    <xf numFmtId="0" fontId="5" fillId="0" borderId="1" xfId="0" applyFont="1" applyBorder="1" applyAlignment="1">
      <alignment horizontal="left" vertical="center"/>
    </xf>
    <xf numFmtId="3" fontId="5" fillId="5" borderId="1" xfId="0" applyNumberFormat="1" applyFont="1" applyFill="1" applyBorder="1" applyAlignment="1">
      <alignment vertical="center" wrapText="1"/>
    </xf>
    <xf numFmtId="3" fontId="5" fillId="0" borderId="1" xfId="0" applyNumberFormat="1" applyFont="1" applyBorder="1" applyAlignment="1">
      <alignment vertical="center" wrapText="1"/>
    </xf>
    <xf numFmtId="164" fontId="12" fillId="0" borderId="1" xfId="0" applyNumberFormat="1" applyFont="1" applyBorder="1" applyAlignment="1">
      <alignment vertical="center"/>
    </xf>
    <xf numFmtId="164" fontId="12" fillId="5" borderId="1" xfId="0" applyNumberFormat="1" applyFont="1" applyFill="1" applyBorder="1" applyAlignment="1">
      <alignment vertical="center"/>
    </xf>
    <xf numFmtId="3" fontId="5" fillId="0" borderId="1" xfId="0" applyNumberFormat="1" applyFont="1" applyBorder="1" applyAlignment="1">
      <alignment horizontal="right" vertical="center" wrapText="1"/>
    </xf>
    <xf numFmtId="164" fontId="12" fillId="0" borderId="1" xfId="0" applyNumberFormat="1" applyFont="1" applyBorder="1" applyAlignment="1">
      <alignment horizontal="right" vertical="center"/>
    </xf>
    <xf numFmtId="3" fontId="10" fillId="0" borderId="0" xfId="0" applyNumberFormat="1" applyFont="1"/>
    <xf numFmtId="1" fontId="5" fillId="2" borderId="1" xfId="0" applyNumberFormat="1" applyFont="1" applyFill="1" applyBorder="1" applyAlignment="1">
      <alignment horizontal="right" wrapText="1"/>
    </xf>
    <xf numFmtId="1" fontId="5" fillId="0" borderId="1" xfId="0" applyNumberFormat="1" applyFont="1" applyBorder="1" applyAlignment="1">
      <alignment horizontal="right" wrapText="1"/>
    </xf>
    <xf numFmtId="1" fontId="5" fillId="5" borderId="1" xfId="0" applyNumberFormat="1" applyFont="1" applyFill="1" applyBorder="1" applyAlignment="1">
      <alignment horizontal="right" wrapText="1"/>
    </xf>
    <xf numFmtId="164" fontId="5" fillId="5" borderId="1" xfId="0" applyNumberFormat="1" applyFont="1" applyFill="1" applyBorder="1" applyAlignment="1">
      <alignment horizontal="right" wrapText="1"/>
    </xf>
    <xf numFmtId="0" fontId="23" fillId="4" borderId="1" xfId="0" applyFont="1" applyFill="1" applyBorder="1" applyAlignment="1">
      <alignment horizontal="left" vertical="center"/>
    </xf>
    <xf numFmtId="3" fontId="23" fillId="4" borderId="1" xfId="0" applyNumberFormat="1" applyFont="1" applyFill="1" applyBorder="1" applyAlignment="1">
      <alignment vertical="center" wrapText="1"/>
    </xf>
    <xf numFmtId="164" fontId="23" fillId="4" borderId="1" xfId="0" applyNumberFormat="1" applyFont="1" applyFill="1" applyBorder="1" applyAlignment="1">
      <alignment vertical="center"/>
    </xf>
    <xf numFmtId="0" fontId="10" fillId="0" borderId="0" xfId="0" applyFont="1" applyAlignment="1"/>
    <xf numFmtId="0" fontId="19" fillId="0" borderId="0" xfId="0" applyFont="1" applyBorder="1" applyAlignment="1">
      <alignment horizontal="left" vertical="center"/>
    </xf>
    <xf numFmtId="0" fontId="3" fillId="0" borderId="0" xfId="0" applyFont="1" applyBorder="1" applyAlignment="1">
      <alignment horizontal="left" vertical="center"/>
    </xf>
    <xf numFmtId="2" fontId="5" fillId="3" borderId="1" xfId="0" applyNumberFormat="1" applyFont="1" applyFill="1" applyBorder="1" applyAlignment="1">
      <alignment horizontal="right" wrapText="1"/>
    </xf>
    <xf numFmtId="0" fontId="5" fillId="3" borderId="1" xfId="0" applyFont="1" applyFill="1" applyBorder="1" applyAlignment="1">
      <alignment horizontal="left" vertical="center"/>
    </xf>
    <xf numFmtId="0" fontId="5" fillId="5" borderId="1" xfId="0" applyFont="1" applyFill="1" applyBorder="1" applyAlignment="1">
      <alignment vertical="center" wrapText="1"/>
    </xf>
    <xf numFmtId="0" fontId="5" fillId="3" borderId="1" xfId="0" applyFont="1" applyFill="1" applyBorder="1" applyAlignment="1">
      <alignment vertical="center" wrapText="1"/>
    </xf>
    <xf numFmtId="164" fontId="5" fillId="3" borderId="1" xfId="0" applyNumberFormat="1" applyFont="1" applyFill="1" applyBorder="1" applyAlignment="1">
      <alignment vertical="center" wrapText="1"/>
    </xf>
    <xf numFmtId="0" fontId="23" fillId="4" borderId="1" xfId="0" applyFont="1" applyFill="1" applyBorder="1" applyAlignment="1">
      <alignment vertical="center" wrapText="1"/>
    </xf>
    <xf numFmtId="1" fontId="23" fillId="4" borderId="1" xfId="0" applyNumberFormat="1" applyFont="1" applyFill="1" applyBorder="1" applyAlignment="1">
      <alignment horizontal="right" vertical="center" wrapText="1"/>
    </xf>
    <xf numFmtId="0" fontId="23" fillId="4" borderId="1" xfId="0" applyFont="1" applyFill="1" applyBorder="1" applyAlignment="1">
      <alignment horizontal="right" vertical="center" wrapText="1"/>
    </xf>
    <xf numFmtId="164" fontId="23" fillId="4" borderId="1" xfId="0" applyNumberFormat="1" applyFont="1" applyFill="1" applyBorder="1" applyAlignment="1">
      <alignment vertical="center" wrapText="1"/>
    </xf>
    <xf numFmtId="0" fontId="15" fillId="0" borderId="0" xfId="0" applyFont="1" applyBorder="1" applyAlignment="1">
      <alignment horizontal="left" vertical="center"/>
    </xf>
    <xf numFmtId="0" fontId="15" fillId="0" borderId="0" xfId="0" applyFont="1" applyBorder="1" applyAlignment="1">
      <alignment horizontal="left"/>
    </xf>
    <xf numFmtId="0" fontId="51" fillId="0" borderId="0" xfId="0" applyFont="1" applyAlignment="1">
      <alignment horizontal="left"/>
    </xf>
    <xf numFmtId="2" fontId="51" fillId="0" borderId="0" xfId="0" applyNumberFormat="1" applyFont="1" applyAlignment="1">
      <alignment horizontal="left"/>
    </xf>
    <xf numFmtId="2" fontId="10" fillId="0" borderId="0" xfId="0" applyNumberFormat="1" applyFont="1" applyAlignment="1">
      <alignment horizontal="left"/>
    </xf>
    <xf numFmtId="0" fontId="46" fillId="0" borderId="0" xfId="0" applyFont="1" applyBorder="1" applyAlignment="1">
      <alignment horizontal="left"/>
    </xf>
    <xf numFmtId="0" fontId="10" fillId="0" borderId="0" xfId="0" applyFont="1" applyBorder="1" applyAlignment="1">
      <alignment horizontal="left"/>
    </xf>
    <xf numFmtId="2" fontId="5" fillId="0" borderId="1" xfId="0" applyNumberFormat="1" applyFont="1" applyBorder="1" applyAlignment="1">
      <alignment horizontal="right" wrapText="1"/>
    </xf>
    <xf numFmtId="1" fontId="6" fillId="4" borderId="1" xfId="0" applyNumberFormat="1" applyFont="1" applyFill="1" applyBorder="1" applyAlignment="1">
      <alignment horizontal="right" wrapText="1"/>
    </xf>
    <xf numFmtId="0" fontId="15" fillId="0" borderId="0" xfId="0" applyFont="1" applyFill="1" applyAlignment="1">
      <alignment horizontal="left"/>
    </xf>
    <xf numFmtId="0" fontId="46" fillId="0" borderId="0" xfId="0" applyFont="1" applyFill="1" applyAlignment="1">
      <alignment horizontal="left"/>
    </xf>
    <xf numFmtId="0" fontId="2" fillId="0" borderId="0" xfId="0" applyFont="1" applyAlignment="1">
      <alignment horizontal="justify"/>
    </xf>
    <xf numFmtId="0" fontId="0" fillId="0" borderId="0" xfId="0" applyAlignment="1"/>
    <xf numFmtId="0" fontId="3" fillId="0" borderId="0" xfId="0" applyFont="1" applyBorder="1" applyAlignment="1">
      <alignment horizontal="justify"/>
    </xf>
    <xf numFmtId="0" fontId="0" fillId="0" borderId="0" xfId="0" applyBorder="1" applyAlignment="1"/>
    <xf numFmtId="0" fontId="4" fillId="0" borderId="2" xfId="0" applyFont="1" applyBorder="1" applyAlignment="1">
      <alignment horizontal="left" vertical="center" wrapText="1"/>
    </xf>
    <xf numFmtId="0" fontId="4" fillId="0" borderId="0" xfId="0" applyFont="1" applyBorder="1" applyAlignment="1">
      <alignment horizontal="left" vertical="center" wrapText="1"/>
    </xf>
    <xf numFmtId="0" fontId="4" fillId="0" borderId="3" xfId="0" applyFont="1" applyBorder="1" applyAlignment="1">
      <alignment horizontal="left" vertical="center" wrapText="1"/>
    </xf>
    <xf numFmtId="0" fontId="4" fillId="2" borderId="1" xfId="0" applyFont="1" applyFill="1" applyBorder="1" applyAlignment="1">
      <alignment horizontal="center" wrapText="1"/>
    </xf>
    <xf numFmtId="0" fontId="4" fillId="0" borderId="1" xfId="0" applyFont="1" applyBorder="1" applyAlignment="1">
      <alignment horizontal="center" wrapText="1"/>
    </xf>
    <xf numFmtId="0" fontId="0" fillId="0" borderId="1" xfId="0" applyBorder="1" applyAlignment="1">
      <alignment horizontal="center"/>
    </xf>
    <xf numFmtId="0" fontId="15" fillId="0" borderId="0" xfId="0" applyFont="1" applyBorder="1" applyAlignment="1">
      <alignment horizontal="left" vertical="center" wrapText="1"/>
    </xf>
    <xf numFmtId="0" fontId="19" fillId="0" borderId="3" xfId="0" applyFont="1" applyBorder="1" applyAlignment="1">
      <alignment horizontal="justify"/>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3" fillId="3" borderId="0" xfId="0" applyFont="1" applyFill="1" applyBorder="1" applyAlignment="1">
      <alignment horizontal="justify"/>
    </xf>
    <xf numFmtId="0" fontId="0" fillId="3" borderId="0" xfId="0" applyFill="1" applyBorder="1" applyAlignment="1"/>
    <xf numFmtId="0" fontId="9" fillId="0" borderId="2" xfId="0" applyFont="1" applyBorder="1" applyAlignment="1">
      <alignment horizontal="center"/>
    </xf>
    <xf numFmtId="0" fontId="9" fillId="0" borderId="0" xfId="0" applyFont="1" applyBorder="1" applyAlignment="1">
      <alignment horizontal="center"/>
    </xf>
    <xf numFmtId="0" fontId="9" fillId="0" borderId="3" xfId="0" applyFont="1" applyBorder="1" applyAlignment="1">
      <alignment horizontal="center"/>
    </xf>
    <xf numFmtId="0" fontId="4" fillId="0" borderId="1" xfId="0" applyFont="1" applyFill="1" applyBorder="1" applyAlignment="1">
      <alignment horizontal="center" wrapText="1"/>
    </xf>
    <xf numFmtId="0" fontId="14" fillId="3" borderId="2" xfId="0" applyFont="1" applyFill="1" applyBorder="1" applyAlignment="1">
      <alignment horizontal="left" vertical="center" wrapText="1"/>
    </xf>
    <xf numFmtId="0" fontId="12" fillId="3" borderId="0" xfId="0" applyFont="1" applyFill="1" applyBorder="1" applyAlignment="1">
      <alignment horizontal="left" vertical="center"/>
    </xf>
    <xf numFmtId="0" fontId="12" fillId="3" borderId="3" xfId="0" applyFont="1" applyFill="1" applyBorder="1" applyAlignment="1">
      <alignment horizontal="left" vertical="center"/>
    </xf>
    <xf numFmtId="0" fontId="11" fillId="5" borderId="1" xfId="0" applyFont="1" applyFill="1" applyBorder="1" applyAlignment="1">
      <alignment horizontal="center"/>
    </xf>
    <xf numFmtId="0" fontId="11" fillId="0" borderId="1" xfId="0" applyFont="1" applyBorder="1" applyAlignment="1">
      <alignment horizontal="center"/>
    </xf>
    <xf numFmtId="0" fontId="12" fillId="0" borderId="1" xfId="0" applyFont="1" applyBorder="1" applyAlignment="1">
      <alignment horizontal="center"/>
    </xf>
    <xf numFmtId="0" fontId="12" fillId="5" borderId="1" xfId="0" applyFont="1" applyFill="1" applyBorder="1" applyAlignment="1">
      <alignment horizontal="center"/>
    </xf>
    <xf numFmtId="0" fontId="15" fillId="0" borderId="0" xfId="0" applyFont="1" applyAlignment="1">
      <alignment horizontal="justify" vertical="center"/>
    </xf>
    <xf numFmtId="0" fontId="18" fillId="0" borderId="0" xfId="0" applyFont="1" applyAlignment="1">
      <alignment vertical="center"/>
    </xf>
    <xf numFmtId="0" fontId="5" fillId="3" borderId="1" xfId="0" applyFont="1" applyFill="1" applyBorder="1" applyAlignment="1">
      <alignment horizontal="right" wrapText="1"/>
    </xf>
    <xf numFmtId="0" fontId="4" fillId="3" borderId="2" xfId="0" applyFont="1" applyFill="1" applyBorder="1" applyAlignment="1">
      <alignment horizontal="left" wrapText="1"/>
    </xf>
    <xf numFmtId="0" fontId="4" fillId="3" borderId="3" xfId="0" applyFont="1" applyFill="1" applyBorder="1" applyAlignment="1">
      <alignment horizontal="left" wrapText="1"/>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14" fillId="5" borderId="1" xfId="0" applyFont="1" applyFill="1" applyBorder="1" applyAlignment="1">
      <alignment horizontal="center" vertical="center"/>
    </xf>
    <xf numFmtId="0" fontId="14" fillId="0" borderId="1" xfId="0" applyFont="1" applyFill="1" applyBorder="1" applyAlignment="1">
      <alignment horizontal="center" vertical="center"/>
    </xf>
    <xf numFmtId="0" fontId="19" fillId="0" borderId="0" xfId="0" applyFont="1" applyBorder="1" applyAlignment="1">
      <alignment horizontal="justify"/>
    </xf>
    <xf numFmtId="0" fontId="20" fillId="0" borderId="0" xfId="0" applyFont="1" applyBorder="1" applyAlignment="1"/>
    <xf numFmtId="0" fontId="4" fillId="31" borderId="2" xfId="0" applyFont="1" applyFill="1" applyBorder="1" applyAlignment="1">
      <alignment horizontal="left" vertical="center" wrapText="1"/>
    </xf>
    <xf numFmtId="0" fontId="11" fillId="31" borderId="3" xfId="0" applyFont="1" applyFill="1" applyBorder="1" applyAlignment="1">
      <alignment horizontal="left" vertical="center" wrapText="1"/>
    </xf>
    <xf numFmtId="0" fontId="50" fillId="5" borderId="1" xfId="0" applyFont="1" applyFill="1" applyBorder="1" applyAlignment="1">
      <alignment horizontal="center"/>
    </xf>
    <xf numFmtId="0" fontId="4" fillId="31" borderId="1" xfId="0" applyFont="1" applyFill="1" applyBorder="1" applyAlignment="1">
      <alignment horizontal="center"/>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5" borderId="1" xfId="0" applyFont="1" applyFill="1" applyBorder="1" applyAlignment="1">
      <alignment horizontal="center"/>
    </xf>
    <xf numFmtId="0" fontId="4" fillId="3" borderId="1" xfId="0" applyFont="1" applyFill="1" applyBorder="1" applyAlignment="1">
      <alignment horizontal="center"/>
    </xf>
    <xf numFmtId="0" fontId="15" fillId="0" borderId="0" xfId="0" applyFont="1" applyBorder="1" applyAlignment="1">
      <alignment horizontal="justify" vertical="center"/>
    </xf>
    <xf numFmtId="0" fontId="18" fillId="0" borderId="0" xfId="0" applyFont="1" applyBorder="1" applyAlignment="1">
      <alignment vertical="center"/>
    </xf>
    <xf numFmtId="0" fontId="15" fillId="0" borderId="0" xfId="0" applyFont="1" applyBorder="1" applyAlignment="1">
      <alignment horizontal="left" wrapText="1"/>
    </xf>
    <xf numFmtId="0" fontId="4" fillId="3" borderId="0" xfId="0" applyFont="1" applyFill="1" applyBorder="1" applyAlignment="1">
      <alignment horizontal="left" vertical="center"/>
    </xf>
    <xf numFmtId="0" fontId="4" fillId="3" borderId="1" xfId="0" applyFont="1" applyFill="1" applyBorder="1" applyAlignment="1">
      <alignment horizontal="center" vertical="top" wrapText="1"/>
    </xf>
    <xf numFmtId="0" fontId="4" fillId="5" borderId="1" xfId="0" applyFont="1" applyFill="1" applyBorder="1" applyAlignment="1">
      <alignment horizontal="center" vertical="top" wrapText="1"/>
    </xf>
    <xf numFmtId="0" fontId="4" fillId="0" borderId="1" xfId="0" applyFont="1" applyBorder="1" applyAlignment="1">
      <alignment horizontal="left" vertical="center"/>
    </xf>
    <xf numFmtId="0" fontId="4" fillId="0" borderId="1" xfId="0" applyFont="1" applyBorder="1" applyAlignment="1">
      <alignment horizontal="center" vertical="top" wrapText="1"/>
    </xf>
    <xf numFmtId="0" fontId="18" fillId="0" borderId="0" xfId="0" applyFont="1" applyAlignment="1"/>
    <xf numFmtId="0" fontId="4" fillId="3" borderId="1" xfId="0" applyFont="1" applyFill="1" applyBorder="1" applyAlignment="1">
      <alignment horizontal="center" wrapText="1"/>
    </xf>
    <xf numFmtId="0" fontId="12" fillId="3" borderId="1" xfId="0" applyFont="1" applyFill="1" applyBorder="1" applyAlignment="1">
      <alignment horizontal="center" wrapText="1"/>
    </xf>
    <xf numFmtId="0" fontId="15" fillId="0" borderId="0" xfId="0" applyFont="1" applyBorder="1" applyAlignment="1">
      <alignment horizontal="justify"/>
    </xf>
    <xf numFmtId="0" fontId="14" fillId="0" borderId="4" xfId="1" applyFont="1" applyBorder="1" applyAlignment="1"/>
    <xf numFmtId="0" fontId="14" fillId="0" borderId="5" xfId="1" applyFont="1" applyBorder="1" applyAlignment="1"/>
    <xf numFmtId="0" fontId="4" fillId="2" borderId="15" xfId="0" applyFont="1" applyFill="1" applyBorder="1" applyAlignment="1">
      <alignment horizontal="center" wrapText="1"/>
    </xf>
    <xf numFmtId="0" fontId="4" fillId="3" borderId="2" xfId="0" applyFont="1" applyFill="1" applyBorder="1" applyAlignment="1">
      <alignment horizontal="center" wrapText="1"/>
    </xf>
    <xf numFmtId="0" fontId="4" fillId="3" borderId="3" xfId="0" applyFont="1" applyFill="1" applyBorder="1" applyAlignment="1">
      <alignment horizont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3" borderId="1" xfId="0" applyFont="1" applyFill="1" applyBorder="1" applyAlignment="1">
      <alignment horizontal="right" wrapText="1"/>
    </xf>
    <xf numFmtId="0" fontId="4" fillId="3" borderId="1" xfId="0" applyFont="1" applyFill="1" applyBorder="1" applyAlignment="1">
      <alignment horizontal="left" wrapText="1"/>
    </xf>
    <xf numFmtId="0" fontId="19" fillId="0" borderId="0" xfId="0" applyFont="1" applyBorder="1" applyAlignment="1">
      <alignment horizontal="left"/>
    </xf>
    <xf numFmtId="0" fontId="4" fillId="7" borderId="4"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0"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18" xfId="0" applyFont="1" applyFill="1" applyBorder="1" applyAlignment="1">
      <alignment horizontal="left" vertical="center" wrapText="1"/>
    </xf>
    <xf numFmtId="0" fontId="5" fillId="7" borderId="5" xfId="0" applyFont="1" applyFill="1" applyBorder="1" applyAlignment="1">
      <alignment horizontal="right" vertical="center" wrapText="1"/>
    </xf>
    <xf numFmtId="0" fontId="5" fillId="7" borderId="5" xfId="0" quotePrefix="1" applyFont="1" applyFill="1" applyBorder="1" applyAlignment="1">
      <alignment horizontal="right" vertical="center" wrapText="1"/>
    </xf>
    <xf numFmtId="0" fontId="5" fillId="7" borderId="5" xfId="0" applyFont="1" applyFill="1" applyBorder="1" applyAlignment="1">
      <alignment vertical="center" wrapText="1"/>
    </xf>
    <xf numFmtId="3" fontId="12" fillId="2" borderId="5" xfId="0" applyNumberFormat="1" applyFont="1" applyFill="1" applyBorder="1" applyAlignment="1">
      <alignment horizontal="right" wrapText="1"/>
    </xf>
    <xf numFmtId="164" fontId="5" fillId="2" borderId="5" xfId="0" applyNumberFormat="1" applyFont="1" applyFill="1" applyBorder="1" applyAlignment="1">
      <alignment horizontal="right" vertical="center" wrapText="1"/>
    </xf>
    <xf numFmtId="3" fontId="5" fillId="7" borderId="5" xfId="0" applyNumberFormat="1" applyFont="1" applyFill="1" applyBorder="1" applyAlignment="1">
      <alignment horizontal="right"/>
    </xf>
    <xf numFmtId="165" fontId="5" fillId="7" borderId="5" xfId="0" applyNumberFormat="1" applyFont="1" applyFill="1" applyBorder="1" applyAlignment="1">
      <alignment horizontal="right" vertical="center"/>
    </xf>
    <xf numFmtId="0" fontId="5" fillId="2" borderId="5" xfId="0" applyFont="1" applyFill="1" applyBorder="1" applyAlignment="1">
      <alignment horizontal="right" vertical="center"/>
    </xf>
    <xf numFmtId="3" fontId="5" fillId="7" borderId="5" xfId="0" applyNumberFormat="1" applyFont="1" applyFill="1" applyBorder="1" applyAlignment="1">
      <alignment horizontal="right" vertical="center"/>
    </xf>
    <xf numFmtId="164" fontId="5" fillId="7" borderId="5" xfId="0" applyNumberFormat="1" applyFont="1" applyFill="1" applyBorder="1" applyAlignment="1">
      <alignment horizontal="right" vertical="center" wrapText="1"/>
    </xf>
    <xf numFmtId="0" fontId="4" fillId="7" borderId="5" xfId="0" applyFont="1" applyFill="1" applyBorder="1" applyAlignment="1">
      <alignment vertical="center" wrapText="1"/>
    </xf>
    <xf numFmtId="3" fontId="11" fillId="2" borderId="5" xfId="0" applyNumberFormat="1" applyFont="1" applyFill="1" applyBorder="1" applyAlignment="1">
      <alignment horizontal="right" wrapText="1"/>
    </xf>
    <xf numFmtId="3" fontId="4" fillId="7" borderId="5" xfId="0" applyNumberFormat="1" applyFont="1" applyFill="1" applyBorder="1" applyAlignment="1">
      <alignment horizontal="right"/>
    </xf>
    <xf numFmtId="165" fontId="4" fillId="7" borderId="5" xfId="0" applyNumberFormat="1" applyFont="1" applyFill="1" applyBorder="1" applyAlignment="1">
      <alignment horizontal="right" vertical="center"/>
    </xf>
    <xf numFmtId="0" fontId="4" fillId="2" borderId="5" xfId="0" applyFont="1" applyFill="1" applyBorder="1" applyAlignment="1">
      <alignment horizontal="right" vertical="center"/>
    </xf>
    <xf numFmtId="164" fontId="4" fillId="2" borderId="5" xfId="0" applyNumberFormat="1" applyFont="1" applyFill="1" applyBorder="1" applyAlignment="1">
      <alignment horizontal="right" vertical="center" wrapText="1"/>
    </xf>
    <xf numFmtId="3" fontId="4" fillId="7" borderId="5" xfId="0" applyNumberFormat="1" applyFont="1" applyFill="1" applyBorder="1" applyAlignment="1">
      <alignment horizontal="right" vertical="center"/>
    </xf>
    <xf numFmtId="164" fontId="4" fillId="7" borderId="5" xfId="0" applyNumberFormat="1" applyFont="1" applyFill="1" applyBorder="1" applyAlignment="1">
      <alignment horizontal="right" vertical="center" wrapText="1"/>
    </xf>
    <xf numFmtId="0" fontId="5" fillId="7" borderId="5" xfId="0" applyFont="1" applyFill="1" applyBorder="1" applyAlignment="1">
      <alignment horizontal="right" vertical="center"/>
    </xf>
    <xf numFmtId="0" fontId="4" fillId="0" borderId="5" xfId="0" applyFont="1" applyBorder="1" applyAlignment="1">
      <alignment vertical="center" wrapText="1"/>
    </xf>
    <xf numFmtId="3" fontId="11" fillId="0" borderId="5" xfId="0" applyNumberFormat="1" applyFont="1" applyBorder="1" applyAlignment="1">
      <alignment horizontal="right" wrapText="1"/>
    </xf>
    <xf numFmtId="0" fontId="4" fillId="2" borderId="5" xfId="0" applyFont="1" applyFill="1" applyBorder="1" applyAlignment="1">
      <alignment horizontal="right" vertical="center" wrapText="1"/>
    </xf>
    <xf numFmtId="3" fontId="4" fillId="0" borderId="5" xfId="0" applyNumberFormat="1" applyFont="1" applyBorder="1" applyAlignment="1">
      <alignment horizontal="right" vertical="center" wrapText="1"/>
    </xf>
    <xf numFmtId="165" fontId="4" fillId="0" borderId="5" xfId="0" applyNumberFormat="1" applyFont="1" applyBorder="1" applyAlignment="1">
      <alignment horizontal="right" vertical="center" wrapText="1"/>
    </xf>
    <xf numFmtId="164" fontId="4" fillId="0" borderId="5" xfId="0" applyNumberFormat="1" applyFont="1" applyBorder="1" applyAlignment="1">
      <alignment horizontal="right" vertical="center" wrapText="1"/>
    </xf>
    <xf numFmtId="0" fontId="6" fillId="4" borderId="5" xfId="0" applyFont="1" applyFill="1" applyBorder="1" applyAlignment="1">
      <alignment vertical="center" wrapText="1"/>
    </xf>
    <xf numFmtId="0" fontId="6" fillId="4" borderId="5" xfId="0" applyFont="1" applyFill="1" applyBorder="1" applyAlignment="1">
      <alignment horizontal="right" wrapText="1"/>
    </xf>
    <xf numFmtId="164" fontId="6" fillId="4" borderId="5" xfId="0" applyNumberFormat="1" applyFont="1" applyFill="1" applyBorder="1" applyAlignment="1">
      <alignment horizontal="right" vertical="center" wrapText="1"/>
    </xf>
    <xf numFmtId="3" fontId="6" fillId="4" borderId="5" xfId="0" applyNumberFormat="1" applyFont="1" applyFill="1" applyBorder="1" applyAlignment="1">
      <alignment horizontal="right" wrapText="1"/>
    </xf>
    <xf numFmtId="0" fontId="6" fillId="4" borderId="5" xfId="0" applyFont="1" applyFill="1" applyBorder="1" applyAlignment="1">
      <alignment horizontal="right" vertical="center" wrapText="1"/>
    </xf>
    <xf numFmtId="3" fontId="6" fillId="4" borderId="5" xfId="0" applyNumberFormat="1" applyFont="1" applyFill="1" applyBorder="1" applyAlignment="1">
      <alignment horizontal="right" vertical="center" wrapText="1"/>
    </xf>
    <xf numFmtId="0" fontId="4" fillId="7" borderId="2" xfId="0" applyFont="1" applyFill="1" applyBorder="1" applyAlignment="1">
      <alignment horizontal="left" vertical="center" wrapText="1"/>
    </xf>
    <xf numFmtId="0" fontId="4" fillId="7" borderId="3" xfId="0" applyFont="1" applyFill="1" applyBorder="1" applyAlignment="1">
      <alignment horizontal="left" vertical="center" wrapText="1"/>
    </xf>
    <xf numFmtId="0" fontId="12" fillId="7" borderId="1" xfId="0" applyFont="1" applyFill="1" applyBorder="1" applyAlignment="1">
      <alignment vertical="center" wrapText="1"/>
    </xf>
    <xf numFmtId="0" fontId="11" fillId="7" borderId="1" xfId="0" applyFont="1" applyFill="1" applyBorder="1" applyAlignment="1">
      <alignment vertical="center" wrapText="1"/>
    </xf>
    <xf numFmtId="0" fontId="11" fillId="0" borderId="1" xfId="0" applyFont="1" applyBorder="1" applyAlignment="1">
      <alignment vertical="center" wrapText="1"/>
    </xf>
    <xf numFmtId="0" fontId="15" fillId="0" borderId="0" xfId="0" applyFont="1" applyAlignment="1">
      <alignment horizontal="justify"/>
    </xf>
    <xf numFmtId="0" fontId="5" fillId="0" borderId="1" xfId="0" applyFont="1" applyFill="1" applyBorder="1" applyAlignment="1">
      <alignment horizontal="right" wrapText="1"/>
    </xf>
    <xf numFmtId="0" fontId="15" fillId="0" borderId="2" xfId="0" applyFont="1" applyBorder="1" applyAlignment="1">
      <alignment vertical="center"/>
    </xf>
    <xf numFmtId="0" fontId="19" fillId="0" borderId="0" xfId="0" applyFont="1" applyBorder="1" applyAlignment="1">
      <alignment horizontal="justify" wrapText="1"/>
    </xf>
    <xf numFmtId="0" fontId="19" fillId="0" borderId="0" xfId="0" applyFont="1" applyBorder="1" applyAlignment="1">
      <alignment wrapText="1"/>
    </xf>
    <xf numFmtId="0" fontId="4" fillId="3"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5" borderId="1" xfId="0" applyFont="1" applyFill="1" applyBorder="1" applyAlignment="1">
      <alignment horizontal="center" vertical="center"/>
    </xf>
    <xf numFmtId="164" fontId="12" fillId="3" borderId="1" xfId="0" applyNumberFormat="1" applyFont="1" applyFill="1" applyBorder="1" applyAlignment="1">
      <alignment horizontal="right" vertical="center" wrapText="1"/>
    </xf>
    <xf numFmtId="0" fontId="11" fillId="3" borderId="1" xfId="0" applyFont="1" applyFill="1" applyBorder="1" applyAlignment="1">
      <alignment horizontal="left" vertical="center" wrapText="1"/>
    </xf>
    <xf numFmtId="3" fontId="11" fillId="5" borderId="1" xfId="0" applyNumberFormat="1" applyFont="1" applyFill="1" applyBorder="1" applyAlignment="1">
      <alignment horizontal="right" vertical="center"/>
    </xf>
    <xf numFmtId="3" fontId="11" fillId="3" borderId="1" xfId="0" applyNumberFormat="1" applyFont="1" applyFill="1" applyBorder="1" applyAlignment="1">
      <alignment horizontal="right" vertical="center"/>
    </xf>
    <xf numFmtId="164" fontId="11" fillId="3" borderId="1" xfId="0" applyNumberFormat="1" applyFont="1" applyFill="1" applyBorder="1" applyAlignment="1">
      <alignment horizontal="right" vertical="center" wrapText="1"/>
    </xf>
    <xf numFmtId="164" fontId="11" fillId="5" borderId="1" xfId="0" applyNumberFormat="1" applyFont="1" applyFill="1" applyBorder="1" applyAlignment="1">
      <alignment horizontal="right" vertical="center"/>
    </xf>
    <xf numFmtId="3" fontId="23" fillId="4" borderId="1" xfId="0" applyNumberFormat="1" applyFont="1" applyFill="1" applyBorder="1" applyAlignment="1">
      <alignment horizontal="right" vertical="center"/>
    </xf>
    <xf numFmtId="0" fontId="16" fillId="0" borderId="0" xfId="0" applyFont="1" applyBorder="1" applyAlignment="1"/>
    <xf numFmtId="0" fontId="4" fillId="31" borderId="1" xfId="0" applyFont="1" applyFill="1" applyBorder="1" applyAlignment="1">
      <alignment horizontal="left" vertical="center"/>
    </xf>
    <xf numFmtId="0" fontId="4" fillId="32" borderId="1" xfId="0" applyFont="1" applyFill="1" applyBorder="1" applyAlignment="1">
      <alignment horizontal="center"/>
    </xf>
    <xf numFmtId="0" fontId="13" fillId="0" borderId="1" xfId="1" applyFont="1" applyBorder="1" applyAlignment="1">
      <alignment horizontal="right"/>
    </xf>
    <xf numFmtId="3" fontId="13" fillId="32" borderId="1" xfId="1" applyNumberFormat="1" applyFont="1" applyFill="1" applyBorder="1" applyAlignment="1">
      <alignment vertical="center"/>
    </xf>
    <xf numFmtId="164" fontId="13" fillId="34" borderId="1" xfId="1" applyNumberFormat="1" applyFont="1" applyFill="1" applyBorder="1" applyAlignment="1">
      <alignment vertical="center"/>
    </xf>
    <xf numFmtId="164" fontId="13" fillId="0" borderId="1" xfId="1" applyNumberFormat="1" applyFont="1" applyFill="1" applyBorder="1" applyAlignment="1">
      <alignment vertical="center"/>
    </xf>
    <xf numFmtId="3" fontId="13" fillId="32" borderId="1" xfId="1" applyNumberFormat="1" applyFont="1" applyFill="1" applyBorder="1" applyAlignment="1">
      <alignment horizontal="right" vertical="center"/>
    </xf>
    <xf numFmtId="3" fontId="13" fillId="34" borderId="1" xfId="1" applyNumberFormat="1" applyFont="1" applyFill="1" applyBorder="1" applyAlignment="1">
      <alignment horizontal="right" vertical="center"/>
    </xf>
    <xf numFmtId="165" fontId="13" fillId="31" borderId="1" xfId="1" applyNumberFormat="1" applyFont="1" applyFill="1" applyBorder="1" applyAlignment="1">
      <alignment horizontal="right" vertical="center"/>
    </xf>
    <xf numFmtId="3" fontId="23" fillId="33" borderId="1" xfId="1" applyNumberFormat="1" applyFont="1" applyFill="1" applyBorder="1" applyAlignment="1">
      <alignment vertical="center"/>
    </xf>
    <xf numFmtId="164" fontId="23" fillId="33" borderId="1" xfId="1" applyNumberFormat="1" applyFont="1" applyFill="1" applyBorder="1" applyAlignment="1">
      <alignment vertical="center"/>
    </xf>
    <xf numFmtId="0" fontId="4" fillId="3" borderId="0" xfId="0" applyFont="1" applyFill="1" applyBorder="1" applyAlignment="1">
      <alignment horizontal="left" vertical="center" wrapText="1"/>
    </xf>
    <xf numFmtId="0" fontId="12" fillId="3" borderId="1" xfId="0" applyFont="1" applyFill="1" applyBorder="1" applyAlignment="1">
      <alignment horizontal="right" wrapText="1"/>
    </xf>
    <xf numFmtId="0" fontId="12" fillId="7" borderId="1" xfId="0" applyFont="1" applyFill="1" applyBorder="1" applyAlignment="1">
      <alignment horizontal="right" wrapText="1"/>
    </xf>
    <xf numFmtId="165" fontId="5" fillId="0" borderId="1" xfId="0" applyNumberFormat="1" applyFont="1" applyBorder="1" applyAlignment="1">
      <alignment horizontal="right" wrapText="1"/>
    </xf>
    <xf numFmtId="165" fontId="5" fillId="3" borderId="1" xfId="0" applyNumberFormat="1" applyFont="1" applyFill="1" applyBorder="1" applyAlignment="1">
      <alignment horizontal="right" wrapText="1"/>
    </xf>
    <xf numFmtId="0" fontId="4" fillId="31" borderId="3" xfId="0" applyFont="1" applyFill="1" applyBorder="1" applyAlignment="1">
      <alignment horizontal="left" vertical="center" wrapText="1"/>
    </xf>
    <xf numFmtId="1" fontId="4" fillId="2" borderId="1" xfId="0" applyNumberFormat="1" applyFont="1" applyFill="1" applyBorder="1" applyAlignment="1">
      <alignment horizontal="right" wrapText="1"/>
    </xf>
    <xf numFmtId="164"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164" fontId="4" fillId="2" borderId="1" xfId="0" applyNumberFormat="1" applyFont="1" applyFill="1" applyBorder="1" applyAlignment="1">
      <alignment horizontal="right" wrapText="1"/>
    </xf>
    <xf numFmtId="0" fontId="5" fillId="3" borderId="2" xfId="0" applyFont="1" applyFill="1" applyBorder="1" applyAlignment="1">
      <alignment horizontal="right" wrapText="1"/>
    </xf>
    <xf numFmtId="0" fontId="2" fillId="3" borderId="0" xfId="0" applyFont="1" applyFill="1" applyBorder="1" applyAlignment="1"/>
    <xf numFmtId="0" fontId="19" fillId="0" borderId="0" xfId="0" applyFont="1" applyBorder="1" applyAlignment="1"/>
    <xf numFmtId="0" fontId="4" fillId="3" borderId="2" xfId="0" applyFont="1" applyFill="1" applyBorder="1" applyAlignment="1">
      <alignment vertical="center" wrapText="1"/>
    </xf>
    <xf numFmtId="0" fontId="11" fillId="3" borderId="1" xfId="0" applyFont="1" applyFill="1" applyBorder="1"/>
    <xf numFmtId="3" fontId="11" fillId="5" borderId="1" xfId="0" applyNumberFormat="1" applyFont="1" applyFill="1" applyBorder="1"/>
    <xf numFmtId="3" fontId="11" fillId="3" borderId="1" xfId="0" applyNumberFormat="1" applyFont="1" applyFill="1" applyBorder="1"/>
    <xf numFmtId="164" fontId="11" fillId="3" borderId="1" xfId="0" applyNumberFormat="1" applyFont="1" applyFill="1" applyBorder="1"/>
    <xf numFmtId="164" fontId="11" fillId="5" borderId="1" xfId="0" applyNumberFormat="1" applyFont="1" applyFill="1" applyBorder="1"/>
    <xf numFmtId="0" fontId="12" fillId="3" borderId="1" xfId="0" applyFont="1" applyFill="1" applyBorder="1"/>
    <xf numFmtId="3" fontId="12" fillId="3" borderId="1" xfId="0" applyNumberFormat="1" applyFont="1" applyFill="1" applyBorder="1" applyAlignment="1">
      <alignment horizontal="right"/>
    </xf>
    <xf numFmtId="164" fontId="12" fillId="3" borderId="1" xfId="0" applyNumberFormat="1" applyFont="1" applyFill="1" applyBorder="1"/>
    <xf numFmtId="164" fontId="12" fillId="5" borderId="1" xfId="0" applyNumberFormat="1" applyFont="1" applyFill="1" applyBorder="1"/>
    <xf numFmtId="0" fontId="23" fillId="4" borderId="1" xfId="0" applyFont="1" applyFill="1" applyBorder="1"/>
    <xf numFmtId="3" fontId="23" fillId="4" borderId="1" xfId="0" applyNumberFormat="1" applyFont="1" applyFill="1" applyBorder="1"/>
    <xf numFmtId="164" fontId="23" fillId="4" borderId="1" xfId="0" applyNumberFormat="1" applyFont="1" applyFill="1" applyBorder="1"/>
    <xf numFmtId="0" fontId="19" fillId="3" borderId="0" xfId="0" applyFont="1" applyFill="1" applyBorder="1" applyAlignment="1">
      <alignment horizontal="justify"/>
    </xf>
    <xf numFmtId="0" fontId="19" fillId="3" borderId="0" xfId="0" applyFont="1" applyFill="1" applyBorder="1" applyAlignment="1"/>
    <xf numFmtId="0" fontId="4" fillId="5" borderId="1" xfId="0" applyFont="1" applyFill="1" applyBorder="1" applyAlignment="1">
      <alignment horizontal="center" wrapText="1"/>
    </xf>
    <xf numFmtId="3" fontId="11" fillId="5" borderId="1" xfId="0" applyNumberFormat="1" applyFont="1" applyFill="1" applyBorder="1" applyAlignment="1">
      <alignment horizontal="right"/>
    </xf>
    <xf numFmtId="0" fontId="4" fillId="3" borderId="15" xfId="0" applyFont="1" applyFill="1" applyBorder="1" applyAlignment="1">
      <alignment horizontal="right" wrapText="1"/>
    </xf>
    <xf numFmtId="164" fontId="5" fillId="2" borderId="5" xfId="0" applyNumberFormat="1" applyFont="1" applyFill="1" applyBorder="1" applyAlignment="1">
      <alignment horizontal="right" wrapText="1"/>
    </xf>
    <xf numFmtId="3" fontId="12" fillId="3" borderId="15" xfId="0" applyNumberFormat="1" applyFont="1" applyFill="1" applyBorder="1" applyAlignment="1">
      <alignment horizontal="right"/>
    </xf>
    <xf numFmtId="164" fontId="23" fillId="30" borderId="5" xfId="0" applyNumberFormat="1" applyFont="1" applyFill="1" applyBorder="1" applyAlignment="1">
      <alignment horizontal="right" wrapText="1"/>
    </xf>
    <xf numFmtId="3" fontId="23" fillId="30" borderId="15" xfId="0" applyNumberFormat="1" applyFont="1" applyFill="1" applyBorder="1" applyAlignment="1">
      <alignment horizontal="right"/>
    </xf>
    <xf numFmtId="3" fontId="4" fillId="0" borderId="1" xfId="0" applyNumberFormat="1" applyFont="1" applyBorder="1" applyAlignment="1">
      <alignment horizontal="right" wrapText="1"/>
    </xf>
    <xf numFmtId="169" fontId="4" fillId="3" borderId="1" xfId="2" applyNumberFormat="1" applyFont="1" applyFill="1" applyBorder="1" applyAlignment="1">
      <alignment wrapText="1"/>
    </xf>
    <xf numFmtId="3" fontId="5" fillId="0" borderId="1" xfId="0" applyNumberFormat="1" applyFont="1" applyFill="1" applyBorder="1" applyAlignment="1">
      <alignment wrapText="1"/>
    </xf>
    <xf numFmtId="3" fontId="5" fillId="0" borderId="1" xfId="0" quotePrefix="1" applyNumberFormat="1" applyFont="1" applyFill="1" applyBorder="1" applyAlignment="1">
      <alignment horizontal="center" wrapText="1"/>
    </xf>
    <xf numFmtId="0" fontId="0" fillId="0" borderId="0" xfId="0" applyFont="1" applyAlignment="1"/>
    <xf numFmtId="169" fontId="24" fillId="0" borderId="0" xfId="2" applyNumberFormat="1" applyFont="1" applyAlignment="1"/>
    <xf numFmtId="3" fontId="6" fillId="4" borderId="1" xfId="0" quotePrefix="1" applyNumberFormat="1" applyFont="1" applyFill="1" applyBorder="1" applyAlignment="1">
      <alignment horizontal="center" wrapText="1"/>
    </xf>
    <xf numFmtId="3" fontId="6" fillId="4" borderId="1" xfId="0" quotePrefix="1" applyNumberFormat="1" applyFont="1" applyFill="1" applyBorder="1" applyAlignment="1">
      <alignment wrapText="1"/>
    </xf>
    <xf numFmtId="3" fontId="5" fillId="0" borderId="1" xfId="0" applyNumberFormat="1" applyFont="1" applyBorder="1" applyAlignment="1">
      <alignment vertical="top" wrapText="1"/>
    </xf>
    <xf numFmtId="3" fontId="5" fillId="5" borderId="1" xfId="0" applyNumberFormat="1" applyFont="1" applyFill="1" applyBorder="1" applyAlignment="1">
      <alignment horizontal="right" vertical="top" wrapText="1"/>
    </xf>
    <xf numFmtId="3" fontId="5" fillId="0" borderId="1" xfId="0" applyNumberFormat="1" applyFont="1" applyBorder="1" applyAlignment="1">
      <alignment horizontal="right" vertical="top" wrapText="1"/>
    </xf>
    <xf numFmtId="3" fontId="4" fillId="5" borderId="1" xfId="0" applyNumberFormat="1" applyFont="1" applyFill="1" applyBorder="1" applyAlignment="1">
      <alignment vertical="top" wrapText="1"/>
    </xf>
    <xf numFmtId="0" fontId="4" fillId="3" borderId="2" xfId="0" applyFont="1" applyFill="1" applyBorder="1" applyAlignment="1">
      <alignment horizontal="right" wrapText="1"/>
    </xf>
    <xf numFmtId="0" fontId="0" fillId="0" borderId="3" xfId="0" applyBorder="1" applyAlignment="1">
      <alignment horizontal="right" wrapText="1"/>
    </xf>
    <xf numFmtId="0" fontId="5" fillId="3" borderId="0" xfId="0" applyFont="1" applyFill="1" applyBorder="1" applyAlignment="1">
      <alignment horizontal="right" wrapText="1"/>
    </xf>
    <xf numFmtId="0" fontId="1" fillId="0" borderId="3" xfId="0" applyFont="1" applyBorder="1" applyAlignment="1">
      <alignment horizontal="right" wrapText="1"/>
    </xf>
    <xf numFmtId="0" fontId="0" fillId="0" borderId="0" xfId="0" applyAlignment="1">
      <alignment horizontal="right"/>
    </xf>
    <xf numFmtId="1" fontId="4" fillId="3" borderId="1" xfId="0" applyNumberFormat="1" applyFont="1" applyFill="1" applyBorder="1" applyAlignment="1">
      <alignment horizontal="right" wrapText="1"/>
    </xf>
    <xf numFmtId="1" fontId="4" fillId="0" borderId="1" xfId="0" applyNumberFormat="1" applyFont="1" applyBorder="1" applyAlignment="1">
      <alignment horizontal="right" wrapText="1"/>
    </xf>
    <xf numFmtId="1" fontId="0" fillId="0" borderId="0" xfId="0" applyNumberFormat="1"/>
  </cellXfs>
  <cellStyles count="101">
    <cellStyle name="20% - Accent1" xfId="3"/>
    <cellStyle name="20% - Accent2" xfId="4"/>
    <cellStyle name="20% - Accent3" xfId="5"/>
    <cellStyle name="20% - Accent4" xfId="6"/>
    <cellStyle name="20% - Accent5" xfId="7"/>
    <cellStyle name="20% - Accent6" xfId="8"/>
    <cellStyle name="20% - Colore 1 2" xfId="9"/>
    <cellStyle name="20% - Colore 2 2" xfId="10"/>
    <cellStyle name="20% - Colore 3 2" xfId="11"/>
    <cellStyle name="20% - Colore 4 2" xfId="12"/>
    <cellStyle name="20% - Colore 5 2" xfId="13"/>
    <cellStyle name="20% - Colore 6 2" xfId="14"/>
    <cellStyle name="40% - Accent1" xfId="15"/>
    <cellStyle name="40% - Accent2" xfId="16"/>
    <cellStyle name="40% - Accent3" xfId="17"/>
    <cellStyle name="40% - Accent4" xfId="18"/>
    <cellStyle name="40% - Accent5" xfId="19"/>
    <cellStyle name="40% - Accent6" xfId="20"/>
    <cellStyle name="40% - Colore 1 2" xfId="21"/>
    <cellStyle name="40% - Colore 2 2" xfId="22"/>
    <cellStyle name="40% - Colore 3 2" xfId="23"/>
    <cellStyle name="40% - Colore 4 2" xfId="24"/>
    <cellStyle name="40% - Colore 5 2" xfId="25"/>
    <cellStyle name="40% - Colore 6 2" xfId="26"/>
    <cellStyle name="60% - Accent1" xfId="27"/>
    <cellStyle name="60% - Accent2" xfId="28"/>
    <cellStyle name="60% - Accent3" xfId="29"/>
    <cellStyle name="60% - Accent4" xfId="30"/>
    <cellStyle name="60% - Accent5" xfId="31"/>
    <cellStyle name="60% - Accent6" xfId="32"/>
    <cellStyle name="60% - Colore 1 2" xfId="33"/>
    <cellStyle name="60% - Colore 2 2" xfId="34"/>
    <cellStyle name="60% - Colore 3 2" xfId="35"/>
    <cellStyle name="60% - Colore 4 2" xfId="36"/>
    <cellStyle name="60% - Colore 5 2" xfId="37"/>
    <cellStyle name="60% - Colore 6 2" xfId="38"/>
    <cellStyle name="Accent1" xfId="39"/>
    <cellStyle name="Accent2" xfId="40"/>
    <cellStyle name="Accent3" xfId="41"/>
    <cellStyle name="Accent4" xfId="42"/>
    <cellStyle name="Accent5" xfId="43"/>
    <cellStyle name="Accent6" xfId="44"/>
    <cellStyle name="Bad" xfId="45"/>
    <cellStyle name="Calcolo 2" xfId="46"/>
    <cellStyle name="Calculation" xfId="47"/>
    <cellStyle name="Cella collegata 2" xfId="48"/>
    <cellStyle name="Cella da controllare 2" xfId="49"/>
    <cellStyle name="Check Cell" xfId="50"/>
    <cellStyle name="Colore 1 2" xfId="51"/>
    <cellStyle name="Colore 2 2" xfId="52"/>
    <cellStyle name="Colore 3 2" xfId="53"/>
    <cellStyle name="Colore 4 2" xfId="54"/>
    <cellStyle name="Colore 5 2" xfId="55"/>
    <cellStyle name="Colore 6 2" xfId="56"/>
    <cellStyle name="Comma 2" xfId="57"/>
    <cellStyle name="Euro" xfId="58"/>
    <cellStyle name="Explanatory Text" xfId="59"/>
    <cellStyle name="Good" xfId="60"/>
    <cellStyle name="Heading 1" xfId="61"/>
    <cellStyle name="Heading 2" xfId="62"/>
    <cellStyle name="Heading 3" xfId="63"/>
    <cellStyle name="Heading 4" xfId="64"/>
    <cellStyle name="Input 2" xfId="65"/>
    <cellStyle name="Linked Cell" xfId="66"/>
    <cellStyle name="Migliaia" xfId="2" builtinId="3"/>
    <cellStyle name="Migliaia (0)_Foglio1" xfId="67"/>
    <cellStyle name="Migliaia [0] 2" xfId="68"/>
    <cellStyle name="Neutral" xfId="69"/>
    <cellStyle name="Neutrale 2" xfId="70"/>
    <cellStyle name="Normal 2" xfId="71"/>
    <cellStyle name="Normal 3" xfId="72"/>
    <cellStyle name="Normal 3 2" xfId="73"/>
    <cellStyle name="Normal_Cas_05Q3(met adjusted)" xfId="74"/>
    <cellStyle name="Normale" xfId="0" builtinId="0"/>
    <cellStyle name="Normale 2" xfId="1"/>
    <cellStyle name="Normale 2 2" xfId="75"/>
    <cellStyle name="Normale 2 3" xfId="76"/>
    <cellStyle name="Normale 2 4" xfId="77"/>
    <cellStyle name="Normale 3" xfId="78"/>
    <cellStyle name="Normale 3 2" xfId="79"/>
    <cellStyle name="Normale 4" xfId="80"/>
    <cellStyle name="Normale 5" xfId="81"/>
    <cellStyle name="Normale 6" xfId="82"/>
    <cellStyle name="Nota 2" xfId="83"/>
    <cellStyle name="Note" xfId="84"/>
    <cellStyle name="Output 2" xfId="85"/>
    <cellStyle name="Standaard_Verkeersprestaties_v_240513064826" xfId="86"/>
    <cellStyle name="Testo avviso 2" xfId="87"/>
    <cellStyle name="Testo descrittivo 2" xfId="88"/>
    <cellStyle name="Title" xfId="89"/>
    <cellStyle name="Titolo 1 2" xfId="90"/>
    <cellStyle name="Titolo 2 2" xfId="91"/>
    <cellStyle name="Titolo 3 2" xfId="92"/>
    <cellStyle name="Titolo 4 2" xfId="93"/>
    <cellStyle name="Titolo 5" xfId="94"/>
    <cellStyle name="Total" xfId="95"/>
    <cellStyle name="Totale 2" xfId="96"/>
    <cellStyle name="Valore non valido 2" xfId="97"/>
    <cellStyle name="Valore valido 2" xfId="98"/>
    <cellStyle name="Valuta (0)_Foglio1" xfId="99"/>
    <cellStyle name="Warning Text" xfId="1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3:P13"/>
  <sheetViews>
    <sheetView tabSelected="1" workbookViewId="0">
      <selection activeCell="A34" sqref="A34"/>
    </sheetView>
  </sheetViews>
  <sheetFormatPr defaultRowHeight="15" x14ac:dyDescent="0.25"/>
  <cols>
    <col min="1" max="1" width="9.140625" style="18"/>
    <col min="2" max="2" width="10.140625" style="18" customWidth="1"/>
    <col min="3" max="16384" width="9.140625" style="18"/>
  </cols>
  <sheetData>
    <row r="3" spans="2:16" x14ac:dyDescent="0.25">
      <c r="B3" s="233" t="s">
        <v>277</v>
      </c>
      <c r="C3" s="234"/>
      <c r="D3" s="234"/>
      <c r="E3" s="234"/>
      <c r="F3" s="234"/>
      <c r="G3" s="234"/>
      <c r="H3" s="234"/>
      <c r="I3" s="234"/>
      <c r="J3" s="234"/>
      <c r="K3" s="234"/>
    </row>
    <row r="4" spans="2:16" x14ac:dyDescent="0.25">
      <c r="B4" s="235" t="s">
        <v>0</v>
      </c>
      <c r="C4" s="236"/>
      <c r="D4" s="236"/>
      <c r="E4" s="236"/>
      <c r="F4" s="236"/>
      <c r="G4" s="236"/>
      <c r="H4" s="236"/>
      <c r="I4" s="236"/>
      <c r="J4" s="236"/>
      <c r="K4" s="236"/>
    </row>
    <row r="5" spans="2:16" x14ac:dyDescent="0.25">
      <c r="B5" s="237" t="s">
        <v>1</v>
      </c>
      <c r="C5" s="240">
        <v>2017</v>
      </c>
      <c r="D5" s="240"/>
      <c r="E5" s="240"/>
      <c r="F5" s="241">
        <v>2016</v>
      </c>
      <c r="G5" s="241"/>
      <c r="H5" s="241"/>
      <c r="I5" s="240" t="s">
        <v>2</v>
      </c>
      <c r="J5" s="240"/>
      <c r="K5" s="240"/>
    </row>
    <row r="6" spans="2:16" x14ac:dyDescent="0.25">
      <c r="B6" s="238"/>
      <c r="C6" s="240"/>
      <c r="D6" s="240"/>
      <c r="E6" s="240"/>
      <c r="F6" s="241"/>
      <c r="G6" s="241"/>
      <c r="H6" s="241"/>
      <c r="I6" s="242"/>
      <c r="J6" s="242"/>
      <c r="K6" s="242"/>
    </row>
    <row r="7" spans="2:16" x14ac:dyDescent="0.25">
      <c r="B7" s="239"/>
      <c r="C7" s="83" t="s">
        <v>3</v>
      </c>
      <c r="D7" s="83" t="s">
        <v>4</v>
      </c>
      <c r="E7" s="83" t="s">
        <v>5</v>
      </c>
      <c r="F7" s="83" t="s">
        <v>3</v>
      </c>
      <c r="G7" s="83" t="s">
        <v>4</v>
      </c>
      <c r="H7" s="83" t="s">
        <v>5</v>
      </c>
      <c r="I7" s="83" t="s">
        <v>3</v>
      </c>
      <c r="J7" s="83" t="s">
        <v>4</v>
      </c>
      <c r="K7" s="83" t="s">
        <v>5</v>
      </c>
    </row>
    <row r="8" spans="2:16" x14ac:dyDescent="0.25">
      <c r="B8" s="84" t="s">
        <v>179</v>
      </c>
      <c r="C8" s="85">
        <v>1050</v>
      </c>
      <c r="D8" s="86">
        <v>11</v>
      </c>
      <c r="E8" s="85">
        <v>1337</v>
      </c>
      <c r="F8" s="87">
        <v>971</v>
      </c>
      <c r="G8" s="88">
        <v>14</v>
      </c>
      <c r="H8" s="87">
        <v>1228</v>
      </c>
      <c r="I8" s="89">
        <v>8.14</v>
      </c>
      <c r="J8" s="90">
        <v>-21.43</v>
      </c>
      <c r="K8" s="89">
        <v>8.8800000000000008</v>
      </c>
    </row>
    <row r="9" spans="2:16" x14ac:dyDescent="0.25">
      <c r="B9" s="84" t="s">
        <v>180</v>
      </c>
      <c r="C9" s="85">
        <v>1504</v>
      </c>
      <c r="D9" s="86">
        <v>26</v>
      </c>
      <c r="E9" s="85">
        <v>1936</v>
      </c>
      <c r="F9" s="87">
        <v>1427</v>
      </c>
      <c r="G9" s="88">
        <v>11</v>
      </c>
      <c r="H9" s="87">
        <v>1869</v>
      </c>
      <c r="I9" s="89">
        <v>5.4</v>
      </c>
      <c r="J9" s="90">
        <v>136.36000000000001</v>
      </c>
      <c r="K9" s="89">
        <v>3.58</v>
      </c>
    </row>
    <row r="10" spans="2:16" x14ac:dyDescent="0.25">
      <c r="B10" s="3" t="s">
        <v>181</v>
      </c>
      <c r="C10" s="91">
        <v>5246</v>
      </c>
      <c r="D10" s="92">
        <v>41</v>
      </c>
      <c r="E10" s="91">
        <v>6594</v>
      </c>
      <c r="F10" s="93">
        <v>5101</v>
      </c>
      <c r="G10" s="94">
        <v>21</v>
      </c>
      <c r="H10" s="93">
        <v>6234</v>
      </c>
      <c r="I10" s="95">
        <v>2.84</v>
      </c>
      <c r="J10" s="96">
        <v>95.24</v>
      </c>
      <c r="K10" s="95">
        <v>5.77</v>
      </c>
    </row>
    <row r="11" spans="2:16" x14ac:dyDescent="0.25">
      <c r="B11" s="3" t="s">
        <v>182</v>
      </c>
      <c r="C11" s="94">
        <v>880</v>
      </c>
      <c r="D11" s="92">
        <v>9</v>
      </c>
      <c r="E11" s="94">
        <v>1215</v>
      </c>
      <c r="F11" s="92">
        <v>783</v>
      </c>
      <c r="G11" s="94">
        <v>12</v>
      </c>
      <c r="H11" s="92">
        <v>1044</v>
      </c>
      <c r="I11" s="95">
        <v>12.39</v>
      </c>
      <c r="J11" s="96">
        <v>-25</v>
      </c>
      <c r="K11" s="95">
        <v>16.38</v>
      </c>
    </row>
    <row r="12" spans="2:16" x14ac:dyDescent="0.25">
      <c r="B12" s="23" t="s">
        <v>183</v>
      </c>
      <c r="C12" s="97">
        <v>8680</v>
      </c>
      <c r="D12" s="98">
        <v>87</v>
      </c>
      <c r="E12" s="97">
        <v>11082</v>
      </c>
      <c r="F12" s="97">
        <v>8282</v>
      </c>
      <c r="G12" s="98">
        <v>58</v>
      </c>
      <c r="H12" s="97">
        <v>10375</v>
      </c>
      <c r="I12" s="99">
        <v>4.8099999999999996</v>
      </c>
      <c r="J12" s="99">
        <v>50</v>
      </c>
      <c r="K12" s="99">
        <v>6.81</v>
      </c>
      <c r="M12" s="52"/>
      <c r="N12" s="52"/>
      <c r="P12" s="52"/>
    </row>
    <row r="13" spans="2:16" ht="15" customHeight="1" x14ac:dyDescent="0.25">
      <c r="B13" s="23" t="s">
        <v>7</v>
      </c>
      <c r="C13" s="97">
        <v>174933</v>
      </c>
      <c r="D13" s="97">
        <v>3378</v>
      </c>
      <c r="E13" s="97">
        <v>246750</v>
      </c>
      <c r="F13" s="97">
        <v>175791</v>
      </c>
      <c r="G13" s="97">
        <v>3283</v>
      </c>
      <c r="H13" s="97">
        <v>249175</v>
      </c>
      <c r="I13" s="99">
        <f t="shared" ref="I13:K13" si="0">C13/F13*100-100</f>
        <v>-0.48807959451848149</v>
      </c>
      <c r="J13" s="99">
        <f t="shared" si="0"/>
        <v>2.8936947913493754</v>
      </c>
      <c r="K13" s="99">
        <f t="shared" si="0"/>
        <v>-0.97321159827430392</v>
      </c>
    </row>
  </sheetData>
  <mergeCells count="6">
    <mergeCell ref="B3:K3"/>
    <mergeCell ref="B4:K4"/>
    <mergeCell ref="B5:B7"/>
    <mergeCell ref="C5:E6"/>
    <mergeCell ref="F5:H6"/>
    <mergeCell ref="I5:K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H11"/>
  <sheetViews>
    <sheetView workbookViewId="0">
      <selection activeCell="C17" sqref="C17:D17"/>
    </sheetView>
  </sheetViews>
  <sheetFormatPr defaultRowHeight="15" x14ac:dyDescent="0.25"/>
  <cols>
    <col min="1" max="1" width="9.140625" style="18"/>
    <col min="2" max="2" width="28.140625" style="18" customWidth="1"/>
    <col min="3" max="16384" width="9.140625" style="18"/>
  </cols>
  <sheetData>
    <row r="3" spans="2:8" x14ac:dyDescent="0.25">
      <c r="B3" s="70" t="s">
        <v>276</v>
      </c>
      <c r="C3" s="71"/>
    </row>
    <row r="4" spans="2:8" x14ac:dyDescent="0.25">
      <c r="B4" s="20" t="s">
        <v>260</v>
      </c>
      <c r="C4" s="40"/>
      <c r="E4" s="71"/>
      <c r="F4" s="71"/>
    </row>
    <row r="5" spans="2:8" x14ac:dyDescent="0.25">
      <c r="B5" s="265" t="s">
        <v>26</v>
      </c>
      <c r="C5" s="264" t="s">
        <v>3</v>
      </c>
      <c r="D5" s="264" t="s">
        <v>4</v>
      </c>
      <c r="E5" s="264" t="s">
        <v>5</v>
      </c>
      <c r="F5" s="264" t="s">
        <v>17</v>
      </c>
    </row>
    <row r="6" spans="2:8" x14ac:dyDescent="0.25">
      <c r="B6" s="266"/>
      <c r="C6" s="264"/>
      <c r="D6" s="264"/>
      <c r="E6" s="264"/>
      <c r="F6" s="264" t="s">
        <v>19</v>
      </c>
    </row>
    <row r="7" spans="2:8" x14ac:dyDescent="0.25">
      <c r="B7" s="3" t="s">
        <v>27</v>
      </c>
      <c r="C7" s="91">
        <v>2056</v>
      </c>
      <c r="D7" s="93">
        <v>19</v>
      </c>
      <c r="E7" s="122">
        <v>2745</v>
      </c>
      <c r="F7" s="150">
        <v>0.92</v>
      </c>
      <c r="H7" s="52"/>
    </row>
    <row r="8" spans="2:8" x14ac:dyDescent="0.25">
      <c r="B8" s="3" t="s">
        <v>28</v>
      </c>
      <c r="C8" s="91">
        <v>5824</v>
      </c>
      <c r="D8" s="93">
        <v>61</v>
      </c>
      <c r="E8" s="122">
        <v>7293</v>
      </c>
      <c r="F8" s="150">
        <v>1.05</v>
      </c>
      <c r="H8" s="52"/>
    </row>
    <row r="9" spans="2:8" x14ac:dyDescent="0.25">
      <c r="B9" s="3" t="s">
        <v>29</v>
      </c>
      <c r="C9" s="91">
        <v>800</v>
      </c>
      <c r="D9" s="93">
        <v>7</v>
      </c>
      <c r="E9" s="122">
        <v>1044</v>
      </c>
      <c r="F9" s="150">
        <v>0.88</v>
      </c>
      <c r="H9" s="52"/>
    </row>
    <row r="10" spans="2:8" x14ac:dyDescent="0.25">
      <c r="B10" s="23" t="s">
        <v>14</v>
      </c>
      <c r="C10" s="97">
        <v>8680</v>
      </c>
      <c r="D10" s="97">
        <v>87</v>
      </c>
      <c r="E10" s="97">
        <v>11082</v>
      </c>
      <c r="F10" s="99">
        <v>1</v>
      </c>
    </row>
    <row r="11" spans="2:8" x14ac:dyDescent="0.25">
      <c r="B11" s="4" t="s">
        <v>273</v>
      </c>
      <c r="C11" s="40"/>
      <c r="D11" s="40"/>
      <c r="E11" s="40"/>
      <c r="F11" s="42"/>
    </row>
  </sheetData>
  <mergeCells count="5">
    <mergeCell ref="B5:B6"/>
    <mergeCell ref="C5:C6"/>
    <mergeCell ref="D5:D6"/>
    <mergeCell ref="E5:E6"/>
    <mergeCell ref="F5:F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O11"/>
  <sheetViews>
    <sheetView workbookViewId="0">
      <selection activeCell="F21" sqref="F21"/>
    </sheetView>
  </sheetViews>
  <sheetFormatPr defaultColWidth="9.140625" defaultRowHeight="11.25" x14ac:dyDescent="0.2"/>
  <cols>
    <col min="1" max="1" width="9" style="40" customWidth="1"/>
    <col min="2" max="2" width="8.5703125" style="40" customWidth="1"/>
    <col min="3" max="3" width="8.5703125" style="41" customWidth="1"/>
    <col min="4" max="6" width="8.5703125" style="40" customWidth="1"/>
    <col min="7" max="7" width="11" style="40" customWidth="1"/>
    <col min="8" max="13" width="8.85546875" style="40" customWidth="1"/>
    <col min="14" max="14" width="10.42578125" style="40" customWidth="1"/>
    <col min="15" max="15" width="7.42578125" style="40" customWidth="1"/>
    <col min="16" max="16384" width="9.140625" style="40"/>
  </cols>
  <sheetData>
    <row r="3" spans="1:15" ht="15" x14ac:dyDescent="0.25">
      <c r="A3" s="70" t="s">
        <v>290</v>
      </c>
      <c r="B3" s="70"/>
      <c r="C3" s="70"/>
      <c r="D3" s="70"/>
      <c r="E3" s="18"/>
      <c r="F3" s="18"/>
      <c r="G3" s="18"/>
      <c r="H3" s="18"/>
      <c r="I3" s="18"/>
      <c r="J3" s="18"/>
      <c r="K3" s="18"/>
      <c r="L3" s="18"/>
      <c r="M3" s="18"/>
      <c r="N3" s="18"/>
      <c r="O3" s="18"/>
    </row>
    <row r="4" spans="1:15" ht="15" x14ac:dyDescent="0.25">
      <c r="A4" s="136" t="s">
        <v>30</v>
      </c>
      <c r="B4" s="151"/>
      <c r="C4" s="151"/>
      <c r="D4" s="151"/>
      <c r="E4" s="151"/>
      <c r="F4" s="151"/>
      <c r="G4" s="151"/>
      <c r="H4" s="151"/>
      <c r="I4" s="18"/>
      <c r="J4" s="18"/>
      <c r="K4" s="18"/>
      <c r="L4" s="18"/>
      <c r="M4" s="18"/>
      <c r="N4" s="18"/>
      <c r="O4" s="18"/>
    </row>
    <row r="5" spans="1:15" ht="15" customHeight="1" x14ac:dyDescent="0.2">
      <c r="A5" s="267" t="s">
        <v>31</v>
      </c>
      <c r="B5" s="269" t="s">
        <v>32</v>
      </c>
      <c r="C5" s="269"/>
      <c r="D5" s="269"/>
      <c r="E5" s="269"/>
      <c r="F5" s="269"/>
      <c r="G5" s="269"/>
      <c r="H5" s="269"/>
      <c r="I5" s="270" t="s">
        <v>33</v>
      </c>
      <c r="J5" s="270"/>
      <c r="K5" s="270"/>
      <c r="L5" s="270"/>
      <c r="M5" s="270"/>
      <c r="N5" s="270"/>
      <c r="O5" s="270"/>
    </row>
    <row r="6" spans="1:15" ht="54" customHeight="1" x14ac:dyDescent="0.25">
      <c r="A6" s="268"/>
      <c r="B6" s="152" t="s">
        <v>34</v>
      </c>
      <c r="C6" s="152" t="s">
        <v>35</v>
      </c>
      <c r="D6" s="152" t="s">
        <v>36</v>
      </c>
      <c r="E6" s="152" t="s">
        <v>37</v>
      </c>
      <c r="F6" s="152" t="s">
        <v>38</v>
      </c>
      <c r="G6" s="72" t="s">
        <v>291</v>
      </c>
      <c r="H6" s="153" t="s">
        <v>14</v>
      </c>
      <c r="I6" s="152" t="s">
        <v>34</v>
      </c>
      <c r="J6" s="152" t="s">
        <v>35</v>
      </c>
      <c r="K6" s="152" t="s">
        <v>36</v>
      </c>
      <c r="L6" s="152" t="s">
        <v>37</v>
      </c>
      <c r="M6" s="152" t="s">
        <v>38</v>
      </c>
      <c r="N6" s="72" t="s">
        <v>291</v>
      </c>
      <c r="O6" s="153" t="s">
        <v>14</v>
      </c>
    </row>
    <row r="7" spans="1:15" ht="13.5" x14ac:dyDescent="0.25">
      <c r="A7" s="154" t="s">
        <v>179</v>
      </c>
      <c r="B7" s="155">
        <v>195</v>
      </c>
      <c r="C7" s="156">
        <v>29</v>
      </c>
      <c r="D7" s="155">
        <v>117</v>
      </c>
      <c r="E7" s="156">
        <v>410</v>
      </c>
      <c r="F7" s="155">
        <v>80</v>
      </c>
      <c r="G7" s="156">
        <v>19</v>
      </c>
      <c r="H7" s="157">
        <v>850</v>
      </c>
      <c r="I7" s="158">
        <v>31</v>
      </c>
      <c r="J7" s="159">
        <v>1</v>
      </c>
      <c r="K7" s="158">
        <v>11</v>
      </c>
      <c r="L7" s="159">
        <v>94</v>
      </c>
      <c r="M7" s="158">
        <v>54</v>
      </c>
      <c r="N7" s="159">
        <v>9</v>
      </c>
      <c r="O7" s="160">
        <v>200</v>
      </c>
    </row>
    <row r="8" spans="1:15" ht="13.5" x14ac:dyDescent="0.25">
      <c r="A8" s="154" t="s">
        <v>180</v>
      </c>
      <c r="B8" s="155">
        <v>257</v>
      </c>
      <c r="C8" s="156">
        <v>65</v>
      </c>
      <c r="D8" s="155">
        <v>174</v>
      </c>
      <c r="E8" s="156">
        <v>487</v>
      </c>
      <c r="F8" s="155">
        <v>105</v>
      </c>
      <c r="G8" s="156">
        <v>11</v>
      </c>
      <c r="H8" s="157">
        <v>1099</v>
      </c>
      <c r="I8" s="158">
        <v>23</v>
      </c>
      <c r="J8" s="159">
        <v>14</v>
      </c>
      <c r="K8" s="158">
        <v>32</v>
      </c>
      <c r="L8" s="159">
        <v>192</v>
      </c>
      <c r="M8" s="158">
        <v>138</v>
      </c>
      <c r="N8" s="159">
        <v>6</v>
      </c>
      <c r="O8" s="160">
        <v>405</v>
      </c>
    </row>
    <row r="9" spans="1:15" ht="13.5" x14ac:dyDescent="0.25">
      <c r="A9" s="161" t="s">
        <v>181</v>
      </c>
      <c r="B9" s="155">
        <v>352</v>
      </c>
      <c r="C9" s="156">
        <v>88</v>
      </c>
      <c r="D9" s="155">
        <v>1015</v>
      </c>
      <c r="E9" s="156">
        <v>2588</v>
      </c>
      <c r="F9" s="155">
        <v>673</v>
      </c>
      <c r="G9" s="156">
        <v>80</v>
      </c>
      <c r="H9" s="157">
        <v>4796</v>
      </c>
      <c r="I9" s="158">
        <v>5</v>
      </c>
      <c r="J9" s="159">
        <v>1</v>
      </c>
      <c r="K9" s="158">
        <v>11</v>
      </c>
      <c r="L9" s="159">
        <v>215</v>
      </c>
      <c r="M9" s="158">
        <v>173</v>
      </c>
      <c r="N9" s="159">
        <v>45</v>
      </c>
      <c r="O9" s="160">
        <v>450</v>
      </c>
    </row>
    <row r="10" spans="1:15" ht="13.5" x14ac:dyDescent="0.25">
      <c r="A10" s="161" t="s">
        <v>182</v>
      </c>
      <c r="B10" s="155">
        <v>207</v>
      </c>
      <c r="C10" s="156">
        <v>30</v>
      </c>
      <c r="D10" s="155">
        <v>82</v>
      </c>
      <c r="E10" s="156">
        <v>324</v>
      </c>
      <c r="F10" s="155">
        <v>55</v>
      </c>
      <c r="G10" s="156">
        <v>10</v>
      </c>
      <c r="H10" s="157">
        <v>708</v>
      </c>
      <c r="I10" s="158">
        <v>9</v>
      </c>
      <c r="J10" s="159">
        <v>1</v>
      </c>
      <c r="K10" s="158">
        <v>8</v>
      </c>
      <c r="L10" s="159">
        <v>86</v>
      </c>
      <c r="M10" s="158">
        <v>62</v>
      </c>
      <c r="N10" s="159">
        <v>6</v>
      </c>
      <c r="O10" s="160">
        <v>172</v>
      </c>
    </row>
    <row r="11" spans="1:15" ht="13.5" x14ac:dyDescent="0.25">
      <c r="A11" s="162" t="s">
        <v>14</v>
      </c>
      <c r="B11" s="143">
        <v>1011</v>
      </c>
      <c r="C11" s="143">
        <v>212</v>
      </c>
      <c r="D11" s="143">
        <v>1388</v>
      </c>
      <c r="E11" s="143">
        <v>3809</v>
      </c>
      <c r="F11" s="143">
        <v>913</v>
      </c>
      <c r="G11" s="143">
        <v>120</v>
      </c>
      <c r="H11" s="143">
        <v>7453</v>
      </c>
      <c r="I11" s="163">
        <v>68</v>
      </c>
      <c r="J11" s="163">
        <v>17</v>
      </c>
      <c r="K11" s="163">
        <v>62</v>
      </c>
      <c r="L11" s="163">
        <v>587</v>
      </c>
      <c r="M11" s="163">
        <v>427</v>
      </c>
      <c r="N11" s="163">
        <v>66</v>
      </c>
      <c r="O11" s="163">
        <v>1227</v>
      </c>
    </row>
  </sheetData>
  <mergeCells count="3">
    <mergeCell ref="A5:A6"/>
    <mergeCell ref="B5:H5"/>
    <mergeCell ref="I5:O5"/>
  </mergeCells>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J11"/>
  <sheetViews>
    <sheetView workbookViewId="0">
      <selection activeCell="E21" sqref="E21:F22"/>
    </sheetView>
  </sheetViews>
  <sheetFormatPr defaultColWidth="9.140625" defaultRowHeight="11.25" x14ac:dyDescent="0.2"/>
  <cols>
    <col min="1" max="1" width="15.42578125" style="40" customWidth="1"/>
    <col min="2" max="6" width="11" style="40" customWidth="1"/>
    <col min="7" max="7" width="10.28515625" style="40" customWidth="1"/>
    <col min="8" max="8" width="11" style="40" customWidth="1"/>
    <col min="9" max="16384" width="9.140625" style="40"/>
  </cols>
  <sheetData>
    <row r="3" spans="1:10" ht="15" x14ac:dyDescent="0.25">
      <c r="A3" s="164" t="s">
        <v>292</v>
      </c>
      <c r="B3" s="165"/>
      <c r="C3" s="166"/>
      <c r="D3" s="167"/>
      <c r="E3" s="167"/>
      <c r="F3" s="167"/>
      <c r="G3" s="167"/>
      <c r="H3" s="167"/>
      <c r="I3" s="168"/>
      <c r="J3" s="168"/>
    </row>
    <row r="4" spans="1:10" ht="15" customHeight="1" x14ac:dyDescent="0.2">
      <c r="A4" s="169" t="s">
        <v>39</v>
      </c>
      <c r="B4" s="74"/>
      <c r="C4" s="151"/>
      <c r="D4" s="151"/>
      <c r="E4" s="151"/>
      <c r="F4" s="151"/>
      <c r="G4" s="151"/>
      <c r="H4" s="151"/>
    </row>
    <row r="5" spans="1:10" ht="15" customHeight="1" x14ac:dyDescent="0.2">
      <c r="A5" s="267" t="s">
        <v>1</v>
      </c>
      <c r="B5" s="270" t="s">
        <v>40</v>
      </c>
      <c r="C5" s="270"/>
      <c r="D5" s="270"/>
      <c r="E5" s="270"/>
      <c r="F5" s="270"/>
      <c r="G5" s="270"/>
      <c r="H5" s="270"/>
    </row>
    <row r="6" spans="1:10" ht="67.5" customHeight="1" x14ac:dyDescent="0.25">
      <c r="A6" s="268"/>
      <c r="B6" s="152" t="s">
        <v>34</v>
      </c>
      <c r="C6" s="152" t="s">
        <v>35</v>
      </c>
      <c r="D6" s="152" t="s">
        <v>36</v>
      </c>
      <c r="E6" s="152" t="s">
        <v>37</v>
      </c>
      <c r="F6" s="152" t="s">
        <v>38</v>
      </c>
      <c r="G6" s="72" t="s">
        <v>41</v>
      </c>
      <c r="H6" s="153" t="s">
        <v>14</v>
      </c>
    </row>
    <row r="7" spans="1:10" ht="13.5" x14ac:dyDescent="0.2">
      <c r="A7" s="161" t="s">
        <v>179</v>
      </c>
      <c r="B7" s="111">
        <v>22.94</v>
      </c>
      <c r="C7" s="141">
        <v>3.41</v>
      </c>
      <c r="D7" s="111">
        <v>13.76</v>
      </c>
      <c r="E7" s="141">
        <v>48.24</v>
      </c>
      <c r="F7" s="111">
        <v>9.41</v>
      </c>
      <c r="G7" s="141">
        <v>2.2400000000000002</v>
      </c>
      <c r="H7" s="111">
        <v>100</v>
      </c>
    </row>
    <row r="8" spans="1:10" ht="13.5" x14ac:dyDescent="0.2">
      <c r="A8" s="161" t="s">
        <v>180</v>
      </c>
      <c r="B8" s="111">
        <v>23.38</v>
      </c>
      <c r="C8" s="141">
        <v>5.91</v>
      </c>
      <c r="D8" s="111">
        <v>15.83</v>
      </c>
      <c r="E8" s="141">
        <v>44.31</v>
      </c>
      <c r="F8" s="111">
        <v>9.5500000000000007</v>
      </c>
      <c r="G8" s="141">
        <v>1</v>
      </c>
      <c r="H8" s="111">
        <v>100</v>
      </c>
    </row>
    <row r="9" spans="1:10" ht="13.5" x14ac:dyDescent="0.2">
      <c r="A9" s="161" t="s">
        <v>181</v>
      </c>
      <c r="B9" s="111">
        <v>7.34</v>
      </c>
      <c r="C9" s="141">
        <v>1.83</v>
      </c>
      <c r="D9" s="111">
        <v>21.16</v>
      </c>
      <c r="E9" s="141">
        <v>53.96</v>
      </c>
      <c r="F9" s="111">
        <v>14.03</v>
      </c>
      <c r="G9" s="141">
        <v>1.67</v>
      </c>
      <c r="H9" s="111">
        <v>100</v>
      </c>
    </row>
    <row r="10" spans="1:10" ht="13.5" x14ac:dyDescent="0.2">
      <c r="A10" s="161" t="s">
        <v>182</v>
      </c>
      <c r="B10" s="111">
        <v>29.24</v>
      </c>
      <c r="C10" s="141">
        <v>4.24</v>
      </c>
      <c r="D10" s="111">
        <v>11.58</v>
      </c>
      <c r="E10" s="141">
        <v>45.76</v>
      </c>
      <c r="F10" s="111">
        <v>7.77</v>
      </c>
      <c r="G10" s="141">
        <v>1.41</v>
      </c>
      <c r="H10" s="111">
        <v>100</v>
      </c>
    </row>
    <row r="11" spans="1:10" ht="13.5" x14ac:dyDescent="0.2">
      <c r="A11" s="162" t="s">
        <v>14</v>
      </c>
      <c r="B11" s="170">
        <v>13.57</v>
      </c>
      <c r="C11" s="170">
        <v>2.84</v>
      </c>
      <c r="D11" s="170">
        <v>18.62</v>
      </c>
      <c r="E11" s="170">
        <v>51.11</v>
      </c>
      <c r="F11" s="170">
        <v>12.25</v>
      </c>
      <c r="G11" s="170">
        <v>1.61</v>
      </c>
      <c r="H11" s="170">
        <v>100</v>
      </c>
      <c r="I11" s="171"/>
      <c r="J11" s="171"/>
    </row>
  </sheetData>
  <mergeCells count="2">
    <mergeCell ref="A5:A6"/>
    <mergeCell ref="B5:H5"/>
  </mergeCells>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K11"/>
  <sheetViews>
    <sheetView workbookViewId="0">
      <selection activeCell="A2" sqref="A2"/>
    </sheetView>
  </sheetViews>
  <sheetFormatPr defaultColWidth="9.140625" defaultRowHeight="11.25" x14ac:dyDescent="0.2"/>
  <cols>
    <col min="1" max="1" width="15.42578125" style="40" customWidth="1"/>
    <col min="2" max="8" width="10.28515625" style="40" customWidth="1"/>
    <col min="9" max="16384" width="9.140625" style="40"/>
  </cols>
  <sheetData>
    <row r="3" spans="1:11" ht="15" x14ac:dyDescent="0.25">
      <c r="A3" s="70" t="s">
        <v>293</v>
      </c>
      <c r="B3" s="172"/>
      <c r="C3" s="173"/>
      <c r="D3" s="173"/>
      <c r="E3" s="173"/>
      <c r="F3" s="173"/>
      <c r="G3" s="173"/>
      <c r="H3" s="173"/>
      <c r="I3" s="43"/>
      <c r="J3" s="43"/>
      <c r="K3" s="43"/>
    </row>
    <row r="4" spans="1:11" ht="15" customHeight="1" x14ac:dyDescent="0.2">
      <c r="A4" s="271" t="s">
        <v>39</v>
      </c>
      <c r="B4" s="272"/>
      <c r="C4" s="272"/>
      <c r="D4" s="272"/>
      <c r="E4" s="272"/>
      <c r="F4" s="272"/>
      <c r="G4" s="272"/>
      <c r="H4" s="151"/>
    </row>
    <row r="5" spans="1:11" ht="15" customHeight="1" x14ac:dyDescent="0.2">
      <c r="A5" s="267" t="s">
        <v>1</v>
      </c>
      <c r="B5" s="270" t="s">
        <v>42</v>
      </c>
      <c r="C5" s="270"/>
      <c r="D5" s="270"/>
      <c r="E5" s="270"/>
      <c r="F5" s="270"/>
      <c r="G5" s="270"/>
      <c r="H5" s="270"/>
    </row>
    <row r="6" spans="1:11" ht="67.5" customHeight="1" x14ac:dyDescent="0.25">
      <c r="A6" s="268"/>
      <c r="B6" s="152" t="s">
        <v>34</v>
      </c>
      <c r="C6" s="152" t="s">
        <v>35</v>
      </c>
      <c r="D6" s="152" t="s">
        <v>36</v>
      </c>
      <c r="E6" s="152" t="s">
        <v>37</v>
      </c>
      <c r="F6" s="152" t="s">
        <v>38</v>
      </c>
      <c r="G6" s="72" t="s">
        <v>41</v>
      </c>
      <c r="H6" s="153" t="s">
        <v>14</v>
      </c>
    </row>
    <row r="7" spans="1:11" ht="13.5" x14ac:dyDescent="0.25">
      <c r="A7" s="138" t="s">
        <v>179</v>
      </c>
      <c r="B7" s="174">
        <v>15.5</v>
      </c>
      <c r="C7" s="175">
        <v>0.5</v>
      </c>
      <c r="D7" s="174">
        <v>5.5</v>
      </c>
      <c r="E7" s="175">
        <v>47</v>
      </c>
      <c r="F7" s="174">
        <v>27</v>
      </c>
      <c r="G7" s="175">
        <v>4.5</v>
      </c>
      <c r="H7" s="174">
        <v>100</v>
      </c>
    </row>
    <row r="8" spans="1:11" ht="13.5" x14ac:dyDescent="0.25">
      <c r="A8" s="138" t="s">
        <v>180</v>
      </c>
      <c r="B8" s="174">
        <v>5.68</v>
      </c>
      <c r="C8" s="175">
        <v>3.46</v>
      </c>
      <c r="D8" s="174">
        <v>7.9</v>
      </c>
      <c r="E8" s="175">
        <v>47.41</v>
      </c>
      <c r="F8" s="174">
        <v>34.07</v>
      </c>
      <c r="G8" s="175">
        <v>1.48</v>
      </c>
      <c r="H8" s="174">
        <v>100</v>
      </c>
    </row>
    <row r="9" spans="1:11" ht="13.5" x14ac:dyDescent="0.25">
      <c r="A9" s="138" t="s">
        <v>181</v>
      </c>
      <c r="B9" s="174">
        <v>1.1100000000000001</v>
      </c>
      <c r="C9" s="175">
        <v>0.22</v>
      </c>
      <c r="D9" s="174">
        <v>2.44</v>
      </c>
      <c r="E9" s="175">
        <v>47.78</v>
      </c>
      <c r="F9" s="174">
        <v>38.44</v>
      </c>
      <c r="G9" s="175">
        <v>10</v>
      </c>
      <c r="H9" s="174">
        <v>100</v>
      </c>
    </row>
    <row r="10" spans="1:11" ht="13.5" x14ac:dyDescent="0.25">
      <c r="A10" s="138" t="s">
        <v>182</v>
      </c>
      <c r="B10" s="174">
        <v>5.23</v>
      </c>
      <c r="C10" s="175">
        <v>0.57999999999999996</v>
      </c>
      <c r="D10" s="174">
        <v>4.6500000000000004</v>
      </c>
      <c r="E10" s="175">
        <v>50</v>
      </c>
      <c r="F10" s="174">
        <v>36.049999999999997</v>
      </c>
      <c r="G10" s="175">
        <v>3.49</v>
      </c>
      <c r="H10" s="174">
        <v>100</v>
      </c>
    </row>
    <row r="11" spans="1:11" ht="13.5" x14ac:dyDescent="0.25">
      <c r="A11" s="142" t="s">
        <v>14</v>
      </c>
      <c r="B11" s="176">
        <v>5.54</v>
      </c>
      <c r="C11" s="176">
        <v>1.39</v>
      </c>
      <c r="D11" s="176">
        <v>5.05</v>
      </c>
      <c r="E11" s="176">
        <v>47.84</v>
      </c>
      <c r="F11" s="176">
        <v>34.799999999999997</v>
      </c>
      <c r="G11" s="176">
        <v>5.38</v>
      </c>
      <c r="H11" s="176">
        <v>100</v>
      </c>
    </row>
  </sheetData>
  <mergeCells count="3">
    <mergeCell ref="A4:G4"/>
    <mergeCell ref="A5:A6"/>
    <mergeCell ref="B5:H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9"/>
  <sheetViews>
    <sheetView workbookViewId="0">
      <selection activeCell="I20" sqref="I20"/>
    </sheetView>
  </sheetViews>
  <sheetFormatPr defaultColWidth="9.140625" defaultRowHeight="15" x14ac:dyDescent="0.25"/>
  <cols>
    <col min="1" max="7" width="9.140625" style="18"/>
    <col min="8" max="9" width="12.42578125" style="190" customWidth="1"/>
    <col min="10" max="16384" width="9.140625" style="40"/>
  </cols>
  <sheetData>
    <row r="1" spans="1:7" s="40" customFormat="1" x14ac:dyDescent="0.25">
      <c r="A1" s="18"/>
      <c r="B1" s="18"/>
      <c r="C1" s="18"/>
      <c r="D1" s="18"/>
      <c r="E1" s="18"/>
      <c r="F1" s="18"/>
      <c r="G1" s="18"/>
    </row>
    <row r="2" spans="1:7" s="40" customFormat="1" x14ac:dyDescent="0.25">
      <c r="A2" s="18"/>
      <c r="B2" s="18"/>
      <c r="C2" s="18"/>
      <c r="D2" s="18"/>
      <c r="E2" s="18"/>
      <c r="F2" s="18"/>
      <c r="G2" s="18"/>
    </row>
    <row r="3" spans="1:7" s="18" customFormat="1" x14ac:dyDescent="0.25">
      <c r="A3" s="70" t="s">
        <v>294</v>
      </c>
      <c r="B3" s="70"/>
      <c r="C3" s="70"/>
      <c r="D3" s="70"/>
      <c r="E3" s="70"/>
      <c r="F3" s="70"/>
    </row>
    <row r="4" spans="1:7" s="18" customFormat="1" ht="15" customHeight="1" x14ac:dyDescent="0.25">
      <c r="A4" s="136" t="s">
        <v>43</v>
      </c>
      <c r="B4" s="151"/>
      <c r="C4" s="151"/>
      <c r="D4" s="151"/>
      <c r="E4" s="151"/>
      <c r="F4" s="151"/>
      <c r="G4" s="151"/>
    </row>
    <row r="5" spans="1:7" s="18" customFormat="1" ht="15" customHeight="1" x14ac:dyDescent="0.25">
      <c r="A5" s="273" t="s">
        <v>44</v>
      </c>
      <c r="B5" s="275" t="s">
        <v>45</v>
      </c>
      <c r="C5" s="275"/>
      <c r="D5" s="275"/>
      <c r="E5" s="276" t="s">
        <v>46</v>
      </c>
      <c r="F5" s="276"/>
      <c r="G5" s="276"/>
    </row>
    <row r="6" spans="1:7" s="18" customFormat="1" x14ac:dyDescent="0.25">
      <c r="A6" s="274"/>
      <c r="B6" s="177" t="s">
        <v>3</v>
      </c>
      <c r="C6" s="177" t="s">
        <v>4</v>
      </c>
      <c r="D6" s="177" t="s">
        <v>5</v>
      </c>
      <c r="E6" s="177" t="s">
        <v>3</v>
      </c>
      <c r="F6" s="177" t="s">
        <v>4</v>
      </c>
      <c r="G6" s="177" t="s">
        <v>5</v>
      </c>
    </row>
    <row r="7" spans="1:7" s="18" customFormat="1" x14ac:dyDescent="0.25">
      <c r="A7" s="178" t="s">
        <v>47</v>
      </c>
      <c r="B7" s="179">
        <v>622</v>
      </c>
      <c r="C7" s="180">
        <v>6</v>
      </c>
      <c r="D7" s="179">
        <v>787</v>
      </c>
      <c r="E7" s="181">
        <v>7.1658999999999997</v>
      </c>
      <c r="F7" s="182">
        <v>6.8966000000000003</v>
      </c>
      <c r="G7" s="181">
        <v>7.1016000000000004</v>
      </c>
    </row>
    <row r="8" spans="1:7" s="18" customFormat="1" x14ac:dyDescent="0.25">
      <c r="A8" s="178" t="s">
        <v>48</v>
      </c>
      <c r="B8" s="179">
        <v>554</v>
      </c>
      <c r="C8" s="180">
        <v>4</v>
      </c>
      <c r="D8" s="179">
        <v>710</v>
      </c>
      <c r="E8" s="181">
        <v>6.3825000000000003</v>
      </c>
      <c r="F8" s="182">
        <v>4.5976999999999997</v>
      </c>
      <c r="G8" s="181">
        <v>6.4067999999999996</v>
      </c>
    </row>
    <row r="9" spans="1:7" s="18" customFormat="1" x14ac:dyDescent="0.25">
      <c r="A9" s="178" t="s">
        <v>49</v>
      </c>
      <c r="B9" s="179">
        <v>737</v>
      </c>
      <c r="C9" s="180">
        <v>6</v>
      </c>
      <c r="D9" s="179">
        <v>921</v>
      </c>
      <c r="E9" s="181">
        <v>8.4908000000000001</v>
      </c>
      <c r="F9" s="182">
        <v>6.8966000000000003</v>
      </c>
      <c r="G9" s="181">
        <v>8.3108000000000004</v>
      </c>
    </row>
    <row r="10" spans="1:7" s="18" customFormat="1" x14ac:dyDescent="0.25">
      <c r="A10" s="178" t="s">
        <v>50</v>
      </c>
      <c r="B10" s="179">
        <v>660</v>
      </c>
      <c r="C10" s="180">
        <v>4</v>
      </c>
      <c r="D10" s="179">
        <v>879</v>
      </c>
      <c r="E10" s="181">
        <v>7.6036999999999999</v>
      </c>
      <c r="F10" s="182">
        <v>4.5976999999999997</v>
      </c>
      <c r="G10" s="181">
        <v>7.9318</v>
      </c>
    </row>
    <row r="11" spans="1:7" s="18" customFormat="1" x14ac:dyDescent="0.25">
      <c r="A11" s="178" t="s">
        <v>51</v>
      </c>
      <c r="B11" s="179">
        <v>751</v>
      </c>
      <c r="C11" s="180">
        <v>8</v>
      </c>
      <c r="D11" s="179">
        <v>933</v>
      </c>
      <c r="E11" s="181">
        <v>8.6521000000000008</v>
      </c>
      <c r="F11" s="182">
        <v>9.1953999999999994</v>
      </c>
      <c r="G11" s="181">
        <v>8.4191000000000003</v>
      </c>
    </row>
    <row r="12" spans="1:7" s="18" customFormat="1" x14ac:dyDescent="0.25">
      <c r="A12" s="178" t="s">
        <v>52</v>
      </c>
      <c r="B12" s="179">
        <v>849</v>
      </c>
      <c r="C12" s="180">
        <v>8</v>
      </c>
      <c r="D12" s="179">
        <v>1141</v>
      </c>
      <c r="E12" s="181">
        <v>9.7811000000000003</v>
      </c>
      <c r="F12" s="182">
        <v>9.1953999999999994</v>
      </c>
      <c r="G12" s="181">
        <v>10.295999999999999</v>
      </c>
    </row>
    <row r="13" spans="1:7" s="18" customFormat="1" x14ac:dyDescent="0.25">
      <c r="A13" s="178" t="s">
        <v>53</v>
      </c>
      <c r="B13" s="179">
        <v>897</v>
      </c>
      <c r="C13" s="180">
        <v>13</v>
      </c>
      <c r="D13" s="179">
        <v>1173</v>
      </c>
      <c r="E13" s="181">
        <v>10.334099999999999</v>
      </c>
      <c r="F13" s="182">
        <v>14.942500000000001</v>
      </c>
      <c r="G13" s="181">
        <v>10.5847</v>
      </c>
    </row>
    <row r="14" spans="1:7" s="18" customFormat="1" x14ac:dyDescent="0.25">
      <c r="A14" s="178" t="s">
        <v>54</v>
      </c>
      <c r="B14" s="179">
        <v>746</v>
      </c>
      <c r="C14" s="180">
        <v>14</v>
      </c>
      <c r="D14" s="179">
        <v>988</v>
      </c>
      <c r="E14" s="181">
        <v>8.5945</v>
      </c>
      <c r="F14" s="182">
        <v>16.091999999999999</v>
      </c>
      <c r="G14" s="181">
        <v>8.9154</v>
      </c>
    </row>
    <row r="15" spans="1:7" s="18" customFormat="1" x14ac:dyDescent="0.25">
      <c r="A15" s="178" t="s">
        <v>55</v>
      </c>
      <c r="B15" s="179">
        <v>745</v>
      </c>
      <c r="C15" s="180">
        <v>6</v>
      </c>
      <c r="D15" s="179">
        <v>922</v>
      </c>
      <c r="E15" s="181">
        <v>8.5829000000000004</v>
      </c>
      <c r="F15" s="182">
        <v>6.8966000000000003</v>
      </c>
      <c r="G15" s="181">
        <v>8.3198000000000008</v>
      </c>
    </row>
    <row r="16" spans="1:7" s="18" customFormat="1" x14ac:dyDescent="0.25">
      <c r="A16" s="178" t="s">
        <v>56</v>
      </c>
      <c r="B16" s="179">
        <v>715</v>
      </c>
      <c r="C16" s="180">
        <v>5</v>
      </c>
      <c r="D16" s="179">
        <v>897</v>
      </c>
      <c r="E16" s="181">
        <v>8.2372999999999994</v>
      </c>
      <c r="F16" s="182">
        <v>5.7470999999999997</v>
      </c>
      <c r="G16" s="181">
        <v>8.0942000000000007</v>
      </c>
    </row>
    <row r="17" spans="1:9" s="18" customFormat="1" x14ac:dyDescent="0.25">
      <c r="A17" s="178" t="s">
        <v>57</v>
      </c>
      <c r="B17" s="179">
        <v>686</v>
      </c>
      <c r="C17" s="180">
        <v>4</v>
      </c>
      <c r="D17" s="179">
        <v>843</v>
      </c>
      <c r="E17" s="181">
        <v>7.9032</v>
      </c>
      <c r="F17" s="182">
        <v>4.5976999999999997</v>
      </c>
      <c r="G17" s="181">
        <v>7.6069000000000004</v>
      </c>
    </row>
    <row r="18" spans="1:9" s="18" customFormat="1" x14ac:dyDescent="0.25">
      <c r="A18" s="178" t="s">
        <v>58</v>
      </c>
      <c r="B18" s="179">
        <v>718</v>
      </c>
      <c r="C18" s="183">
        <v>9</v>
      </c>
      <c r="D18" s="184">
        <v>888</v>
      </c>
      <c r="E18" s="185">
        <v>8.2719000000000005</v>
      </c>
      <c r="F18" s="186">
        <v>10.344799999999999</v>
      </c>
      <c r="G18" s="185">
        <v>8.0129999999999999</v>
      </c>
    </row>
    <row r="19" spans="1:9" s="18" customFormat="1" x14ac:dyDescent="0.25">
      <c r="A19" s="187" t="s">
        <v>14</v>
      </c>
      <c r="B19" s="188">
        <v>8680</v>
      </c>
      <c r="C19" s="188">
        <v>87</v>
      </c>
      <c r="D19" s="188">
        <v>11082</v>
      </c>
      <c r="E19" s="189">
        <v>100</v>
      </c>
      <c r="F19" s="189">
        <v>100</v>
      </c>
      <c r="G19" s="189">
        <v>100</v>
      </c>
    </row>
    <row r="23" spans="1:9" x14ac:dyDescent="0.25">
      <c r="H23" s="40"/>
      <c r="I23" s="40"/>
    </row>
    <row r="24" spans="1:9" x14ac:dyDescent="0.25">
      <c r="H24" s="40"/>
      <c r="I24" s="40"/>
    </row>
    <row r="25" spans="1:9" x14ac:dyDescent="0.25">
      <c r="H25" s="40"/>
      <c r="I25" s="40"/>
    </row>
    <row r="26" spans="1:9" x14ac:dyDescent="0.25">
      <c r="H26" s="40"/>
      <c r="I26" s="40"/>
    </row>
    <row r="27" spans="1:9" x14ac:dyDescent="0.25">
      <c r="H27" s="40"/>
      <c r="I27" s="40"/>
    </row>
    <row r="28" spans="1:9" x14ac:dyDescent="0.25">
      <c r="H28" s="40"/>
      <c r="I28" s="40"/>
    </row>
    <row r="29" spans="1:9" x14ac:dyDescent="0.25">
      <c r="H29" s="40"/>
      <c r="I29" s="40"/>
    </row>
    <row r="30" spans="1:9" x14ac:dyDescent="0.25">
      <c r="H30" s="40"/>
      <c r="I30" s="40"/>
    </row>
    <row r="31" spans="1:9" x14ac:dyDescent="0.25">
      <c r="H31" s="40"/>
      <c r="I31" s="40"/>
    </row>
    <row r="32" spans="1:9" x14ac:dyDescent="0.25">
      <c r="H32" s="40"/>
      <c r="I32" s="40"/>
    </row>
    <row r="33" s="40" customFormat="1" ht="11.25" x14ac:dyDescent="0.2"/>
    <row r="34" s="40" customFormat="1" ht="11.25" x14ac:dyDescent="0.2"/>
    <row r="35" s="40" customFormat="1" ht="11.25" x14ac:dyDescent="0.2"/>
    <row r="36" s="40" customFormat="1" ht="11.25" x14ac:dyDescent="0.2"/>
    <row r="37" s="40" customFormat="1" ht="11.25" x14ac:dyDescent="0.2"/>
    <row r="38" s="40" customFormat="1" ht="11.25" x14ac:dyDescent="0.2"/>
    <row r="39" s="40" customFormat="1" ht="11.25" x14ac:dyDescent="0.2"/>
  </sheetData>
  <mergeCells count="3">
    <mergeCell ref="A5:A6"/>
    <mergeCell ref="B5:D5"/>
    <mergeCell ref="E5:G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H14"/>
  <sheetViews>
    <sheetView workbookViewId="0">
      <selection activeCell="A3" sqref="A3"/>
    </sheetView>
  </sheetViews>
  <sheetFormatPr defaultColWidth="9.140625" defaultRowHeight="11.25" x14ac:dyDescent="0.2"/>
  <cols>
    <col min="1" max="1" width="10.7109375" style="40" customWidth="1"/>
    <col min="2" max="2" width="9.140625" style="41"/>
    <col min="3" max="5" width="15" style="40" customWidth="1"/>
    <col min="6" max="8" width="15" style="42" customWidth="1"/>
    <col min="9" max="16384" width="9.140625" style="40"/>
  </cols>
  <sheetData>
    <row r="3" spans="1:7" s="40" customFormat="1" ht="15" x14ac:dyDescent="0.25">
      <c r="A3" s="70" t="s">
        <v>295</v>
      </c>
      <c r="B3" s="70"/>
      <c r="C3" s="70"/>
      <c r="D3" s="70"/>
      <c r="E3" s="70"/>
      <c r="F3" s="70"/>
      <c r="G3" s="18"/>
    </row>
    <row r="4" spans="1:7" s="40" customFormat="1" ht="15" customHeight="1" x14ac:dyDescent="0.2">
      <c r="A4" s="136" t="s">
        <v>43</v>
      </c>
      <c r="B4" s="151"/>
      <c r="C4" s="151"/>
      <c r="D4" s="151"/>
      <c r="E4" s="151"/>
      <c r="F4" s="151"/>
      <c r="G4" s="151"/>
    </row>
    <row r="5" spans="1:7" s="40" customFormat="1" ht="15" customHeight="1" x14ac:dyDescent="0.25">
      <c r="A5" s="277" t="s">
        <v>59</v>
      </c>
      <c r="B5" s="279" t="s">
        <v>45</v>
      </c>
      <c r="C5" s="279"/>
      <c r="D5" s="279"/>
      <c r="E5" s="280" t="s">
        <v>46</v>
      </c>
      <c r="F5" s="280"/>
      <c r="G5" s="280"/>
    </row>
    <row r="6" spans="1:7" s="40" customFormat="1" ht="13.5" x14ac:dyDescent="0.25">
      <c r="A6" s="278"/>
      <c r="B6" s="152" t="s">
        <v>3</v>
      </c>
      <c r="C6" s="152" t="s">
        <v>4</v>
      </c>
      <c r="D6" s="152" t="s">
        <v>5</v>
      </c>
      <c r="E6" s="152" t="s">
        <v>3</v>
      </c>
      <c r="F6" s="152" t="s">
        <v>4</v>
      </c>
      <c r="G6" s="152" t="s">
        <v>5</v>
      </c>
    </row>
    <row r="7" spans="1:7" s="40" customFormat="1" ht="13.5" x14ac:dyDescent="0.2">
      <c r="A7" s="161" t="s">
        <v>60</v>
      </c>
      <c r="B7" s="191">
        <v>1331</v>
      </c>
      <c r="C7" s="139">
        <v>10</v>
      </c>
      <c r="D7" s="191">
        <v>1686</v>
      </c>
      <c r="E7" s="192">
        <v>15.334099999999999</v>
      </c>
      <c r="F7" s="114">
        <v>11.494300000000001</v>
      </c>
      <c r="G7" s="192">
        <v>15.213900000000001</v>
      </c>
    </row>
    <row r="8" spans="1:7" s="40" customFormat="1" ht="13.5" x14ac:dyDescent="0.2">
      <c r="A8" s="161" t="s">
        <v>61</v>
      </c>
      <c r="B8" s="191">
        <v>1307</v>
      </c>
      <c r="C8" s="139">
        <v>14</v>
      </c>
      <c r="D8" s="191">
        <v>1618</v>
      </c>
      <c r="E8" s="192">
        <v>15.057600000000001</v>
      </c>
      <c r="F8" s="114">
        <v>16.091999999999999</v>
      </c>
      <c r="G8" s="192">
        <v>14.600300000000001</v>
      </c>
    </row>
    <row r="9" spans="1:7" s="40" customFormat="1" ht="13.5" x14ac:dyDescent="0.2">
      <c r="A9" s="161" t="s">
        <v>62</v>
      </c>
      <c r="B9" s="191">
        <v>1332</v>
      </c>
      <c r="C9" s="139">
        <v>13</v>
      </c>
      <c r="D9" s="191">
        <v>1667</v>
      </c>
      <c r="E9" s="192">
        <v>15.345599999999999</v>
      </c>
      <c r="F9" s="114">
        <v>14.942500000000001</v>
      </c>
      <c r="G9" s="192">
        <v>15.042400000000001</v>
      </c>
    </row>
    <row r="10" spans="1:7" s="40" customFormat="1" ht="13.5" x14ac:dyDescent="0.2">
      <c r="A10" s="161" t="s">
        <v>63</v>
      </c>
      <c r="B10" s="191">
        <v>1323</v>
      </c>
      <c r="C10" s="139">
        <v>12</v>
      </c>
      <c r="D10" s="191">
        <v>1654</v>
      </c>
      <c r="E10" s="192">
        <v>15.241899999999999</v>
      </c>
      <c r="F10" s="114">
        <v>13.793100000000001</v>
      </c>
      <c r="G10" s="192">
        <v>14.9251</v>
      </c>
    </row>
    <row r="11" spans="1:7" s="40" customFormat="1" ht="13.5" x14ac:dyDescent="0.2">
      <c r="A11" s="161" t="s">
        <v>64</v>
      </c>
      <c r="B11" s="191">
        <v>1354</v>
      </c>
      <c r="C11" s="139">
        <v>11</v>
      </c>
      <c r="D11" s="191">
        <v>1697</v>
      </c>
      <c r="E11" s="192">
        <v>15.5991</v>
      </c>
      <c r="F11" s="114">
        <v>12.643700000000001</v>
      </c>
      <c r="G11" s="192">
        <v>15.3131</v>
      </c>
    </row>
    <row r="12" spans="1:7" s="40" customFormat="1" ht="13.5" x14ac:dyDescent="0.2">
      <c r="A12" s="161" t="s">
        <v>65</v>
      </c>
      <c r="B12" s="191">
        <v>1132</v>
      </c>
      <c r="C12" s="139">
        <v>12</v>
      </c>
      <c r="D12" s="191">
        <v>1504</v>
      </c>
      <c r="E12" s="192">
        <v>13.041499999999999</v>
      </c>
      <c r="F12" s="114">
        <v>13.793100000000001</v>
      </c>
      <c r="G12" s="192">
        <v>13.5716</v>
      </c>
    </row>
    <row r="13" spans="1:7" s="40" customFormat="1" ht="13.5" x14ac:dyDescent="0.2">
      <c r="A13" s="161" t="s">
        <v>66</v>
      </c>
      <c r="B13" s="191">
        <v>901</v>
      </c>
      <c r="C13" s="139">
        <v>15</v>
      </c>
      <c r="D13" s="191">
        <v>1256</v>
      </c>
      <c r="E13" s="192">
        <v>10.3802</v>
      </c>
      <c r="F13" s="114">
        <v>17.241399999999999</v>
      </c>
      <c r="G13" s="192">
        <v>11.3337</v>
      </c>
    </row>
    <row r="14" spans="1:7" s="40" customFormat="1" ht="13.5" x14ac:dyDescent="0.2">
      <c r="A14" s="162" t="s">
        <v>14</v>
      </c>
      <c r="B14" s="143">
        <v>8680</v>
      </c>
      <c r="C14" s="143">
        <v>87</v>
      </c>
      <c r="D14" s="143">
        <v>11082</v>
      </c>
      <c r="E14" s="144">
        <v>100</v>
      </c>
      <c r="F14" s="144">
        <v>100</v>
      </c>
      <c r="G14" s="144">
        <v>100</v>
      </c>
    </row>
  </sheetData>
  <mergeCells count="3">
    <mergeCell ref="A5:A6"/>
    <mergeCell ref="B5:D5"/>
    <mergeCell ref="E5:G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3:K35"/>
  <sheetViews>
    <sheetView workbookViewId="0">
      <selection activeCell="A2" sqref="A2"/>
    </sheetView>
  </sheetViews>
  <sheetFormatPr defaultColWidth="9.140625" defaultRowHeight="11.25" x14ac:dyDescent="0.2"/>
  <cols>
    <col min="1" max="1" width="14.85546875" style="40" customWidth="1"/>
    <col min="2" max="2" width="10.85546875" style="210" customWidth="1"/>
    <col min="3" max="5" width="10.85546875" style="40" customWidth="1"/>
    <col min="6" max="6" width="10" style="42" customWidth="1"/>
    <col min="7" max="7" width="9.140625" style="42"/>
    <col min="8" max="16384" width="9.140625" style="40"/>
  </cols>
  <sheetData>
    <row r="3" spans="1:6" ht="12.75" x14ac:dyDescent="0.2">
      <c r="A3" s="70" t="s">
        <v>296</v>
      </c>
      <c r="B3" s="70"/>
      <c r="C3" s="70"/>
      <c r="D3" s="70"/>
      <c r="E3" s="70"/>
      <c r="F3" s="70"/>
    </row>
    <row r="4" spans="1:6" ht="15" customHeight="1" x14ac:dyDescent="0.2">
      <c r="A4" s="136" t="s">
        <v>25</v>
      </c>
      <c r="B4" s="151"/>
      <c r="C4" s="151"/>
      <c r="D4" s="151"/>
      <c r="E4" s="151"/>
      <c r="F4" s="151"/>
    </row>
    <row r="5" spans="1:6" ht="27" x14ac:dyDescent="0.25">
      <c r="A5" s="73" t="s">
        <v>67</v>
      </c>
      <c r="B5" s="193" t="s">
        <v>3</v>
      </c>
      <c r="C5" s="193" t="s">
        <v>4</v>
      </c>
      <c r="D5" s="193" t="s">
        <v>5</v>
      </c>
      <c r="E5" s="194" t="s">
        <v>17</v>
      </c>
      <c r="F5" s="194" t="s">
        <v>18</v>
      </c>
    </row>
    <row r="6" spans="1:6" ht="13.5" x14ac:dyDescent="0.2">
      <c r="A6" s="195">
        <v>1</v>
      </c>
      <c r="B6" s="196">
        <v>147</v>
      </c>
      <c r="C6" s="197">
        <v>4</v>
      </c>
      <c r="D6" s="196">
        <v>206</v>
      </c>
      <c r="E6" s="198">
        <v>2.72</v>
      </c>
      <c r="F6" s="199">
        <v>140.13999999999999</v>
      </c>
    </row>
    <row r="7" spans="1:6" ht="13.5" x14ac:dyDescent="0.2">
      <c r="A7" s="195">
        <v>2</v>
      </c>
      <c r="B7" s="196">
        <v>91</v>
      </c>
      <c r="C7" s="200">
        <v>0</v>
      </c>
      <c r="D7" s="196">
        <v>140</v>
      </c>
      <c r="E7" s="101">
        <v>0</v>
      </c>
      <c r="F7" s="199">
        <v>153.85</v>
      </c>
    </row>
    <row r="8" spans="1:6" ht="13.5" x14ac:dyDescent="0.2">
      <c r="A8" s="195">
        <v>3</v>
      </c>
      <c r="B8" s="196">
        <v>54</v>
      </c>
      <c r="C8" s="200">
        <v>3</v>
      </c>
      <c r="D8" s="196">
        <v>65</v>
      </c>
      <c r="E8" s="101">
        <v>5.56</v>
      </c>
      <c r="F8" s="199">
        <v>120.37</v>
      </c>
    </row>
    <row r="9" spans="1:6" ht="13.5" x14ac:dyDescent="0.2">
      <c r="A9" s="195">
        <v>4</v>
      </c>
      <c r="B9" s="196">
        <v>34</v>
      </c>
      <c r="C9" s="200">
        <v>0</v>
      </c>
      <c r="D9" s="196">
        <v>51</v>
      </c>
      <c r="E9" s="101">
        <v>0</v>
      </c>
      <c r="F9" s="199">
        <v>150</v>
      </c>
    </row>
    <row r="10" spans="1:6" ht="13.5" x14ac:dyDescent="0.2">
      <c r="A10" s="195">
        <v>5</v>
      </c>
      <c r="B10" s="196">
        <v>44</v>
      </c>
      <c r="C10" s="200">
        <v>0</v>
      </c>
      <c r="D10" s="196">
        <v>62</v>
      </c>
      <c r="E10" s="101">
        <v>0</v>
      </c>
      <c r="F10" s="199">
        <v>140.91</v>
      </c>
    </row>
    <row r="11" spans="1:6" ht="13.5" x14ac:dyDescent="0.2">
      <c r="A11" s="195">
        <v>6</v>
      </c>
      <c r="B11" s="196">
        <v>62</v>
      </c>
      <c r="C11" s="197">
        <v>1</v>
      </c>
      <c r="D11" s="196">
        <v>85</v>
      </c>
      <c r="E11" s="198">
        <v>1.61</v>
      </c>
      <c r="F11" s="199">
        <v>137.1</v>
      </c>
    </row>
    <row r="12" spans="1:6" ht="13.5" x14ac:dyDescent="0.2">
      <c r="A12" s="195">
        <v>7</v>
      </c>
      <c r="B12" s="196">
        <v>137</v>
      </c>
      <c r="C12" s="200">
        <v>4</v>
      </c>
      <c r="D12" s="196">
        <v>151</v>
      </c>
      <c r="E12" s="201">
        <v>2.92</v>
      </c>
      <c r="F12" s="199">
        <v>110.22</v>
      </c>
    </row>
    <row r="13" spans="1:6" ht="13.5" x14ac:dyDescent="0.2">
      <c r="A13" s="195">
        <v>8</v>
      </c>
      <c r="B13" s="196">
        <v>437</v>
      </c>
      <c r="C13" s="197">
        <v>5</v>
      </c>
      <c r="D13" s="196">
        <v>538</v>
      </c>
      <c r="E13" s="198">
        <v>1.1399999999999999</v>
      </c>
      <c r="F13" s="199">
        <v>123.11</v>
      </c>
    </row>
    <row r="14" spans="1:6" ht="13.5" x14ac:dyDescent="0.2">
      <c r="A14" s="195">
        <v>9</v>
      </c>
      <c r="B14" s="196">
        <v>592</v>
      </c>
      <c r="C14" s="200">
        <v>4</v>
      </c>
      <c r="D14" s="196">
        <v>712</v>
      </c>
      <c r="E14" s="101">
        <v>0.68</v>
      </c>
      <c r="F14" s="199">
        <v>120.27</v>
      </c>
    </row>
    <row r="15" spans="1:6" ht="13.5" x14ac:dyDescent="0.2">
      <c r="A15" s="195">
        <v>10</v>
      </c>
      <c r="B15" s="196">
        <v>569</v>
      </c>
      <c r="C15" s="197">
        <v>5</v>
      </c>
      <c r="D15" s="196">
        <v>718</v>
      </c>
      <c r="E15" s="198">
        <v>0.88</v>
      </c>
      <c r="F15" s="199">
        <v>126.19</v>
      </c>
    </row>
    <row r="16" spans="1:6" ht="13.5" x14ac:dyDescent="0.2">
      <c r="A16" s="195">
        <v>11</v>
      </c>
      <c r="B16" s="196">
        <v>577</v>
      </c>
      <c r="C16" s="197">
        <v>4</v>
      </c>
      <c r="D16" s="196">
        <v>689</v>
      </c>
      <c r="E16" s="198">
        <v>0.69</v>
      </c>
      <c r="F16" s="199">
        <v>119.41</v>
      </c>
    </row>
    <row r="17" spans="1:11" ht="13.5" x14ac:dyDescent="0.2">
      <c r="A17" s="195">
        <v>12</v>
      </c>
      <c r="B17" s="196">
        <v>576</v>
      </c>
      <c r="C17" s="197">
        <v>5</v>
      </c>
      <c r="D17" s="196">
        <v>724</v>
      </c>
      <c r="E17" s="198">
        <v>0.87</v>
      </c>
      <c r="F17" s="199">
        <v>125.69</v>
      </c>
    </row>
    <row r="18" spans="1:11" ht="13.5" x14ac:dyDescent="0.2">
      <c r="A18" s="195">
        <v>13</v>
      </c>
      <c r="B18" s="196">
        <v>618</v>
      </c>
      <c r="C18" s="200">
        <v>5</v>
      </c>
      <c r="D18" s="196">
        <v>785</v>
      </c>
      <c r="E18" s="201">
        <v>0.81</v>
      </c>
      <c r="F18" s="199">
        <v>127.02</v>
      </c>
    </row>
    <row r="19" spans="1:11" ht="13.5" x14ac:dyDescent="0.2">
      <c r="A19" s="195">
        <v>14</v>
      </c>
      <c r="B19" s="196">
        <v>538</v>
      </c>
      <c r="C19" s="197">
        <v>6</v>
      </c>
      <c r="D19" s="196">
        <v>672</v>
      </c>
      <c r="E19" s="198">
        <v>1.1200000000000001</v>
      </c>
      <c r="F19" s="199">
        <v>124.91</v>
      </c>
    </row>
    <row r="20" spans="1:11" ht="13.5" x14ac:dyDescent="0.2">
      <c r="A20" s="195">
        <v>15</v>
      </c>
      <c r="B20" s="196">
        <v>542</v>
      </c>
      <c r="C20" s="197">
        <v>6</v>
      </c>
      <c r="D20" s="196">
        <v>688</v>
      </c>
      <c r="E20" s="198">
        <v>1.1100000000000001</v>
      </c>
      <c r="F20" s="199">
        <v>126.94</v>
      </c>
    </row>
    <row r="21" spans="1:11" ht="13.5" x14ac:dyDescent="0.2">
      <c r="A21" s="195">
        <v>16</v>
      </c>
      <c r="B21" s="196">
        <v>550</v>
      </c>
      <c r="C21" s="197">
        <v>2</v>
      </c>
      <c r="D21" s="196">
        <v>733</v>
      </c>
      <c r="E21" s="198">
        <v>0.36</v>
      </c>
      <c r="F21" s="199">
        <v>133.27000000000001</v>
      </c>
    </row>
    <row r="22" spans="1:11" ht="13.5" x14ac:dyDescent="0.2">
      <c r="A22" s="195">
        <v>17</v>
      </c>
      <c r="B22" s="196">
        <v>604</v>
      </c>
      <c r="C22" s="197">
        <v>3</v>
      </c>
      <c r="D22" s="196">
        <v>784</v>
      </c>
      <c r="E22" s="198">
        <v>0.5</v>
      </c>
      <c r="F22" s="199">
        <v>129.80000000000001</v>
      </c>
    </row>
    <row r="23" spans="1:11" ht="13.5" x14ac:dyDescent="0.2">
      <c r="A23" s="195">
        <v>18</v>
      </c>
      <c r="B23" s="196">
        <v>668</v>
      </c>
      <c r="C23" s="197">
        <v>8</v>
      </c>
      <c r="D23" s="196">
        <v>860</v>
      </c>
      <c r="E23" s="198">
        <v>1.2</v>
      </c>
      <c r="F23" s="199">
        <v>128.74</v>
      </c>
    </row>
    <row r="24" spans="1:11" ht="13.5" x14ac:dyDescent="0.2">
      <c r="A24" s="195">
        <v>19</v>
      </c>
      <c r="B24" s="196">
        <v>601</v>
      </c>
      <c r="C24" s="197">
        <v>9</v>
      </c>
      <c r="D24" s="196">
        <v>760</v>
      </c>
      <c r="E24" s="198">
        <v>1.5</v>
      </c>
      <c r="F24" s="199">
        <v>126.46</v>
      </c>
    </row>
    <row r="25" spans="1:11" ht="13.5" x14ac:dyDescent="0.2">
      <c r="A25" s="195">
        <v>20</v>
      </c>
      <c r="B25" s="196">
        <v>484</v>
      </c>
      <c r="C25" s="200">
        <v>3</v>
      </c>
      <c r="D25" s="196">
        <v>641</v>
      </c>
      <c r="E25" s="201">
        <v>0.62</v>
      </c>
      <c r="F25" s="199">
        <v>132.44</v>
      </c>
      <c r="J25" s="202"/>
      <c r="K25" s="202"/>
    </row>
    <row r="26" spans="1:11" ht="13.5" x14ac:dyDescent="0.2">
      <c r="A26" s="195">
        <v>21</v>
      </c>
      <c r="B26" s="196">
        <v>270</v>
      </c>
      <c r="C26" s="200">
        <v>2</v>
      </c>
      <c r="D26" s="196">
        <v>354</v>
      </c>
      <c r="E26" s="101">
        <v>0.74</v>
      </c>
      <c r="F26" s="199">
        <v>131.11000000000001</v>
      </c>
    </row>
    <row r="27" spans="1:11" ht="13.5" x14ac:dyDescent="0.2">
      <c r="A27" s="195">
        <v>22</v>
      </c>
      <c r="B27" s="196">
        <v>181</v>
      </c>
      <c r="C27" s="200">
        <v>2</v>
      </c>
      <c r="D27" s="196">
        <v>238</v>
      </c>
      <c r="E27" s="101">
        <v>1.1000000000000001</v>
      </c>
      <c r="F27" s="199">
        <v>131.49</v>
      </c>
    </row>
    <row r="28" spans="1:11" ht="13.5" x14ac:dyDescent="0.25">
      <c r="A28" s="25">
        <v>23</v>
      </c>
      <c r="B28" s="203">
        <v>151</v>
      </c>
      <c r="C28" s="204">
        <v>3</v>
      </c>
      <c r="D28" s="205">
        <v>213</v>
      </c>
      <c r="E28" s="96">
        <v>1.99</v>
      </c>
      <c r="F28" s="206">
        <v>141.06</v>
      </c>
    </row>
    <row r="29" spans="1:11" ht="13.5" x14ac:dyDescent="0.25">
      <c r="A29" s="25">
        <v>24</v>
      </c>
      <c r="B29" s="203">
        <v>145</v>
      </c>
      <c r="C29" s="204">
        <v>3</v>
      </c>
      <c r="D29" s="205">
        <v>203</v>
      </c>
      <c r="E29" s="96">
        <v>2.0699999999999998</v>
      </c>
      <c r="F29" s="206">
        <v>140</v>
      </c>
    </row>
    <row r="30" spans="1:11" ht="13.5" x14ac:dyDescent="0.25">
      <c r="A30" s="25" t="s">
        <v>68</v>
      </c>
      <c r="B30" s="203">
        <v>8</v>
      </c>
      <c r="C30" s="200">
        <v>0</v>
      </c>
      <c r="D30" s="205">
        <v>10</v>
      </c>
      <c r="E30" s="101">
        <v>0</v>
      </c>
      <c r="F30" s="206">
        <v>125</v>
      </c>
    </row>
    <row r="31" spans="1:11" ht="13.5" x14ac:dyDescent="0.2">
      <c r="A31" s="207" t="s">
        <v>14</v>
      </c>
      <c r="B31" s="208">
        <v>8680</v>
      </c>
      <c r="C31" s="208">
        <v>87</v>
      </c>
      <c r="D31" s="208">
        <v>11082</v>
      </c>
      <c r="E31" s="209">
        <v>1</v>
      </c>
      <c r="F31" s="209">
        <v>127.67</v>
      </c>
    </row>
    <row r="32" spans="1:11" ht="16.5" x14ac:dyDescent="0.2">
      <c r="A32" s="281" t="s">
        <v>297</v>
      </c>
      <c r="B32" s="282"/>
      <c r="C32" s="282"/>
      <c r="D32" s="282"/>
      <c r="E32" s="282"/>
      <c r="F32" s="282"/>
    </row>
    <row r="33" spans="1:7" x14ac:dyDescent="0.2">
      <c r="A33" s="283" t="s">
        <v>298</v>
      </c>
      <c r="B33" s="283"/>
      <c r="C33" s="283"/>
      <c r="D33" s="283"/>
      <c r="E33" s="283"/>
      <c r="F33" s="283"/>
      <c r="G33" s="40"/>
    </row>
    <row r="35" spans="1:7" x14ac:dyDescent="0.2">
      <c r="C35" s="202"/>
      <c r="G35" s="40"/>
    </row>
  </sheetData>
  <mergeCells count="2">
    <mergeCell ref="A32:F32"/>
    <mergeCell ref="A33:F3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3:T18"/>
  <sheetViews>
    <sheetView workbookViewId="0">
      <selection activeCell="A4" sqref="A4"/>
    </sheetView>
  </sheetViews>
  <sheetFormatPr defaultColWidth="9.140625" defaultRowHeight="11.25" x14ac:dyDescent="0.2"/>
  <cols>
    <col min="1" max="1" width="11.42578125" style="40" customWidth="1"/>
    <col min="2" max="2" width="6.140625" style="40" customWidth="1"/>
    <col min="3" max="3" width="4.7109375" style="40" customWidth="1"/>
    <col min="4" max="4" width="7.5703125" style="41" customWidth="1"/>
    <col min="5" max="5" width="8.42578125" style="40" customWidth="1"/>
    <col min="6" max="6" width="6.85546875" style="40" customWidth="1"/>
    <col min="7" max="7" width="4.85546875" style="40" customWidth="1"/>
    <col min="8" max="8" width="7.140625" style="42" customWidth="1"/>
    <col min="9" max="9" width="8.140625" style="40" customWidth="1"/>
    <col min="10" max="10" width="6.42578125" style="40" customWidth="1"/>
    <col min="11" max="11" width="4.5703125" style="40" customWidth="1"/>
    <col min="12" max="12" width="7.42578125" style="42" customWidth="1"/>
    <col min="13" max="13" width="8" style="40" customWidth="1"/>
    <col min="14" max="14" width="6" style="40" customWidth="1"/>
    <col min="15" max="15" width="4.5703125" style="40" customWidth="1"/>
    <col min="16" max="16" width="7.5703125" style="42" customWidth="1"/>
    <col min="17" max="17" width="8.5703125" style="40" customWidth="1"/>
    <col min="18" max="19" width="9.140625" style="40"/>
    <col min="20" max="20" width="9.140625" style="42"/>
    <col min="21" max="16384" width="9.140625" style="40"/>
  </cols>
  <sheetData>
    <row r="3" spans="1:17" ht="15" x14ac:dyDescent="0.25">
      <c r="A3" s="21" t="s">
        <v>300</v>
      </c>
      <c r="B3" s="21"/>
      <c r="C3" s="21"/>
      <c r="D3" s="21"/>
      <c r="E3" s="21"/>
      <c r="F3" s="21"/>
      <c r="G3" s="35"/>
      <c r="H3" s="9"/>
      <c r="I3" s="9"/>
      <c r="J3" s="9"/>
      <c r="K3" s="9"/>
      <c r="L3" s="9"/>
      <c r="M3" s="9"/>
      <c r="N3" s="9"/>
      <c r="O3" s="9"/>
      <c r="P3" s="9"/>
      <c r="Q3" s="9"/>
    </row>
    <row r="4" spans="1:17" ht="12.75" x14ac:dyDescent="0.2">
      <c r="A4" s="211" t="s">
        <v>301</v>
      </c>
      <c r="B4" s="212"/>
      <c r="C4" s="212"/>
      <c r="D4" s="212"/>
      <c r="E4" s="212"/>
      <c r="F4" s="212"/>
      <c r="G4" s="212"/>
      <c r="H4" s="9"/>
      <c r="I4" s="9"/>
      <c r="J4" s="9"/>
      <c r="K4" s="9"/>
      <c r="L4" s="9"/>
      <c r="M4" s="9"/>
      <c r="N4" s="9"/>
      <c r="O4" s="9"/>
      <c r="P4" s="9"/>
      <c r="Q4" s="9"/>
    </row>
    <row r="5" spans="1:17" ht="15" customHeight="1" x14ac:dyDescent="0.2">
      <c r="A5" s="267" t="s">
        <v>31</v>
      </c>
      <c r="B5" s="285" t="s">
        <v>59</v>
      </c>
      <c r="C5" s="285"/>
      <c r="D5" s="285"/>
      <c r="E5" s="285"/>
      <c r="F5" s="285"/>
      <c r="G5" s="285"/>
      <c r="H5" s="285"/>
      <c r="I5" s="285"/>
      <c r="J5" s="285"/>
      <c r="K5" s="285"/>
      <c r="L5" s="285"/>
      <c r="M5" s="285"/>
      <c r="N5" s="285"/>
      <c r="O5" s="285"/>
      <c r="P5" s="285"/>
      <c r="Q5" s="285"/>
    </row>
    <row r="6" spans="1:17" ht="15" customHeight="1" x14ac:dyDescent="0.2">
      <c r="A6" s="284"/>
      <c r="B6" s="286" t="s">
        <v>69</v>
      </c>
      <c r="C6" s="286"/>
      <c r="D6" s="286"/>
      <c r="E6" s="286"/>
      <c r="F6" s="285" t="s">
        <v>70</v>
      </c>
      <c r="G6" s="285"/>
      <c r="H6" s="285"/>
      <c r="I6" s="285"/>
      <c r="J6" s="286" t="s">
        <v>71</v>
      </c>
      <c r="K6" s="286"/>
      <c r="L6" s="286"/>
      <c r="M6" s="286"/>
      <c r="N6" s="285" t="s">
        <v>14</v>
      </c>
      <c r="O6" s="285"/>
      <c r="P6" s="285"/>
      <c r="Q6" s="285"/>
    </row>
    <row r="7" spans="1:17" ht="27" x14ac:dyDescent="0.25">
      <c r="A7" s="268"/>
      <c r="B7" s="72" t="s">
        <v>3</v>
      </c>
      <c r="C7" s="72" t="s">
        <v>4</v>
      </c>
      <c r="D7" s="72" t="s">
        <v>5</v>
      </c>
      <c r="E7" s="213" t="s">
        <v>194</v>
      </c>
      <c r="F7" s="72" t="s">
        <v>3</v>
      </c>
      <c r="G7" s="72" t="s">
        <v>4</v>
      </c>
      <c r="H7" s="72" t="s">
        <v>5</v>
      </c>
      <c r="I7" s="213" t="s">
        <v>194</v>
      </c>
      <c r="J7" s="72" t="s">
        <v>3</v>
      </c>
      <c r="K7" s="72" t="s">
        <v>4</v>
      </c>
      <c r="L7" s="72" t="s">
        <v>5</v>
      </c>
      <c r="M7" s="213" t="s">
        <v>194</v>
      </c>
      <c r="N7" s="72" t="s">
        <v>3</v>
      </c>
      <c r="O7" s="72" t="s">
        <v>4</v>
      </c>
      <c r="P7" s="72" t="s">
        <v>5</v>
      </c>
      <c r="Q7" s="213" t="s">
        <v>194</v>
      </c>
    </row>
    <row r="8" spans="1:17" ht="13.5" x14ac:dyDescent="0.2">
      <c r="A8" s="214" t="s">
        <v>179</v>
      </c>
      <c r="B8" s="215">
        <v>19</v>
      </c>
      <c r="C8" s="34">
        <v>1</v>
      </c>
      <c r="D8" s="215">
        <v>27</v>
      </c>
      <c r="E8" s="32">
        <v>5.26</v>
      </c>
      <c r="F8" s="215">
        <v>22</v>
      </c>
      <c r="G8" s="34">
        <v>0</v>
      </c>
      <c r="H8" s="215">
        <v>28</v>
      </c>
      <c r="I8" s="32">
        <v>0</v>
      </c>
      <c r="J8" s="215">
        <v>47</v>
      </c>
      <c r="K8" s="216">
        <v>0</v>
      </c>
      <c r="L8" s="215">
        <v>63</v>
      </c>
      <c r="M8" s="217">
        <v>0</v>
      </c>
      <c r="N8" s="215">
        <v>88</v>
      </c>
      <c r="O8" s="216">
        <v>1</v>
      </c>
      <c r="P8" s="215">
        <v>118</v>
      </c>
      <c r="Q8" s="217">
        <v>1.1399999999999999</v>
      </c>
    </row>
    <row r="9" spans="1:17" ht="13.5" x14ac:dyDescent="0.2">
      <c r="A9" s="214" t="s">
        <v>180</v>
      </c>
      <c r="B9" s="215">
        <v>39</v>
      </c>
      <c r="C9" s="34">
        <v>1</v>
      </c>
      <c r="D9" s="215">
        <v>55</v>
      </c>
      <c r="E9" s="32">
        <v>2.56</v>
      </c>
      <c r="F9" s="215">
        <v>30</v>
      </c>
      <c r="G9" s="34">
        <v>0</v>
      </c>
      <c r="H9" s="215">
        <v>38</v>
      </c>
      <c r="I9" s="32">
        <v>0</v>
      </c>
      <c r="J9" s="215">
        <v>97</v>
      </c>
      <c r="K9" s="216">
        <v>7</v>
      </c>
      <c r="L9" s="215">
        <v>129</v>
      </c>
      <c r="M9" s="217">
        <v>7.22</v>
      </c>
      <c r="N9" s="215">
        <v>166</v>
      </c>
      <c r="O9" s="216">
        <v>8</v>
      </c>
      <c r="P9" s="215">
        <v>222</v>
      </c>
      <c r="Q9" s="217">
        <v>4.82</v>
      </c>
    </row>
    <row r="10" spans="1:17" ht="13.5" x14ac:dyDescent="0.2">
      <c r="A10" s="214" t="s">
        <v>181</v>
      </c>
      <c r="B10" s="215">
        <v>115</v>
      </c>
      <c r="C10" s="34">
        <v>2</v>
      </c>
      <c r="D10" s="215">
        <v>158</v>
      </c>
      <c r="E10" s="34">
        <v>1.74</v>
      </c>
      <c r="F10" s="215">
        <v>142</v>
      </c>
      <c r="G10" s="34">
        <v>1</v>
      </c>
      <c r="H10" s="215">
        <v>209</v>
      </c>
      <c r="I10" s="32">
        <v>0.7</v>
      </c>
      <c r="J10" s="215">
        <v>309</v>
      </c>
      <c r="K10" s="34">
        <v>3</v>
      </c>
      <c r="L10" s="215">
        <v>423</v>
      </c>
      <c r="M10" s="32">
        <v>0.97</v>
      </c>
      <c r="N10" s="215">
        <v>566</v>
      </c>
      <c r="O10" s="34">
        <v>6</v>
      </c>
      <c r="P10" s="215">
        <v>790</v>
      </c>
      <c r="Q10" s="32">
        <v>1.06</v>
      </c>
    </row>
    <row r="11" spans="1:17" ht="13.5" x14ac:dyDescent="0.2">
      <c r="A11" s="214" t="s">
        <v>182</v>
      </c>
      <c r="B11" s="215">
        <v>20</v>
      </c>
      <c r="C11" s="34">
        <v>0</v>
      </c>
      <c r="D11" s="215">
        <v>30</v>
      </c>
      <c r="E11" s="34">
        <v>0</v>
      </c>
      <c r="F11" s="215">
        <v>19</v>
      </c>
      <c r="G11" s="34">
        <v>0</v>
      </c>
      <c r="H11" s="215">
        <v>29</v>
      </c>
      <c r="I11" s="32">
        <v>0</v>
      </c>
      <c r="J11" s="215">
        <v>50</v>
      </c>
      <c r="K11" s="34">
        <v>1</v>
      </c>
      <c r="L11" s="215">
        <v>74</v>
      </c>
      <c r="M11" s="32">
        <v>2</v>
      </c>
      <c r="N11" s="215">
        <v>89</v>
      </c>
      <c r="O11" s="34">
        <v>1</v>
      </c>
      <c r="P11" s="215">
        <v>133</v>
      </c>
      <c r="Q11" s="32">
        <v>1.1200000000000001</v>
      </c>
    </row>
    <row r="12" spans="1:17" ht="13.5" x14ac:dyDescent="0.2">
      <c r="A12" s="207" t="s">
        <v>14</v>
      </c>
      <c r="B12" s="218">
        <v>193</v>
      </c>
      <c r="C12" s="219">
        <v>4</v>
      </c>
      <c r="D12" s="218">
        <v>270</v>
      </c>
      <c r="E12" s="144">
        <v>2.0699999999999998</v>
      </c>
      <c r="F12" s="218">
        <v>213</v>
      </c>
      <c r="G12" s="220">
        <v>1</v>
      </c>
      <c r="H12" s="218">
        <v>304</v>
      </c>
      <c r="I12" s="144">
        <v>0.47</v>
      </c>
      <c r="J12" s="218">
        <v>503</v>
      </c>
      <c r="K12" s="218">
        <v>11</v>
      </c>
      <c r="L12" s="218">
        <v>689</v>
      </c>
      <c r="M12" s="221">
        <v>2.19</v>
      </c>
      <c r="N12" s="218">
        <v>909</v>
      </c>
      <c r="O12" s="218">
        <v>16</v>
      </c>
      <c r="P12" s="218">
        <v>1263</v>
      </c>
      <c r="Q12" s="221">
        <v>1.76</v>
      </c>
    </row>
    <row r="13" spans="1:17" ht="12.75" x14ac:dyDescent="0.25">
      <c r="A13" s="222" t="s">
        <v>299</v>
      </c>
      <c r="B13" s="222"/>
      <c r="C13" s="223"/>
      <c r="D13" s="223"/>
      <c r="E13" s="223"/>
      <c r="F13" s="223"/>
      <c r="G13" s="224"/>
      <c r="H13" s="225"/>
      <c r="I13" s="41"/>
      <c r="J13" s="41"/>
      <c r="K13" s="41"/>
      <c r="L13" s="226"/>
      <c r="M13" s="41"/>
      <c r="N13" s="41"/>
      <c r="O13" s="41"/>
      <c r="P13" s="226"/>
      <c r="Q13" s="41"/>
    </row>
    <row r="14" spans="1:17" x14ac:dyDescent="0.2">
      <c r="A14" s="222" t="s">
        <v>285</v>
      </c>
      <c r="B14" s="227"/>
      <c r="C14" s="227"/>
      <c r="D14" s="227"/>
      <c r="E14" s="227"/>
      <c r="F14" s="227"/>
      <c r="G14" s="228"/>
      <c r="H14" s="226"/>
      <c r="I14" s="41"/>
      <c r="J14" s="41"/>
      <c r="K14" s="41"/>
      <c r="L14" s="226"/>
      <c r="M14" s="41"/>
      <c r="N14" s="41"/>
      <c r="O14" s="41"/>
      <c r="P14" s="226"/>
      <c r="Q14" s="41"/>
    </row>
    <row r="17" spans="2:4" x14ac:dyDescent="0.2">
      <c r="D17" s="40"/>
    </row>
    <row r="18" spans="2:4" x14ac:dyDescent="0.2">
      <c r="B18" s="148"/>
      <c r="C18" s="148"/>
      <c r="D18" s="148"/>
    </row>
  </sheetData>
  <mergeCells count="6">
    <mergeCell ref="A5:A7"/>
    <mergeCell ref="B5:Q5"/>
    <mergeCell ref="B6:E6"/>
    <mergeCell ref="F6:I6"/>
    <mergeCell ref="J6:M6"/>
    <mergeCell ref="N6:Q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Q16"/>
  <sheetViews>
    <sheetView workbookViewId="0">
      <selection activeCell="D16" sqref="D16"/>
    </sheetView>
  </sheetViews>
  <sheetFormatPr defaultColWidth="9.140625" defaultRowHeight="15" customHeight="1" x14ac:dyDescent="0.2"/>
  <cols>
    <col min="1" max="1" width="12.85546875" style="41" customWidth="1"/>
    <col min="2" max="4" width="9.140625" style="40"/>
    <col min="5" max="5" width="9.140625" style="42"/>
    <col min="6" max="8" width="9.140625" style="40"/>
    <col min="9" max="9" width="9.140625" style="42"/>
    <col min="10" max="12" width="9.140625" style="40"/>
    <col min="13" max="13" width="9.140625" style="42"/>
    <col min="14" max="16" width="9.140625" style="40"/>
    <col min="17" max="17" width="9.140625" style="42"/>
    <col min="18" max="16384" width="9.140625" style="40"/>
  </cols>
  <sheetData>
    <row r="2" spans="1:17" ht="11.25" x14ac:dyDescent="0.2"/>
    <row r="3" spans="1:17" ht="15" customHeight="1" x14ac:dyDescent="0.25">
      <c r="A3" s="22" t="s">
        <v>303</v>
      </c>
      <c r="D3" s="21"/>
      <c r="E3" s="21"/>
      <c r="F3" s="21"/>
      <c r="G3" s="35"/>
      <c r="H3" s="9"/>
      <c r="I3" s="9"/>
      <c r="J3" s="9"/>
      <c r="K3" s="9"/>
      <c r="L3" s="9"/>
      <c r="M3" s="21"/>
      <c r="N3" s="9"/>
      <c r="O3" s="9"/>
      <c r="P3" s="9"/>
      <c r="Q3" s="9"/>
    </row>
    <row r="4" spans="1:17" ht="12.75" x14ac:dyDescent="0.2">
      <c r="A4" s="20" t="s">
        <v>301</v>
      </c>
      <c r="B4" s="43"/>
      <c r="D4" s="212"/>
      <c r="E4" s="212"/>
      <c r="F4" s="212"/>
      <c r="G4" s="212"/>
      <c r="H4" s="9"/>
      <c r="I4" s="9"/>
      <c r="J4" s="9"/>
      <c r="K4" s="9"/>
      <c r="L4" s="9"/>
      <c r="M4" s="9"/>
      <c r="N4" s="9"/>
      <c r="O4" s="9"/>
      <c r="P4" s="9"/>
      <c r="Q4" s="9"/>
    </row>
    <row r="5" spans="1:17" ht="15" customHeight="1" x14ac:dyDescent="0.2">
      <c r="A5" s="287" t="s">
        <v>31</v>
      </c>
      <c r="B5" s="288" t="s">
        <v>59</v>
      </c>
      <c r="C5" s="288"/>
      <c r="D5" s="288"/>
      <c r="E5" s="288"/>
      <c r="F5" s="288"/>
      <c r="G5" s="288"/>
      <c r="H5" s="288"/>
      <c r="I5" s="288"/>
      <c r="J5" s="288"/>
      <c r="K5" s="288"/>
      <c r="L5" s="288"/>
      <c r="M5" s="288"/>
      <c r="N5" s="288"/>
      <c r="O5" s="288"/>
      <c r="P5" s="288"/>
      <c r="Q5" s="288"/>
    </row>
    <row r="6" spans="1:17" ht="15" customHeight="1" x14ac:dyDescent="0.2">
      <c r="A6" s="287"/>
      <c r="B6" s="286" t="s">
        <v>69</v>
      </c>
      <c r="C6" s="286"/>
      <c r="D6" s="286"/>
      <c r="E6" s="286"/>
      <c r="F6" s="288" t="s">
        <v>70</v>
      </c>
      <c r="G6" s="288"/>
      <c r="H6" s="288"/>
      <c r="I6" s="288"/>
      <c r="J6" s="286" t="s">
        <v>71</v>
      </c>
      <c r="K6" s="286"/>
      <c r="L6" s="286"/>
      <c r="M6" s="286"/>
      <c r="N6" s="288" t="s">
        <v>14</v>
      </c>
      <c r="O6" s="288"/>
      <c r="P6" s="288"/>
      <c r="Q6" s="288"/>
    </row>
    <row r="7" spans="1:17" ht="27" x14ac:dyDescent="0.25">
      <c r="A7" s="287"/>
      <c r="B7" s="92" t="s">
        <v>3</v>
      </c>
      <c r="C7" s="92" t="s">
        <v>4</v>
      </c>
      <c r="D7" s="92" t="s">
        <v>5</v>
      </c>
      <c r="E7" s="229" t="s">
        <v>194</v>
      </c>
      <c r="F7" s="92" t="s">
        <v>3</v>
      </c>
      <c r="G7" s="92" t="s">
        <v>4</v>
      </c>
      <c r="H7" s="92" t="s">
        <v>5</v>
      </c>
      <c r="I7" s="229" t="s">
        <v>194</v>
      </c>
      <c r="J7" s="92" t="s">
        <v>3</v>
      </c>
      <c r="K7" s="92" t="s">
        <v>4</v>
      </c>
      <c r="L7" s="92" t="s">
        <v>5</v>
      </c>
      <c r="M7" s="229" t="s">
        <v>194</v>
      </c>
      <c r="N7" s="92" t="s">
        <v>3</v>
      </c>
      <c r="O7" s="92" t="s">
        <v>4</v>
      </c>
      <c r="P7" s="92" t="s">
        <v>5</v>
      </c>
      <c r="Q7" s="229" t="s">
        <v>194</v>
      </c>
    </row>
    <row r="8" spans="1:17" ht="13.5" x14ac:dyDescent="0.25">
      <c r="A8" s="214" t="s">
        <v>179</v>
      </c>
      <c r="B8" s="65">
        <v>16</v>
      </c>
      <c r="C8" s="204">
        <v>1</v>
      </c>
      <c r="D8" s="65">
        <v>22</v>
      </c>
      <c r="E8" s="96">
        <v>6.25</v>
      </c>
      <c r="F8" s="65">
        <v>16</v>
      </c>
      <c r="G8" s="92">
        <v>0</v>
      </c>
      <c r="H8" s="65">
        <v>18</v>
      </c>
      <c r="I8" s="96">
        <v>0</v>
      </c>
      <c r="J8" s="65">
        <v>38</v>
      </c>
      <c r="K8" s="3">
        <v>0</v>
      </c>
      <c r="L8" s="65">
        <v>53</v>
      </c>
      <c r="M8" s="59">
        <v>0</v>
      </c>
      <c r="N8" s="65">
        <v>70</v>
      </c>
      <c r="O8" s="3">
        <v>1</v>
      </c>
      <c r="P8" s="65">
        <v>93</v>
      </c>
      <c r="Q8" s="59">
        <v>1.43</v>
      </c>
    </row>
    <row r="9" spans="1:17" ht="13.5" x14ac:dyDescent="0.25">
      <c r="A9" s="214" t="s">
        <v>180</v>
      </c>
      <c r="B9" s="65">
        <v>23</v>
      </c>
      <c r="C9" s="204">
        <v>0</v>
      </c>
      <c r="D9" s="65">
        <v>33</v>
      </c>
      <c r="E9" s="96">
        <v>0</v>
      </c>
      <c r="F9" s="65">
        <v>23</v>
      </c>
      <c r="G9" s="92">
        <v>0</v>
      </c>
      <c r="H9" s="65">
        <v>26</v>
      </c>
      <c r="I9" s="96">
        <v>0</v>
      </c>
      <c r="J9" s="65">
        <v>64</v>
      </c>
      <c r="K9" s="3">
        <v>4</v>
      </c>
      <c r="L9" s="65">
        <v>76</v>
      </c>
      <c r="M9" s="59">
        <v>6.25</v>
      </c>
      <c r="N9" s="65">
        <v>110</v>
      </c>
      <c r="O9" s="3">
        <v>4</v>
      </c>
      <c r="P9" s="65">
        <v>135</v>
      </c>
      <c r="Q9" s="59">
        <v>3.64</v>
      </c>
    </row>
    <row r="10" spans="1:17" ht="13.5" x14ac:dyDescent="0.25">
      <c r="A10" s="214" t="s">
        <v>181</v>
      </c>
      <c r="B10" s="65">
        <v>106</v>
      </c>
      <c r="C10" s="204">
        <v>2</v>
      </c>
      <c r="D10" s="65">
        <v>143</v>
      </c>
      <c r="E10" s="96">
        <v>1.89</v>
      </c>
      <c r="F10" s="65">
        <v>129</v>
      </c>
      <c r="G10" s="92">
        <v>1</v>
      </c>
      <c r="H10" s="65">
        <v>191</v>
      </c>
      <c r="I10" s="96">
        <v>0.78</v>
      </c>
      <c r="J10" s="65">
        <v>281</v>
      </c>
      <c r="K10" s="3">
        <v>2</v>
      </c>
      <c r="L10" s="65">
        <v>392</v>
      </c>
      <c r="M10" s="59">
        <v>0.71</v>
      </c>
      <c r="N10" s="65">
        <v>516</v>
      </c>
      <c r="O10" s="3">
        <v>5</v>
      </c>
      <c r="P10" s="65">
        <v>726</v>
      </c>
      <c r="Q10" s="59">
        <v>0.97</v>
      </c>
    </row>
    <row r="11" spans="1:17" ht="13.5" x14ac:dyDescent="0.25">
      <c r="A11" s="214" t="s">
        <v>182</v>
      </c>
      <c r="B11" s="65">
        <v>13</v>
      </c>
      <c r="C11" s="204">
        <v>0</v>
      </c>
      <c r="D11" s="65">
        <v>19</v>
      </c>
      <c r="E11" s="96">
        <v>0</v>
      </c>
      <c r="F11" s="65">
        <v>16</v>
      </c>
      <c r="G11" s="92">
        <v>0</v>
      </c>
      <c r="H11" s="65">
        <v>24</v>
      </c>
      <c r="I11" s="96">
        <v>0</v>
      </c>
      <c r="J11" s="65">
        <v>33</v>
      </c>
      <c r="K11" s="204">
        <v>1</v>
      </c>
      <c r="L11" s="65">
        <v>46</v>
      </c>
      <c r="M11" s="96">
        <v>3.03</v>
      </c>
      <c r="N11" s="65">
        <v>62</v>
      </c>
      <c r="O11" s="92">
        <v>1</v>
      </c>
      <c r="P11" s="65">
        <v>89</v>
      </c>
      <c r="Q11" s="96">
        <v>1.61</v>
      </c>
    </row>
    <row r="12" spans="1:17" ht="13.5" x14ac:dyDescent="0.25">
      <c r="A12" s="23" t="s">
        <v>14</v>
      </c>
      <c r="B12" s="23">
        <v>158</v>
      </c>
      <c r="C12" s="230">
        <v>3</v>
      </c>
      <c r="D12" s="23">
        <v>217</v>
      </c>
      <c r="E12" s="99">
        <v>1.9</v>
      </c>
      <c r="F12" s="23">
        <v>184</v>
      </c>
      <c r="G12" s="98">
        <v>1</v>
      </c>
      <c r="H12" s="23">
        <v>259</v>
      </c>
      <c r="I12" s="99">
        <v>0.54</v>
      </c>
      <c r="J12" s="23">
        <v>416</v>
      </c>
      <c r="K12" s="23">
        <v>7</v>
      </c>
      <c r="L12" s="23">
        <v>567</v>
      </c>
      <c r="M12" s="26">
        <v>1.68</v>
      </c>
      <c r="N12" s="23">
        <v>758</v>
      </c>
      <c r="O12" s="23">
        <v>11</v>
      </c>
      <c r="P12" s="23">
        <v>1043</v>
      </c>
      <c r="Q12" s="26">
        <v>1.45</v>
      </c>
    </row>
    <row r="13" spans="1:17" ht="11.25" x14ac:dyDescent="0.2">
      <c r="A13" s="231" t="s">
        <v>72</v>
      </c>
    </row>
    <row r="14" spans="1:17" ht="11.25" x14ac:dyDescent="0.2">
      <c r="A14" s="231" t="s">
        <v>302</v>
      </c>
      <c r="H14" s="226"/>
      <c r="I14" s="41"/>
      <c r="J14" s="41"/>
      <c r="K14" s="41"/>
      <c r="L14" s="226"/>
      <c r="M14" s="41"/>
      <c r="N14" s="41"/>
      <c r="O14" s="41"/>
      <c r="P14" s="226"/>
      <c r="Q14" s="41"/>
    </row>
    <row r="15" spans="1:17" ht="11.25" x14ac:dyDescent="0.2"/>
    <row r="16" spans="1:17" ht="11.25" x14ac:dyDescent="0.2"/>
  </sheetData>
  <mergeCells count="6">
    <mergeCell ref="A5:A7"/>
    <mergeCell ref="B5:Q5"/>
    <mergeCell ref="B6:E6"/>
    <mergeCell ref="F6:I6"/>
    <mergeCell ref="J6:M6"/>
    <mergeCell ref="N6:Q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Q18"/>
  <sheetViews>
    <sheetView workbookViewId="0">
      <selection activeCell="E24" sqref="E24"/>
    </sheetView>
  </sheetViews>
  <sheetFormatPr defaultColWidth="9.140625" defaultRowHeight="15" customHeight="1" x14ac:dyDescent="0.2"/>
  <cols>
    <col min="1" max="1" width="12.85546875" style="41" customWidth="1"/>
    <col min="2" max="4" width="9.140625" style="40"/>
    <col min="5" max="5" width="9.140625" style="42"/>
    <col min="6" max="8" width="9.140625" style="40"/>
    <col min="9" max="9" width="9.140625" style="42"/>
    <col min="10" max="12" width="9.140625" style="40"/>
    <col min="13" max="13" width="9.140625" style="42"/>
    <col min="14" max="16" width="9.140625" style="40"/>
    <col min="17" max="17" width="9.140625" style="42"/>
    <col min="18" max="16384" width="9.140625" style="40"/>
  </cols>
  <sheetData>
    <row r="2" spans="1:17" ht="11.25" x14ac:dyDescent="0.2"/>
    <row r="3" spans="1:17" ht="15" customHeight="1" x14ac:dyDescent="0.25">
      <c r="A3" s="21" t="s">
        <v>304</v>
      </c>
      <c r="B3" s="21"/>
      <c r="C3" s="21"/>
      <c r="D3" s="21"/>
      <c r="E3" s="21"/>
      <c r="F3" s="21"/>
      <c r="G3" s="35"/>
      <c r="H3" s="9"/>
      <c r="I3" s="9"/>
      <c r="J3" s="9"/>
      <c r="K3" s="9"/>
      <c r="L3" s="9"/>
      <c r="M3" s="9"/>
      <c r="N3" s="9"/>
      <c r="O3" s="9"/>
      <c r="P3" s="9"/>
      <c r="Q3" s="9"/>
    </row>
    <row r="4" spans="1:17" ht="15" customHeight="1" x14ac:dyDescent="0.2">
      <c r="A4" s="211" t="s">
        <v>305</v>
      </c>
      <c r="B4" s="212"/>
      <c r="C4" s="212"/>
      <c r="D4" s="212"/>
      <c r="E4" s="212"/>
      <c r="F4" s="212"/>
      <c r="G4" s="212"/>
      <c r="H4" s="9"/>
      <c r="I4" s="9"/>
      <c r="J4" s="9"/>
      <c r="K4" s="9"/>
      <c r="L4" s="9"/>
      <c r="M4" s="9"/>
      <c r="N4" s="9"/>
      <c r="O4" s="9"/>
      <c r="P4" s="9"/>
      <c r="Q4" s="9"/>
    </row>
    <row r="5" spans="1:17" ht="15" customHeight="1" x14ac:dyDescent="0.2">
      <c r="A5" s="287" t="s">
        <v>31</v>
      </c>
      <c r="B5" s="288" t="s">
        <v>59</v>
      </c>
      <c r="C5" s="288"/>
      <c r="D5" s="288"/>
      <c r="E5" s="288"/>
      <c r="F5" s="288"/>
      <c r="G5" s="288"/>
      <c r="H5" s="288"/>
      <c r="I5" s="288"/>
      <c r="J5" s="288"/>
      <c r="K5" s="288"/>
      <c r="L5" s="288"/>
      <c r="M5" s="288"/>
      <c r="N5" s="288"/>
      <c r="O5" s="288"/>
      <c r="P5" s="288"/>
      <c r="Q5" s="288"/>
    </row>
    <row r="6" spans="1:17" ht="15" customHeight="1" x14ac:dyDescent="0.2">
      <c r="A6" s="287"/>
      <c r="B6" s="286" t="s">
        <v>69</v>
      </c>
      <c r="C6" s="286"/>
      <c r="D6" s="286"/>
      <c r="E6" s="286"/>
      <c r="F6" s="288" t="s">
        <v>70</v>
      </c>
      <c r="G6" s="288"/>
      <c r="H6" s="288"/>
      <c r="I6" s="288"/>
      <c r="J6" s="286" t="s">
        <v>71</v>
      </c>
      <c r="K6" s="286"/>
      <c r="L6" s="286"/>
      <c r="M6" s="286"/>
      <c r="N6" s="288" t="s">
        <v>14</v>
      </c>
      <c r="O6" s="288"/>
      <c r="P6" s="288"/>
      <c r="Q6" s="288"/>
    </row>
    <row r="7" spans="1:17" ht="28.5" customHeight="1" x14ac:dyDescent="0.25">
      <c r="A7" s="287"/>
      <c r="B7" s="92" t="s">
        <v>3</v>
      </c>
      <c r="C7" s="92" t="s">
        <v>4</v>
      </c>
      <c r="D7" s="92" t="s">
        <v>5</v>
      </c>
      <c r="E7" s="229" t="s">
        <v>194</v>
      </c>
      <c r="F7" s="92" t="s">
        <v>3</v>
      </c>
      <c r="G7" s="92" t="s">
        <v>4</v>
      </c>
      <c r="H7" s="92" t="s">
        <v>5</v>
      </c>
      <c r="I7" s="229" t="s">
        <v>194</v>
      </c>
      <c r="J7" s="92" t="s">
        <v>3</v>
      </c>
      <c r="K7" s="92" t="s">
        <v>4</v>
      </c>
      <c r="L7" s="92" t="s">
        <v>5</v>
      </c>
      <c r="M7" s="229" t="s">
        <v>194</v>
      </c>
      <c r="N7" s="92" t="s">
        <v>3</v>
      </c>
      <c r="O7" s="92" t="s">
        <v>4</v>
      </c>
      <c r="P7" s="92" t="s">
        <v>5</v>
      </c>
      <c r="Q7" s="229" t="s">
        <v>194</v>
      </c>
    </row>
    <row r="8" spans="1:17" ht="15" customHeight="1" x14ac:dyDescent="0.25">
      <c r="A8" s="214" t="s">
        <v>179</v>
      </c>
      <c r="B8" s="65">
        <v>3</v>
      </c>
      <c r="C8" s="92">
        <v>0</v>
      </c>
      <c r="D8" s="65">
        <v>5</v>
      </c>
      <c r="E8" s="96">
        <v>0</v>
      </c>
      <c r="F8" s="65">
        <v>6</v>
      </c>
      <c r="G8" s="92">
        <v>0</v>
      </c>
      <c r="H8" s="65">
        <v>10</v>
      </c>
      <c r="I8" s="96">
        <v>0</v>
      </c>
      <c r="J8" s="65">
        <v>9</v>
      </c>
      <c r="K8" s="92">
        <v>0</v>
      </c>
      <c r="L8" s="65">
        <v>10</v>
      </c>
      <c r="M8" s="96">
        <v>0</v>
      </c>
      <c r="N8" s="65">
        <v>18</v>
      </c>
      <c r="O8" s="3">
        <v>0</v>
      </c>
      <c r="P8" s="65">
        <v>25</v>
      </c>
      <c r="Q8" s="59">
        <v>0</v>
      </c>
    </row>
    <row r="9" spans="1:17" ht="15" customHeight="1" x14ac:dyDescent="0.25">
      <c r="A9" s="214" t="s">
        <v>180</v>
      </c>
      <c r="B9" s="65">
        <v>16</v>
      </c>
      <c r="C9" s="92">
        <v>1</v>
      </c>
      <c r="D9" s="65">
        <v>22</v>
      </c>
      <c r="E9" s="96">
        <v>6.25</v>
      </c>
      <c r="F9" s="65">
        <v>7</v>
      </c>
      <c r="G9" s="92">
        <v>0</v>
      </c>
      <c r="H9" s="65">
        <v>12</v>
      </c>
      <c r="I9" s="96">
        <v>0</v>
      </c>
      <c r="J9" s="65">
        <v>33</v>
      </c>
      <c r="K9" s="92">
        <v>3</v>
      </c>
      <c r="L9" s="65">
        <v>53</v>
      </c>
      <c r="M9" s="96">
        <v>9.09</v>
      </c>
      <c r="N9" s="65">
        <v>56</v>
      </c>
      <c r="O9" s="3">
        <v>4</v>
      </c>
      <c r="P9" s="65">
        <v>87</v>
      </c>
      <c r="Q9" s="59">
        <v>7.14</v>
      </c>
    </row>
    <row r="10" spans="1:17" ht="15" customHeight="1" x14ac:dyDescent="0.25">
      <c r="A10" s="214" t="s">
        <v>181</v>
      </c>
      <c r="B10" s="65">
        <v>9</v>
      </c>
      <c r="C10" s="92">
        <v>0</v>
      </c>
      <c r="D10" s="65">
        <v>15</v>
      </c>
      <c r="E10" s="96">
        <v>0</v>
      </c>
      <c r="F10" s="65">
        <v>13</v>
      </c>
      <c r="G10" s="92">
        <v>0</v>
      </c>
      <c r="H10" s="65">
        <v>18</v>
      </c>
      <c r="I10" s="96">
        <v>0</v>
      </c>
      <c r="J10" s="65">
        <v>28</v>
      </c>
      <c r="K10" s="92">
        <v>1</v>
      </c>
      <c r="L10" s="65">
        <v>31</v>
      </c>
      <c r="M10" s="96">
        <v>3.57</v>
      </c>
      <c r="N10" s="65">
        <v>50</v>
      </c>
      <c r="O10" s="3">
        <v>1</v>
      </c>
      <c r="P10" s="65">
        <v>64</v>
      </c>
      <c r="Q10" s="59">
        <v>2</v>
      </c>
    </row>
    <row r="11" spans="1:17" ht="15" customHeight="1" x14ac:dyDescent="0.25">
      <c r="A11" s="214" t="s">
        <v>182</v>
      </c>
      <c r="B11" s="65">
        <v>7</v>
      </c>
      <c r="C11" s="92">
        <v>0</v>
      </c>
      <c r="D11" s="65">
        <v>11</v>
      </c>
      <c r="E11" s="92">
        <v>0</v>
      </c>
      <c r="F11" s="65">
        <v>3</v>
      </c>
      <c r="G11" s="92">
        <v>0</v>
      </c>
      <c r="H11" s="65">
        <v>5</v>
      </c>
      <c r="I11" s="96">
        <v>0</v>
      </c>
      <c r="J11" s="65">
        <v>17</v>
      </c>
      <c r="K11" s="92">
        <v>0</v>
      </c>
      <c r="L11" s="65">
        <v>28</v>
      </c>
      <c r="M11" s="96">
        <v>0</v>
      </c>
      <c r="N11" s="65">
        <v>27</v>
      </c>
      <c r="O11" s="92">
        <v>0</v>
      </c>
      <c r="P11" s="65">
        <v>44</v>
      </c>
      <c r="Q11" s="96">
        <v>0</v>
      </c>
    </row>
    <row r="12" spans="1:17" ht="15" customHeight="1" x14ac:dyDescent="0.25">
      <c r="A12" s="23" t="s">
        <v>14</v>
      </c>
      <c r="B12" s="23">
        <v>35</v>
      </c>
      <c r="C12" s="98">
        <v>1</v>
      </c>
      <c r="D12" s="23">
        <v>53</v>
      </c>
      <c r="E12" s="99">
        <v>2.86</v>
      </c>
      <c r="F12" s="23">
        <v>29</v>
      </c>
      <c r="G12" s="98">
        <v>0</v>
      </c>
      <c r="H12" s="23">
        <v>45</v>
      </c>
      <c r="I12" s="99">
        <v>0</v>
      </c>
      <c r="J12" s="23">
        <v>87</v>
      </c>
      <c r="K12" s="98">
        <v>4</v>
      </c>
      <c r="L12" s="23">
        <v>122</v>
      </c>
      <c r="M12" s="99">
        <v>4.5999999999999996</v>
      </c>
      <c r="N12" s="23">
        <v>151</v>
      </c>
      <c r="O12" s="23">
        <v>5</v>
      </c>
      <c r="P12" s="23">
        <v>220</v>
      </c>
      <c r="Q12" s="26">
        <v>3.31</v>
      </c>
    </row>
    <row r="13" spans="1:17" ht="15" customHeight="1" x14ac:dyDescent="0.2">
      <c r="A13" s="232" t="s">
        <v>72</v>
      </c>
    </row>
    <row r="14" spans="1:17" ht="15" customHeight="1" x14ac:dyDescent="0.2">
      <c r="A14" s="231" t="s">
        <v>302</v>
      </c>
      <c r="B14" s="227"/>
      <c r="C14" s="227"/>
      <c r="D14" s="227"/>
      <c r="E14" s="227"/>
      <c r="F14" s="227"/>
      <c r="G14" s="228"/>
      <c r="H14" s="226"/>
      <c r="I14" s="41"/>
      <c r="J14" s="41"/>
      <c r="K14" s="41"/>
      <c r="L14" s="226"/>
      <c r="M14" s="41"/>
      <c r="N14" s="41"/>
      <c r="O14" s="41"/>
      <c r="P14" s="226"/>
      <c r="Q14" s="41"/>
    </row>
    <row r="15" spans="1:17" ht="11.25" x14ac:dyDescent="0.2"/>
    <row r="16" spans="1:17" ht="11.25" x14ac:dyDescent="0.2"/>
    <row r="17" spans="1:17" ht="11.25" x14ac:dyDescent="0.2">
      <c r="A17" s="40"/>
      <c r="E17" s="40"/>
      <c r="I17" s="40"/>
      <c r="M17" s="40"/>
      <c r="Q17" s="40"/>
    </row>
    <row r="18" spans="1:17" ht="11.25" x14ac:dyDescent="0.2">
      <c r="A18" s="40"/>
      <c r="E18" s="40"/>
      <c r="I18" s="40"/>
      <c r="M18" s="40"/>
      <c r="Q18" s="40"/>
    </row>
  </sheetData>
  <mergeCells count="6">
    <mergeCell ref="A5:A7"/>
    <mergeCell ref="B5:Q5"/>
    <mergeCell ref="B6:E6"/>
    <mergeCell ref="F6:I6"/>
    <mergeCell ref="J6:M6"/>
    <mergeCell ref="N6:Q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I15"/>
  <sheetViews>
    <sheetView workbookViewId="0">
      <selection activeCell="F25" sqref="F25:G25"/>
    </sheetView>
  </sheetViews>
  <sheetFormatPr defaultRowHeight="15" x14ac:dyDescent="0.25"/>
  <cols>
    <col min="1" max="1" width="9.140625" style="18"/>
    <col min="2" max="2" width="10.140625" style="18" customWidth="1"/>
    <col min="3" max="16384" width="9.140625" style="18"/>
  </cols>
  <sheetData>
    <row r="2" spans="2:9" x14ac:dyDescent="0.25">
      <c r="B2" s="243"/>
      <c r="C2" s="243"/>
      <c r="D2" s="243"/>
      <c r="E2" s="243"/>
      <c r="F2" s="243"/>
    </row>
    <row r="3" spans="2:9" ht="22.5" customHeight="1" x14ac:dyDescent="0.25">
      <c r="B3" s="233" t="s">
        <v>278</v>
      </c>
      <c r="C3" s="234"/>
      <c r="D3" s="234"/>
      <c r="E3" s="234"/>
      <c r="F3" s="234"/>
      <c r="G3" s="234"/>
      <c r="H3" s="234"/>
      <c r="I3" s="234"/>
    </row>
    <row r="4" spans="2:9" x14ac:dyDescent="0.25">
      <c r="B4" s="235" t="s">
        <v>9</v>
      </c>
      <c r="C4" s="236"/>
      <c r="D4" s="236"/>
      <c r="E4" s="236"/>
      <c r="F4" s="236"/>
    </row>
    <row r="5" spans="2:9" x14ac:dyDescent="0.25">
      <c r="B5" s="237" t="s">
        <v>1</v>
      </c>
      <c r="C5" s="240">
        <v>2017</v>
      </c>
      <c r="D5" s="240">
        <v>2017</v>
      </c>
      <c r="E5" s="241">
        <v>2016</v>
      </c>
      <c r="F5" s="241">
        <v>2016</v>
      </c>
    </row>
    <row r="6" spans="2:9" x14ac:dyDescent="0.25">
      <c r="B6" s="238"/>
      <c r="C6" s="240" t="s">
        <v>10</v>
      </c>
      <c r="D6" s="240" t="s">
        <v>11</v>
      </c>
      <c r="E6" s="241" t="s">
        <v>10</v>
      </c>
      <c r="F6" s="241" t="s">
        <v>11</v>
      </c>
    </row>
    <row r="7" spans="2:9" ht="27" x14ac:dyDescent="0.25">
      <c r="B7" s="239"/>
      <c r="C7" s="72" t="s">
        <v>12</v>
      </c>
      <c r="D7" s="72" t="s">
        <v>13</v>
      </c>
      <c r="E7" s="72" t="s">
        <v>12</v>
      </c>
      <c r="F7" s="72" t="s">
        <v>13</v>
      </c>
    </row>
    <row r="8" spans="2:9" x14ac:dyDescent="0.25">
      <c r="B8" s="100" t="s">
        <v>179</v>
      </c>
      <c r="C8" s="28">
        <v>1.05</v>
      </c>
      <c r="D8" s="101">
        <v>0.82</v>
      </c>
      <c r="E8" s="31">
        <v>1.44</v>
      </c>
      <c r="F8" s="32">
        <v>1.1299999999999999</v>
      </c>
    </row>
    <row r="9" spans="2:9" x14ac:dyDescent="0.25">
      <c r="B9" s="100" t="s">
        <v>180</v>
      </c>
      <c r="C9" s="28">
        <v>1.73</v>
      </c>
      <c r="D9" s="101">
        <v>1.33</v>
      </c>
      <c r="E9" s="31">
        <v>0.77</v>
      </c>
      <c r="F9" s="32">
        <v>0.59</v>
      </c>
    </row>
    <row r="10" spans="2:9" x14ac:dyDescent="0.25">
      <c r="B10" s="102" t="s">
        <v>181</v>
      </c>
      <c r="C10" s="28">
        <v>0.78</v>
      </c>
      <c r="D10" s="101">
        <v>0.62</v>
      </c>
      <c r="E10" s="31">
        <v>0.41</v>
      </c>
      <c r="F10" s="32">
        <v>0.34</v>
      </c>
    </row>
    <row r="11" spans="2:9" x14ac:dyDescent="0.25">
      <c r="B11" s="102" t="s">
        <v>182</v>
      </c>
      <c r="C11" s="28">
        <v>1.02</v>
      </c>
      <c r="D11" s="101">
        <v>0.74</v>
      </c>
      <c r="E11" s="31">
        <v>1.53</v>
      </c>
      <c r="F11" s="32">
        <v>1.1399999999999999</v>
      </c>
    </row>
    <row r="12" spans="2:9" x14ac:dyDescent="0.25">
      <c r="B12" s="103" t="s">
        <v>183</v>
      </c>
      <c r="C12" s="27">
        <v>1</v>
      </c>
      <c r="D12" s="27">
        <v>0.78</v>
      </c>
      <c r="E12" s="27">
        <v>0.7</v>
      </c>
      <c r="F12" s="27">
        <v>0.56000000000000005</v>
      </c>
    </row>
    <row r="13" spans="2:9" x14ac:dyDescent="0.25">
      <c r="B13" s="103" t="s">
        <v>7</v>
      </c>
      <c r="C13" s="27">
        <v>1.9310250210080431</v>
      </c>
      <c r="D13" s="27">
        <v>1.3505085396277106</v>
      </c>
      <c r="E13" s="27">
        <v>1.8675586349699358</v>
      </c>
      <c r="F13" s="27">
        <v>1.3004143263433918</v>
      </c>
    </row>
    <row r="14" spans="2:9" x14ac:dyDescent="0.25">
      <c r="B14" s="75" t="s">
        <v>273</v>
      </c>
      <c r="C14" s="60"/>
      <c r="D14" s="60"/>
      <c r="E14" s="60"/>
      <c r="F14" s="60"/>
      <c r="G14" s="60"/>
      <c r="H14" s="60"/>
      <c r="I14" s="60"/>
    </row>
    <row r="15" spans="2:9" ht="15" customHeight="1" x14ac:dyDescent="0.25">
      <c r="B15" s="75" t="s">
        <v>279</v>
      </c>
      <c r="C15" s="60"/>
      <c r="D15" s="60"/>
      <c r="E15" s="60"/>
      <c r="F15" s="60"/>
      <c r="G15" s="60"/>
      <c r="H15" s="60"/>
      <c r="I15" s="60"/>
    </row>
  </sheetData>
  <mergeCells count="6">
    <mergeCell ref="B2:F2"/>
    <mergeCell ref="B3:I3"/>
    <mergeCell ref="B4:F4"/>
    <mergeCell ref="B5:B7"/>
    <mergeCell ref="C5:D6"/>
    <mergeCell ref="E5:F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3:L20"/>
  <sheetViews>
    <sheetView workbookViewId="0">
      <selection activeCell="B23" sqref="B23"/>
    </sheetView>
  </sheetViews>
  <sheetFormatPr defaultRowHeight="15" x14ac:dyDescent="0.25"/>
  <cols>
    <col min="1" max="1" width="16.7109375" style="18" customWidth="1"/>
    <col min="2" max="2" width="6.42578125" style="18" customWidth="1"/>
    <col min="3" max="3" width="4.7109375" style="18" customWidth="1"/>
    <col min="4" max="4" width="6.42578125" style="18" customWidth="1"/>
    <col min="5" max="5" width="4.7109375" style="18" customWidth="1"/>
    <col min="6" max="6" width="6.42578125" style="18" customWidth="1"/>
    <col min="7" max="7" width="4.28515625" style="18" customWidth="1"/>
    <col min="8" max="8" width="6.42578125" style="18" customWidth="1"/>
    <col min="9" max="9" width="4.7109375" style="18" customWidth="1"/>
    <col min="10" max="12" width="6" style="18" customWidth="1"/>
    <col min="13" max="16384" width="9.140625" style="18"/>
  </cols>
  <sheetData>
    <row r="3" spans="1:12" x14ac:dyDescent="0.25">
      <c r="A3" s="76" t="s">
        <v>306</v>
      </c>
      <c r="B3" s="77"/>
      <c r="C3" s="77"/>
      <c r="D3" s="77"/>
      <c r="E3" s="77"/>
      <c r="F3" s="77"/>
      <c r="G3" s="77"/>
      <c r="H3" s="77"/>
    </row>
    <row r="4" spans="1:12" ht="15.75" thickBot="1" x14ac:dyDescent="0.3">
      <c r="A4" s="302" t="s">
        <v>132</v>
      </c>
      <c r="B4" s="302"/>
      <c r="C4" s="302"/>
      <c r="D4" s="302"/>
      <c r="E4" s="302"/>
    </row>
    <row r="5" spans="1:12" x14ac:dyDescent="0.25">
      <c r="A5" s="303" t="s">
        <v>133</v>
      </c>
      <c r="B5" s="304">
        <v>2017</v>
      </c>
      <c r="C5" s="304"/>
      <c r="D5" s="304"/>
      <c r="E5" s="304"/>
      <c r="F5" s="304"/>
      <c r="G5" s="304"/>
      <c r="H5" s="304"/>
      <c r="I5" s="304"/>
      <c r="J5" s="305" t="s">
        <v>134</v>
      </c>
      <c r="K5" s="305"/>
      <c r="L5" s="305"/>
    </row>
    <row r="6" spans="1:12" ht="15.75" thickBot="1" x14ac:dyDescent="0.3">
      <c r="A6" s="306"/>
      <c r="B6" s="307"/>
      <c r="C6" s="307"/>
      <c r="D6" s="307"/>
      <c r="E6" s="307"/>
      <c r="F6" s="307"/>
      <c r="G6" s="307"/>
      <c r="H6" s="307"/>
      <c r="I6" s="307"/>
      <c r="J6" s="308" t="s">
        <v>135</v>
      </c>
      <c r="K6" s="308"/>
      <c r="L6" s="308"/>
    </row>
    <row r="7" spans="1:12" ht="27.75" thickBot="1" x14ac:dyDescent="0.3">
      <c r="A7" s="309"/>
      <c r="B7" s="310" t="s">
        <v>136</v>
      </c>
      <c r="C7" s="311" t="s">
        <v>107</v>
      </c>
      <c r="D7" s="310" t="s">
        <v>3</v>
      </c>
      <c r="E7" s="311" t="s">
        <v>107</v>
      </c>
      <c r="F7" s="310" t="s">
        <v>4</v>
      </c>
      <c r="G7" s="311" t="s">
        <v>107</v>
      </c>
      <c r="H7" s="310" t="s">
        <v>5</v>
      </c>
      <c r="I7" s="311" t="s">
        <v>107</v>
      </c>
      <c r="J7" s="310" t="s">
        <v>3</v>
      </c>
      <c r="K7" s="310" t="s">
        <v>4</v>
      </c>
      <c r="L7" s="310" t="s">
        <v>5</v>
      </c>
    </row>
    <row r="8" spans="1:12" ht="15.75" thickBot="1" x14ac:dyDescent="0.3">
      <c r="A8" s="312" t="s">
        <v>137</v>
      </c>
      <c r="B8" s="313">
        <v>7</v>
      </c>
      <c r="C8" s="314">
        <v>2.9787234042553195</v>
      </c>
      <c r="D8" s="315">
        <v>5982</v>
      </c>
      <c r="E8" s="316">
        <v>68.917050691244242</v>
      </c>
      <c r="F8" s="317">
        <v>31</v>
      </c>
      <c r="G8" s="314">
        <v>35.632183908045981</v>
      </c>
      <c r="H8" s="318">
        <v>7560</v>
      </c>
      <c r="I8" s="316">
        <v>68.218733080671356</v>
      </c>
      <c r="J8" s="314">
        <v>2.2039979497693594</v>
      </c>
      <c r="K8" s="319">
        <v>40.909090909090907</v>
      </c>
      <c r="L8" s="314">
        <v>5.0437682367653167</v>
      </c>
    </row>
    <row r="9" spans="1:12" ht="15.75" thickBot="1" x14ac:dyDescent="0.3">
      <c r="A9" s="312" t="s">
        <v>138</v>
      </c>
      <c r="B9" s="313">
        <v>2</v>
      </c>
      <c r="C9" s="314">
        <v>0.85106382978723405</v>
      </c>
      <c r="D9" s="315">
        <v>267</v>
      </c>
      <c r="E9" s="316">
        <v>3.0760368663594471</v>
      </c>
      <c r="F9" s="317">
        <v>1</v>
      </c>
      <c r="G9" s="314">
        <v>1.1494252873563218</v>
      </c>
      <c r="H9" s="318">
        <v>328</v>
      </c>
      <c r="I9" s="316">
        <v>2.9597545569391808</v>
      </c>
      <c r="J9" s="314">
        <v>1.9083969465648778</v>
      </c>
      <c r="K9" s="319">
        <v>-50</v>
      </c>
      <c r="L9" s="314">
        <v>8.250825082508257</v>
      </c>
    </row>
    <row r="10" spans="1:12" ht="15.75" thickBot="1" x14ac:dyDescent="0.3">
      <c r="A10" s="312" t="s">
        <v>139</v>
      </c>
      <c r="B10" s="313">
        <v>123</v>
      </c>
      <c r="C10" s="314">
        <v>52.340425531914889</v>
      </c>
      <c r="D10" s="315">
        <v>2191</v>
      </c>
      <c r="E10" s="316">
        <v>25.241935483870968</v>
      </c>
      <c r="F10" s="317">
        <v>41</v>
      </c>
      <c r="G10" s="314">
        <v>47.126436781609193</v>
      </c>
      <c r="H10" s="318">
        <v>2866</v>
      </c>
      <c r="I10" s="316">
        <v>25.861757805450281</v>
      </c>
      <c r="J10" s="314">
        <v>10.824481537683369</v>
      </c>
      <c r="K10" s="319">
        <v>36.666666666666657</v>
      </c>
      <c r="L10" s="314">
        <v>9.4728800611153474</v>
      </c>
    </row>
    <row r="11" spans="1:12" ht="15.75" thickBot="1" x14ac:dyDescent="0.3">
      <c r="A11" s="320" t="s">
        <v>140</v>
      </c>
      <c r="B11" s="321">
        <v>132</v>
      </c>
      <c r="C11" s="314">
        <v>56.170212765957451</v>
      </c>
      <c r="D11" s="322">
        <v>8440</v>
      </c>
      <c r="E11" s="323">
        <v>97.235023041474662</v>
      </c>
      <c r="F11" s="324">
        <v>73</v>
      </c>
      <c r="G11" s="325">
        <v>83.908045977011497</v>
      </c>
      <c r="H11" s="326">
        <v>10754</v>
      </c>
      <c r="I11" s="323">
        <v>97.040245443060826</v>
      </c>
      <c r="J11" s="325">
        <v>4.3005437469105345</v>
      </c>
      <c r="K11" s="327">
        <v>35.18518518518519</v>
      </c>
      <c r="L11" s="325">
        <v>6.2858272385847016</v>
      </c>
    </row>
    <row r="12" spans="1:12" ht="15.75" thickBot="1" x14ac:dyDescent="0.3">
      <c r="A12" s="312" t="s">
        <v>141</v>
      </c>
      <c r="B12" s="313">
        <v>76</v>
      </c>
      <c r="C12" s="314">
        <v>32.340425531914896</v>
      </c>
      <c r="D12" s="315">
        <v>227</v>
      </c>
      <c r="E12" s="316">
        <v>2.6152073732718892</v>
      </c>
      <c r="F12" s="317">
        <v>12</v>
      </c>
      <c r="G12" s="314">
        <v>13.793103448275861</v>
      </c>
      <c r="H12" s="318">
        <v>316</v>
      </c>
      <c r="I12" s="316">
        <v>2.8514708536365276</v>
      </c>
      <c r="J12" s="314">
        <v>28.97727272727272</v>
      </c>
      <c r="K12" s="319">
        <v>300</v>
      </c>
      <c r="L12" s="314">
        <v>32.773109243697462</v>
      </c>
    </row>
    <row r="13" spans="1:12" ht="15.75" thickBot="1" x14ac:dyDescent="0.3">
      <c r="A13" s="312" t="s">
        <v>142</v>
      </c>
      <c r="B13" s="313">
        <v>26</v>
      </c>
      <c r="C13" s="314">
        <v>11.063829787234042</v>
      </c>
      <c r="D13" s="315">
        <v>11</v>
      </c>
      <c r="E13" s="316">
        <v>0.12672811059907835</v>
      </c>
      <c r="F13" s="317">
        <v>2</v>
      </c>
      <c r="G13" s="314">
        <v>2.2988505747126435</v>
      </c>
      <c r="H13" s="318">
        <v>9</v>
      </c>
      <c r="I13" s="316">
        <v>8.1212777476989712E-2</v>
      </c>
      <c r="J13" s="314">
        <v>-8.3333333333333428</v>
      </c>
      <c r="K13" s="319">
        <v>100</v>
      </c>
      <c r="L13" s="314">
        <v>-47.058823529411761</v>
      </c>
    </row>
    <row r="14" spans="1:12" ht="15.75" thickBot="1" x14ac:dyDescent="0.3">
      <c r="A14" s="312" t="s">
        <v>143</v>
      </c>
      <c r="B14" s="313">
        <v>1</v>
      </c>
      <c r="C14" s="314">
        <v>0.42553191489361702</v>
      </c>
      <c r="D14" s="315">
        <v>2</v>
      </c>
      <c r="E14" s="316" t="s">
        <v>85</v>
      </c>
      <c r="F14" s="317" t="s">
        <v>85</v>
      </c>
      <c r="G14" s="314" t="s">
        <v>85</v>
      </c>
      <c r="H14" s="328">
        <v>3</v>
      </c>
      <c r="I14" s="316" t="s">
        <v>85</v>
      </c>
      <c r="J14" s="314" t="s">
        <v>85</v>
      </c>
      <c r="K14" s="319" t="s">
        <v>85</v>
      </c>
      <c r="L14" s="314">
        <v>50</v>
      </c>
    </row>
    <row r="15" spans="1:12" ht="15.75" thickBot="1" x14ac:dyDescent="0.3">
      <c r="A15" s="329" t="s">
        <v>144</v>
      </c>
      <c r="B15" s="321">
        <v>103</v>
      </c>
      <c r="C15" s="314">
        <v>43.829787234042556</v>
      </c>
      <c r="D15" s="330">
        <v>240</v>
      </c>
      <c r="E15" s="323">
        <v>2.7649769585253456</v>
      </c>
      <c r="F15" s="331">
        <v>14</v>
      </c>
      <c r="G15" s="325">
        <v>16.091954022988507</v>
      </c>
      <c r="H15" s="332">
        <v>328</v>
      </c>
      <c r="I15" s="333">
        <v>2.9597545569391808</v>
      </c>
      <c r="J15" s="325">
        <v>26.315789473684205</v>
      </c>
      <c r="K15" s="334">
        <v>250</v>
      </c>
      <c r="L15" s="325">
        <v>27.626459143968859</v>
      </c>
    </row>
    <row r="16" spans="1:12" ht="15.75" thickBot="1" x14ac:dyDescent="0.3">
      <c r="A16" s="335" t="s">
        <v>183</v>
      </c>
      <c r="B16" s="336">
        <v>235</v>
      </c>
      <c r="C16" s="337">
        <v>100</v>
      </c>
      <c r="D16" s="338">
        <v>8680</v>
      </c>
      <c r="E16" s="337">
        <v>100</v>
      </c>
      <c r="F16" s="339">
        <v>87</v>
      </c>
      <c r="G16" s="337">
        <v>100</v>
      </c>
      <c r="H16" s="340">
        <v>11082</v>
      </c>
      <c r="I16" s="337">
        <v>100</v>
      </c>
      <c r="J16" s="337">
        <v>4.8056025114706671</v>
      </c>
      <c r="K16" s="337">
        <v>50</v>
      </c>
      <c r="L16" s="337">
        <v>6.8144578313252993</v>
      </c>
    </row>
    <row r="17" ht="16.5" customHeight="1" x14ac:dyDescent="0.25"/>
    <row r="18" ht="16.5" customHeight="1" x14ac:dyDescent="0.25"/>
    <row r="20" ht="16.5" customHeight="1" x14ac:dyDescent="0.25"/>
  </sheetData>
  <mergeCells count="5">
    <mergeCell ref="A4:E4"/>
    <mergeCell ref="A5:A7"/>
    <mergeCell ref="B5:I6"/>
    <mergeCell ref="J5:L5"/>
    <mergeCell ref="J6:L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8"/>
  <sheetViews>
    <sheetView workbookViewId="0">
      <selection activeCell="D23" sqref="D23"/>
    </sheetView>
  </sheetViews>
  <sheetFormatPr defaultRowHeight="15" x14ac:dyDescent="0.25"/>
  <cols>
    <col min="1" max="1" width="21.5703125" style="18" customWidth="1"/>
    <col min="2" max="2" width="9.140625" style="18" customWidth="1"/>
    <col min="3" max="16384" width="9.140625" style="18"/>
  </cols>
  <sheetData>
    <row r="1" spans="1:7" ht="15" customHeight="1" x14ac:dyDescent="0.25"/>
    <row r="2" spans="1:7" ht="15" customHeight="1" x14ac:dyDescent="0.25"/>
    <row r="3" spans="1:7" x14ac:dyDescent="0.25">
      <c r="A3" s="76" t="s">
        <v>307</v>
      </c>
      <c r="B3" s="77"/>
      <c r="C3" s="77"/>
      <c r="D3" s="77"/>
      <c r="E3" s="77"/>
      <c r="F3" s="77"/>
      <c r="G3" s="77"/>
    </row>
    <row r="4" spans="1:7" x14ac:dyDescent="0.25">
      <c r="A4" s="302" t="s">
        <v>145</v>
      </c>
      <c r="B4" s="302"/>
      <c r="C4" s="302"/>
      <c r="D4" s="302"/>
      <c r="E4" s="302"/>
    </row>
    <row r="5" spans="1:7" x14ac:dyDescent="0.25">
      <c r="A5" s="341" t="s">
        <v>133</v>
      </c>
      <c r="B5" s="240">
        <v>2017</v>
      </c>
      <c r="C5" s="240"/>
      <c r="D5" s="254">
        <v>2016</v>
      </c>
      <c r="E5" s="254"/>
    </row>
    <row r="6" spans="1:7" x14ac:dyDescent="0.25">
      <c r="A6" s="306"/>
      <c r="B6" s="240"/>
      <c r="C6" s="240"/>
      <c r="D6" s="254"/>
      <c r="E6" s="254"/>
    </row>
    <row r="7" spans="1:7" ht="27" x14ac:dyDescent="0.25">
      <c r="A7" s="342"/>
      <c r="B7" s="78" t="s">
        <v>12</v>
      </c>
      <c r="C7" s="78" t="s">
        <v>13</v>
      </c>
      <c r="D7" s="78" t="s">
        <v>12</v>
      </c>
      <c r="E7" s="78" t="s">
        <v>13</v>
      </c>
    </row>
    <row r="8" spans="1:7" x14ac:dyDescent="0.25">
      <c r="A8" s="343" t="s">
        <v>137</v>
      </c>
      <c r="B8" s="28">
        <v>0.51822133065864262</v>
      </c>
      <c r="C8" s="101">
        <v>0.40837834277433804</v>
      </c>
      <c r="D8" s="28">
        <v>0.37587561934050912</v>
      </c>
      <c r="E8" s="101">
        <v>0.30475135060257658</v>
      </c>
    </row>
    <row r="9" spans="1:7" x14ac:dyDescent="0.25">
      <c r="A9" s="343" t="s">
        <v>138</v>
      </c>
      <c r="B9" s="28">
        <v>0.37453183520599254</v>
      </c>
      <c r="C9" s="101">
        <v>0.303951367781155</v>
      </c>
      <c r="D9" s="28">
        <v>0.76335877862595414</v>
      </c>
      <c r="E9" s="101">
        <v>0.65573770491803274</v>
      </c>
    </row>
    <row r="10" spans="1:7" x14ac:dyDescent="0.25">
      <c r="A10" s="343" t="s">
        <v>139</v>
      </c>
      <c r="B10" s="28">
        <v>1.8712916476494752</v>
      </c>
      <c r="C10" s="101">
        <v>1.4103887168902649</v>
      </c>
      <c r="D10" s="28">
        <v>1.5174506828528074</v>
      </c>
      <c r="E10" s="101">
        <v>1.1329305135951662</v>
      </c>
    </row>
    <row r="11" spans="1:7" x14ac:dyDescent="0.25">
      <c r="A11" s="344" t="s">
        <v>140</v>
      </c>
      <c r="B11" s="29">
        <v>0.86492890995260674</v>
      </c>
      <c r="C11" s="30">
        <v>0.67424032511314314</v>
      </c>
      <c r="D11" s="29">
        <v>0.66732575383094417</v>
      </c>
      <c r="E11" s="30">
        <v>0.53086905230043246</v>
      </c>
    </row>
    <row r="12" spans="1:7" x14ac:dyDescent="0.25">
      <c r="A12" s="343" t="s">
        <v>141</v>
      </c>
      <c r="B12" s="28">
        <v>5.286343612334802</v>
      </c>
      <c r="C12" s="101">
        <v>3.6585365853658534</v>
      </c>
      <c r="D12" s="28">
        <v>1.7045454545454544</v>
      </c>
      <c r="E12" s="101">
        <v>1.2448132780082988</v>
      </c>
    </row>
    <row r="13" spans="1:7" x14ac:dyDescent="0.25">
      <c r="A13" s="343" t="s">
        <v>142</v>
      </c>
      <c r="B13" s="28">
        <v>18.181818181818183</v>
      </c>
      <c r="C13" s="101">
        <v>18.181818181818183</v>
      </c>
      <c r="D13" s="28">
        <v>8.3333333333333321</v>
      </c>
      <c r="E13" s="101">
        <v>5.5555555555555554</v>
      </c>
    </row>
    <row r="14" spans="1:7" x14ac:dyDescent="0.25">
      <c r="A14" s="343" t="s">
        <v>143</v>
      </c>
      <c r="B14" s="28" t="s">
        <v>85</v>
      </c>
      <c r="C14" s="101" t="s">
        <v>85</v>
      </c>
      <c r="D14" s="28" t="s">
        <v>85</v>
      </c>
      <c r="E14" s="101" t="s">
        <v>85</v>
      </c>
    </row>
    <row r="15" spans="1:7" x14ac:dyDescent="0.25">
      <c r="A15" s="345" t="s">
        <v>144</v>
      </c>
      <c r="B15" s="29">
        <v>5.833333333333333</v>
      </c>
      <c r="C15" s="30">
        <v>4.0935672514619883</v>
      </c>
      <c r="D15" s="29">
        <v>2.1052631578947367</v>
      </c>
      <c r="E15" s="30">
        <v>1.5325670498084289</v>
      </c>
    </row>
    <row r="16" spans="1:7" x14ac:dyDescent="0.25">
      <c r="A16" s="103" t="s">
        <v>183</v>
      </c>
      <c r="B16" s="27">
        <v>1.0023041474654377</v>
      </c>
      <c r="C16" s="27">
        <v>0.77894171367177001</v>
      </c>
      <c r="D16" s="27">
        <v>0.7003139338324077</v>
      </c>
      <c r="E16" s="27">
        <v>0.55592830441867147</v>
      </c>
    </row>
    <row r="17" spans="1:8" ht="16.5" x14ac:dyDescent="0.3">
      <c r="A17" s="346" t="s">
        <v>309</v>
      </c>
      <c r="B17" s="289"/>
      <c r="C17" s="289"/>
      <c r="D17" s="289"/>
      <c r="E17" s="289"/>
      <c r="F17" s="289"/>
      <c r="G17" s="289"/>
      <c r="H17" s="289"/>
    </row>
    <row r="18" spans="1:8" x14ac:dyDescent="0.25">
      <c r="A18" s="81" t="s">
        <v>308</v>
      </c>
      <c r="B18" s="81"/>
      <c r="C18" s="81"/>
      <c r="D18" s="81"/>
      <c r="E18" s="81"/>
      <c r="F18" s="81"/>
      <c r="G18" s="81"/>
      <c r="H18" s="81"/>
    </row>
  </sheetData>
  <mergeCells count="5">
    <mergeCell ref="A4:E4"/>
    <mergeCell ref="A5:A7"/>
    <mergeCell ref="B5:C6"/>
    <mergeCell ref="D5:E6"/>
    <mergeCell ref="A17:H17"/>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3:L22"/>
  <sheetViews>
    <sheetView zoomScaleNormal="100" workbookViewId="0">
      <selection activeCell="I21" sqref="I21"/>
    </sheetView>
  </sheetViews>
  <sheetFormatPr defaultColWidth="9.140625" defaultRowHeight="11.25" x14ac:dyDescent="0.2"/>
  <cols>
    <col min="1" max="1" width="25" style="41" customWidth="1"/>
    <col min="2" max="2" width="9.140625" style="40" customWidth="1"/>
    <col min="3" max="7" width="9.140625" style="40"/>
    <col min="8" max="8" width="10.7109375" style="42" customWidth="1"/>
    <col min="9" max="16384" width="9.140625" style="40"/>
  </cols>
  <sheetData>
    <row r="3" spans="1:12" ht="15" x14ac:dyDescent="0.25">
      <c r="A3" s="21" t="s">
        <v>310</v>
      </c>
      <c r="B3" s="18"/>
      <c r="C3" s="18"/>
      <c r="D3" s="18"/>
      <c r="E3" s="18"/>
      <c r="F3" s="18"/>
      <c r="G3" s="18"/>
      <c r="H3" s="18"/>
    </row>
    <row r="4" spans="1:12" ht="12.75" x14ac:dyDescent="0.2">
      <c r="A4" s="349" t="s">
        <v>311</v>
      </c>
      <c r="B4" s="350"/>
      <c r="C4" s="350"/>
      <c r="D4" s="350"/>
      <c r="E4" s="350"/>
      <c r="F4" s="350"/>
      <c r="G4" s="350"/>
      <c r="H4" s="350"/>
    </row>
    <row r="5" spans="1:12" ht="15" customHeight="1" x14ac:dyDescent="0.2">
      <c r="A5" s="351" t="s">
        <v>73</v>
      </c>
      <c r="B5" s="352" t="s">
        <v>45</v>
      </c>
      <c r="C5" s="352"/>
      <c r="D5" s="352"/>
      <c r="E5" s="353" t="s">
        <v>74</v>
      </c>
      <c r="F5" s="353"/>
      <c r="G5" s="353"/>
      <c r="H5" s="347" t="s">
        <v>312</v>
      </c>
    </row>
    <row r="6" spans="1:12" ht="13.5" x14ac:dyDescent="0.2">
      <c r="A6" s="351"/>
      <c r="B6" s="33" t="s">
        <v>3</v>
      </c>
      <c r="C6" s="33" t="s">
        <v>4</v>
      </c>
      <c r="D6" s="33" t="s">
        <v>5</v>
      </c>
      <c r="E6" s="33" t="s">
        <v>3</v>
      </c>
      <c r="F6" s="33" t="s">
        <v>4</v>
      </c>
      <c r="G6" s="33" t="s">
        <v>5</v>
      </c>
      <c r="H6" s="347"/>
    </row>
    <row r="7" spans="1:12" ht="13.5" x14ac:dyDescent="0.2">
      <c r="A7" s="161" t="s">
        <v>75</v>
      </c>
      <c r="B7" s="139">
        <v>351</v>
      </c>
      <c r="C7" s="140">
        <v>4</v>
      </c>
      <c r="D7" s="139">
        <v>548</v>
      </c>
      <c r="E7" s="354">
        <v>4.04</v>
      </c>
      <c r="F7" s="111">
        <v>4.5999999999999996</v>
      </c>
      <c r="G7" s="354">
        <v>4.9400000000000004</v>
      </c>
      <c r="H7" s="111">
        <f>+C7/B7*100</f>
        <v>1.1396011396011396</v>
      </c>
    </row>
    <row r="8" spans="1:12" ht="13.5" x14ac:dyDescent="0.2">
      <c r="A8" s="161" t="s">
        <v>76</v>
      </c>
      <c r="B8" s="139">
        <v>1967</v>
      </c>
      <c r="C8" s="140">
        <v>15</v>
      </c>
      <c r="D8" s="139">
        <v>2524</v>
      </c>
      <c r="E8" s="354">
        <v>22.66</v>
      </c>
      <c r="F8" s="111">
        <v>17.239999999999998</v>
      </c>
      <c r="G8" s="354">
        <v>22.78</v>
      </c>
      <c r="H8" s="111">
        <f t="shared" ref="H8:H20" si="0">+C8/B8*100</f>
        <v>0.76258261311642095</v>
      </c>
    </row>
    <row r="9" spans="1:12" ht="13.5" x14ac:dyDescent="0.2">
      <c r="A9" s="161" t="s">
        <v>77</v>
      </c>
      <c r="B9" s="139">
        <v>1345</v>
      </c>
      <c r="C9" s="140">
        <v>5</v>
      </c>
      <c r="D9" s="139">
        <v>1635</v>
      </c>
      <c r="E9" s="354">
        <v>15.5</v>
      </c>
      <c r="F9" s="111">
        <v>5.75</v>
      </c>
      <c r="G9" s="354">
        <v>14.75</v>
      </c>
      <c r="H9" s="111">
        <f t="shared" si="0"/>
        <v>0.37174721189591076</v>
      </c>
    </row>
    <row r="10" spans="1:12" ht="13.5" x14ac:dyDescent="0.2">
      <c r="A10" s="161" t="s">
        <v>78</v>
      </c>
      <c r="B10" s="139">
        <v>1523</v>
      </c>
      <c r="C10" s="140">
        <v>9</v>
      </c>
      <c r="D10" s="139">
        <v>2275</v>
      </c>
      <c r="E10" s="354">
        <v>17.55</v>
      </c>
      <c r="F10" s="111">
        <v>10.34</v>
      </c>
      <c r="G10" s="354">
        <v>20.53</v>
      </c>
      <c r="H10" s="111">
        <f t="shared" si="0"/>
        <v>0.59093893630991468</v>
      </c>
    </row>
    <row r="11" spans="1:12" ht="27" x14ac:dyDescent="0.2">
      <c r="A11" s="161" t="s">
        <v>79</v>
      </c>
      <c r="B11" s="139">
        <v>332</v>
      </c>
      <c r="C11" s="140">
        <v>3</v>
      </c>
      <c r="D11" s="139">
        <v>446</v>
      </c>
      <c r="E11" s="354">
        <v>3.82</v>
      </c>
      <c r="F11" s="111">
        <v>3.45</v>
      </c>
      <c r="G11" s="354">
        <v>4.0199999999999996</v>
      </c>
      <c r="H11" s="111">
        <f t="shared" si="0"/>
        <v>0.90361445783132521</v>
      </c>
    </row>
    <row r="12" spans="1:12" ht="13.5" x14ac:dyDescent="0.2">
      <c r="A12" s="355" t="s">
        <v>80</v>
      </c>
      <c r="B12" s="356">
        <v>5518</v>
      </c>
      <c r="C12" s="357">
        <v>36</v>
      </c>
      <c r="D12" s="356">
        <v>7428</v>
      </c>
      <c r="E12" s="358">
        <v>63.57</v>
      </c>
      <c r="F12" s="359">
        <v>41.38</v>
      </c>
      <c r="G12" s="358">
        <v>67.03</v>
      </c>
      <c r="H12" s="359">
        <f t="shared" si="0"/>
        <v>0.65241029358463209</v>
      </c>
    </row>
    <row r="13" spans="1:12" ht="13.5" x14ac:dyDescent="0.2">
      <c r="A13" s="161" t="s">
        <v>81</v>
      </c>
      <c r="B13" s="139">
        <v>1216</v>
      </c>
      <c r="C13" s="140">
        <v>22</v>
      </c>
      <c r="D13" s="139">
        <v>1445</v>
      </c>
      <c r="E13" s="354">
        <v>14.01</v>
      </c>
      <c r="F13" s="111">
        <v>25.29</v>
      </c>
      <c r="G13" s="354">
        <v>13.04</v>
      </c>
      <c r="H13" s="111">
        <f t="shared" si="0"/>
        <v>1.8092105263157896</v>
      </c>
    </row>
    <row r="14" spans="1:12" ht="13.5" x14ac:dyDescent="0.2">
      <c r="A14" s="161" t="s">
        <v>82</v>
      </c>
      <c r="B14" s="139">
        <v>160</v>
      </c>
      <c r="C14" s="140">
        <v>3</v>
      </c>
      <c r="D14" s="139">
        <v>185</v>
      </c>
      <c r="E14" s="354">
        <v>1.84</v>
      </c>
      <c r="F14" s="111">
        <v>3.45</v>
      </c>
      <c r="G14" s="354">
        <v>1.67</v>
      </c>
      <c r="H14" s="111">
        <f t="shared" si="0"/>
        <v>1.875</v>
      </c>
    </row>
    <row r="15" spans="1:12" ht="13.5" x14ac:dyDescent="0.2">
      <c r="A15" s="161" t="s">
        <v>83</v>
      </c>
      <c r="B15" s="139">
        <v>368</v>
      </c>
      <c r="C15" s="140">
        <v>11</v>
      </c>
      <c r="D15" s="139">
        <v>446</v>
      </c>
      <c r="E15" s="354">
        <v>4.24</v>
      </c>
      <c r="F15" s="111">
        <v>12.64</v>
      </c>
      <c r="G15" s="354">
        <v>4.0199999999999996</v>
      </c>
      <c r="H15" s="111">
        <f t="shared" si="0"/>
        <v>2.9891304347826089</v>
      </c>
      <c r="J15" s="148"/>
      <c r="K15" s="148"/>
      <c r="L15" s="148"/>
    </row>
    <row r="16" spans="1:12" ht="13.5" x14ac:dyDescent="0.2">
      <c r="A16" s="161" t="s">
        <v>84</v>
      </c>
      <c r="B16" s="139">
        <v>1</v>
      </c>
      <c r="C16" s="140">
        <v>0</v>
      </c>
      <c r="D16" s="139">
        <v>2</v>
      </c>
      <c r="E16" s="354">
        <v>0.01</v>
      </c>
      <c r="F16" s="111">
        <v>0</v>
      </c>
      <c r="G16" s="354">
        <v>0.02</v>
      </c>
      <c r="H16" s="111">
        <f t="shared" si="0"/>
        <v>0</v>
      </c>
      <c r="J16" s="148"/>
      <c r="K16" s="148"/>
      <c r="L16" s="148"/>
    </row>
    <row r="17" spans="1:12" ht="13.5" x14ac:dyDescent="0.2">
      <c r="A17" s="161" t="s">
        <v>86</v>
      </c>
      <c r="B17" s="139">
        <v>694</v>
      </c>
      <c r="C17" s="140">
        <v>13</v>
      </c>
      <c r="D17" s="139">
        <v>799</v>
      </c>
      <c r="E17" s="354">
        <v>8</v>
      </c>
      <c r="F17" s="111">
        <v>14.94</v>
      </c>
      <c r="G17" s="354">
        <v>7.21</v>
      </c>
      <c r="H17" s="111">
        <f t="shared" si="0"/>
        <v>1.8731988472622478</v>
      </c>
      <c r="J17" s="148"/>
      <c r="K17" s="148"/>
      <c r="L17" s="148"/>
    </row>
    <row r="18" spans="1:12" ht="13.5" x14ac:dyDescent="0.2">
      <c r="A18" s="161" t="s">
        <v>87</v>
      </c>
      <c r="B18" s="139">
        <v>277</v>
      </c>
      <c r="C18" s="140">
        <v>0</v>
      </c>
      <c r="D18" s="139">
        <v>306</v>
      </c>
      <c r="E18" s="354">
        <v>3.19</v>
      </c>
      <c r="F18" s="111">
        <v>0</v>
      </c>
      <c r="G18" s="354">
        <v>2.76</v>
      </c>
      <c r="H18" s="111">
        <f t="shared" si="0"/>
        <v>0</v>
      </c>
      <c r="J18" s="148"/>
      <c r="K18" s="148"/>
      <c r="L18" s="148"/>
    </row>
    <row r="19" spans="1:12" ht="13.5" x14ac:dyDescent="0.2">
      <c r="A19" s="161" t="s">
        <v>88</v>
      </c>
      <c r="B19" s="139">
        <v>446</v>
      </c>
      <c r="C19" s="140">
        <v>2</v>
      </c>
      <c r="D19" s="139">
        <v>471</v>
      </c>
      <c r="E19" s="354">
        <v>5.14</v>
      </c>
      <c r="F19" s="111">
        <v>2.2999999999999998</v>
      </c>
      <c r="G19" s="354">
        <v>4.25</v>
      </c>
      <c r="H19" s="111">
        <f t="shared" si="0"/>
        <v>0.44843049327354262</v>
      </c>
      <c r="J19" s="148"/>
      <c r="K19" s="148"/>
      <c r="L19" s="148"/>
    </row>
    <row r="20" spans="1:12" ht="13.5" x14ac:dyDescent="0.2">
      <c r="A20" s="355" t="s">
        <v>89</v>
      </c>
      <c r="B20" s="356">
        <v>3162</v>
      </c>
      <c r="C20" s="357">
        <v>51</v>
      </c>
      <c r="D20" s="356">
        <v>3654</v>
      </c>
      <c r="E20" s="358">
        <v>36.43</v>
      </c>
      <c r="F20" s="359">
        <v>58.62</v>
      </c>
      <c r="G20" s="358">
        <v>32.97</v>
      </c>
      <c r="H20" s="359">
        <f t="shared" si="0"/>
        <v>1.6129032258064515</v>
      </c>
      <c r="J20" s="148"/>
      <c r="K20" s="148"/>
      <c r="L20" s="148"/>
    </row>
    <row r="21" spans="1:12" ht="13.5" x14ac:dyDescent="0.2">
      <c r="A21" s="162" t="s">
        <v>90</v>
      </c>
      <c r="B21" s="360">
        <v>8680</v>
      </c>
      <c r="C21" s="360">
        <v>87</v>
      </c>
      <c r="D21" s="360">
        <v>11082</v>
      </c>
      <c r="E21" s="144">
        <v>100</v>
      </c>
      <c r="F21" s="170">
        <v>100</v>
      </c>
      <c r="G21" s="144">
        <v>100</v>
      </c>
      <c r="H21" s="144">
        <f>+C21/B21*100</f>
        <v>1.0023041474654377</v>
      </c>
      <c r="J21" s="148"/>
      <c r="K21" s="148"/>
      <c r="L21" s="148"/>
    </row>
    <row r="22" spans="1:12" x14ac:dyDescent="0.2">
      <c r="A22" s="348" t="s">
        <v>313</v>
      </c>
      <c r="B22" s="348"/>
      <c r="C22" s="348"/>
      <c r="D22" s="348"/>
      <c r="E22" s="348"/>
      <c r="F22" s="348"/>
      <c r="G22" s="348"/>
      <c r="H22" s="348"/>
    </row>
  </sheetData>
  <mergeCells count="5">
    <mergeCell ref="E5:G5"/>
    <mergeCell ref="H5:H6"/>
    <mergeCell ref="A4:H4"/>
    <mergeCell ref="A5:A6"/>
    <mergeCell ref="B5:D5"/>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3:I33"/>
  <sheetViews>
    <sheetView workbookViewId="0">
      <selection activeCell="I8" sqref="I8"/>
    </sheetView>
  </sheetViews>
  <sheetFormatPr defaultRowHeight="15" x14ac:dyDescent="0.25"/>
  <cols>
    <col min="1" max="1" width="61.85546875" style="18" customWidth="1"/>
    <col min="2" max="7" width="9.5703125" style="18" customWidth="1"/>
    <col min="8" max="16384" width="9.140625" style="18"/>
  </cols>
  <sheetData>
    <row r="3" spans="1:9" x14ac:dyDescent="0.25">
      <c r="A3" s="21" t="s">
        <v>314</v>
      </c>
      <c r="B3" s="21"/>
    </row>
    <row r="4" spans="1:9" x14ac:dyDescent="0.25">
      <c r="A4" s="16" t="s">
        <v>104</v>
      </c>
      <c r="B4" s="361"/>
      <c r="C4" s="361"/>
      <c r="D4" s="361"/>
      <c r="E4" s="361"/>
      <c r="F4" s="361"/>
      <c r="G4" s="361"/>
    </row>
    <row r="5" spans="1:9" x14ac:dyDescent="0.25">
      <c r="A5" s="362" t="s">
        <v>105</v>
      </c>
      <c r="B5" s="363" t="s">
        <v>21</v>
      </c>
      <c r="C5" s="363"/>
      <c r="D5" s="276" t="s">
        <v>106</v>
      </c>
      <c r="E5" s="276"/>
      <c r="F5" s="363" t="s">
        <v>14</v>
      </c>
      <c r="G5" s="363"/>
    </row>
    <row r="6" spans="1:9" x14ac:dyDescent="0.25">
      <c r="A6" s="362"/>
      <c r="B6" s="364" t="s">
        <v>45</v>
      </c>
      <c r="C6" s="177" t="s">
        <v>107</v>
      </c>
      <c r="D6" s="364" t="s">
        <v>45</v>
      </c>
      <c r="E6" s="177" t="s">
        <v>107</v>
      </c>
      <c r="F6" s="364" t="s">
        <v>45</v>
      </c>
      <c r="G6" s="177" t="s">
        <v>107</v>
      </c>
    </row>
    <row r="7" spans="1:9" x14ac:dyDescent="0.25">
      <c r="A7" s="178" t="s">
        <v>108</v>
      </c>
      <c r="B7" s="365">
        <v>2583</v>
      </c>
      <c r="C7" s="366">
        <v>28.033427393097458</v>
      </c>
      <c r="D7" s="365">
        <v>273</v>
      </c>
      <c r="E7" s="366">
        <v>17.333333333333336</v>
      </c>
      <c r="F7" s="365">
        <v>2856</v>
      </c>
      <c r="G7" s="367">
        <v>26.471406061729542</v>
      </c>
      <c r="I7" s="52"/>
    </row>
    <row r="8" spans="1:9" x14ac:dyDescent="0.25">
      <c r="A8" s="178" t="s">
        <v>109</v>
      </c>
      <c r="B8" s="365">
        <v>829</v>
      </c>
      <c r="C8" s="366">
        <v>8.997178207076189</v>
      </c>
      <c r="D8" s="365">
        <v>38</v>
      </c>
      <c r="E8" s="366">
        <v>2.412698412698413</v>
      </c>
      <c r="F8" s="365">
        <v>867</v>
      </c>
      <c r="G8" s="367">
        <v>8.0359625544536097</v>
      </c>
    </row>
    <row r="9" spans="1:9" x14ac:dyDescent="0.25">
      <c r="A9" s="178" t="s">
        <v>110</v>
      </c>
      <c r="B9" s="365">
        <v>248</v>
      </c>
      <c r="C9" s="366">
        <v>2.6915563273279792</v>
      </c>
      <c r="D9" s="365">
        <v>13</v>
      </c>
      <c r="E9" s="366">
        <v>0.82539682539682546</v>
      </c>
      <c r="F9" s="365">
        <v>261</v>
      </c>
      <c r="G9" s="367">
        <v>2.4191305959773843</v>
      </c>
    </row>
    <row r="10" spans="1:9" x14ac:dyDescent="0.25">
      <c r="A10" s="178" t="s">
        <v>111</v>
      </c>
      <c r="B10" s="365">
        <v>220</v>
      </c>
      <c r="C10" s="366">
        <v>2.3876709355328849</v>
      </c>
      <c r="D10" s="365">
        <v>10</v>
      </c>
      <c r="E10" s="366">
        <v>0.63492063492063489</v>
      </c>
      <c r="F10" s="365">
        <v>230</v>
      </c>
      <c r="G10" s="367">
        <v>2.1318009083325609</v>
      </c>
    </row>
    <row r="11" spans="1:9" x14ac:dyDescent="0.25">
      <c r="A11" s="178" t="s">
        <v>112</v>
      </c>
      <c r="B11" s="365">
        <v>285</v>
      </c>
      <c r="C11" s="366">
        <v>3.0931191664857827</v>
      </c>
      <c r="D11" s="365">
        <v>14</v>
      </c>
      <c r="E11" s="366">
        <v>0.88888888888888884</v>
      </c>
      <c r="F11" s="365">
        <v>299</v>
      </c>
      <c r="G11" s="367">
        <v>2.7713411808323292</v>
      </c>
    </row>
    <row r="12" spans="1:9" x14ac:dyDescent="0.25">
      <c r="A12" s="178" t="s">
        <v>113</v>
      </c>
      <c r="B12" s="365">
        <v>76</v>
      </c>
      <c r="C12" s="366">
        <v>0.82483177772954208</v>
      </c>
      <c r="D12" s="368">
        <v>1</v>
      </c>
      <c r="E12" s="369">
        <v>6.3492063492063489E-2</v>
      </c>
      <c r="F12" s="365">
        <v>77</v>
      </c>
      <c r="G12" s="367">
        <v>0.7136898693113356</v>
      </c>
    </row>
    <row r="13" spans="1:9" x14ac:dyDescent="0.25">
      <c r="A13" s="178" t="s">
        <v>114</v>
      </c>
      <c r="B13" s="365">
        <v>660</v>
      </c>
      <c r="C13" s="366">
        <v>7.1630128065986538</v>
      </c>
      <c r="D13" s="365">
        <v>311</v>
      </c>
      <c r="E13" s="366">
        <v>19.746031746031743</v>
      </c>
      <c r="F13" s="365">
        <v>971</v>
      </c>
      <c r="G13" s="367">
        <v>8.9999073130039857</v>
      </c>
    </row>
    <row r="14" spans="1:9" x14ac:dyDescent="0.25">
      <c r="A14" s="178" t="s">
        <v>115</v>
      </c>
      <c r="B14" s="365">
        <v>648</v>
      </c>
      <c r="C14" s="366">
        <v>7.0327762101150419</v>
      </c>
      <c r="D14" s="365">
        <v>304</v>
      </c>
      <c r="E14" s="366">
        <v>19.301587301587304</v>
      </c>
      <c r="F14" s="365">
        <v>952</v>
      </c>
      <c r="G14" s="367">
        <v>8.8238020205765135</v>
      </c>
    </row>
    <row r="15" spans="1:9" x14ac:dyDescent="0.25">
      <c r="A15" s="178" t="s">
        <v>116</v>
      </c>
      <c r="B15" s="365">
        <v>12</v>
      </c>
      <c r="C15" s="366">
        <v>0.13023659648361191</v>
      </c>
      <c r="D15" s="365">
        <v>7</v>
      </c>
      <c r="E15" s="366">
        <v>0.44444444444444442</v>
      </c>
      <c r="F15" s="365">
        <v>19</v>
      </c>
      <c r="G15" s="366">
        <v>0.17610529242747242</v>
      </c>
    </row>
    <row r="16" spans="1:9" x14ac:dyDescent="0.25">
      <c r="A16" s="178" t="s">
        <v>117</v>
      </c>
      <c r="B16" s="365">
        <v>653</v>
      </c>
      <c r="C16" s="366">
        <v>7.08704145864988</v>
      </c>
      <c r="D16" s="365">
        <v>288</v>
      </c>
      <c r="E16" s="366">
        <v>18.285714285714285</v>
      </c>
      <c r="F16" s="365">
        <v>941</v>
      </c>
      <c r="G16" s="366">
        <v>8.7218463249606089</v>
      </c>
    </row>
    <row r="17" spans="1:7" x14ac:dyDescent="0.25">
      <c r="A17" s="178" t="s">
        <v>118</v>
      </c>
      <c r="B17" s="365">
        <v>811</v>
      </c>
      <c r="C17" s="366">
        <v>8.8018233123507699</v>
      </c>
      <c r="D17" s="365">
        <v>97</v>
      </c>
      <c r="E17" s="366">
        <v>6.1587301587301591</v>
      </c>
      <c r="F17" s="365">
        <v>908</v>
      </c>
      <c r="G17" s="366">
        <v>8.4159792381128931</v>
      </c>
    </row>
    <row r="18" spans="1:7" x14ac:dyDescent="0.25">
      <c r="A18" s="178" t="s">
        <v>119</v>
      </c>
      <c r="B18" s="365">
        <v>202</v>
      </c>
      <c r="C18" s="366">
        <v>2.1923160408074667</v>
      </c>
      <c r="D18" s="365">
        <v>20</v>
      </c>
      <c r="E18" s="366">
        <v>1.2698412698412698</v>
      </c>
      <c r="F18" s="365">
        <v>222</v>
      </c>
      <c r="G18" s="366">
        <v>2.0576513115209938</v>
      </c>
    </row>
    <row r="19" spans="1:7" x14ac:dyDescent="0.25">
      <c r="A19" s="178" t="s">
        <v>120</v>
      </c>
      <c r="B19" s="365">
        <v>118</v>
      </c>
      <c r="C19" s="366">
        <v>1.2806598654221837</v>
      </c>
      <c r="D19" s="365">
        <v>37</v>
      </c>
      <c r="E19" s="366">
        <v>2.3492063492063493</v>
      </c>
      <c r="F19" s="365">
        <v>155</v>
      </c>
      <c r="G19" s="366">
        <v>1.4366484382241171</v>
      </c>
    </row>
    <row r="20" spans="1:7" x14ac:dyDescent="0.25">
      <c r="A20" s="178" t="s">
        <v>121</v>
      </c>
      <c r="B20" s="365">
        <v>224</v>
      </c>
      <c r="C20" s="366">
        <v>2.4310831343607555</v>
      </c>
      <c r="D20" s="365">
        <v>25</v>
      </c>
      <c r="E20" s="366">
        <v>1.5873015873015872</v>
      </c>
      <c r="F20" s="365">
        <v>249</v>
      </c>
      <c r="G20" s="366">
        <v>2.3079062007600335</v>
      </c>
    </row>
    <row r="21" spans="1:7" x14ac:dyDescent="0.25">
      <c r="A21" s="178" t="s">
        <v>122</v>
      </c>
      <c r="B21" s="365">
        <v>611</v>
      </c>
      <c r="C21" s="366">
        <v>6.6312133709572398</v>
      </c>
      <c r="D21" s="368">
        <v>7</v>
      </c>
      <c r="E21" s="370">
        <v>0.44444444444444442</v>
      </c>
      <c r="F21" s="365">
        <v>618</v>
      </c>
      <c r="G21" s="366">
        <v>5.7280563536935762</v>
      </c>
    </row>
    <row r="22" spans="1:7" x14ac:dyDescent="0.25">
      <c r="A22" s="178" t="s">
        <v>123</v>
      </c>
      <c r="B22" s="365">
        <v>173</v>
      </c>
      <c r="C22" s="366">
        <v>1.8775775993054047</v>
      </c>
      <c r="D22" s="365">
        <v>78</v>
      </c>
      <c r="E22" s="366">
        <v>4.9523809523809526</v>
      </c>
      <c r="F22" s="365">
        <v>251</v>
      </c>
      <c r="G22" s="366">
        <v>2.3264435999629249</v>
      </c>
    </row>
    <row r="23" spans="1:7" x14ac:dyDescent="0.25">
      <c r="A23" s="178" t="s">
        <v>124</v>
      </c>
      <c r="B23" s="365">
        <v>127</v>
      </c>
      <c r="C23" s="366">
        <v>1.3783373127848926</v>
      </c>
      <c r="D23" s="365">
        <v>18</v>
      </c>
      <c r="E23" s="366">
        <v>1.1428571428571428</v>
      </c>
      <c r="F23" s="365">
        <v>145</v>
      </c>
      <c r="G23" s="366">
        <v>1.343961442209658</v>
      </c>
    </row>
    <row r="24" spans="1:7" x14ac:dyDescent="0.25">
      <c r="A24" s="178" t="s">
        <v>125</v>
      </c>
      <c r="B24" s="365">
        <v>100</v>
      </c>
      <c r="C24" s="366">
        <v>1.0853049706967659</v>
      </c>
      <c r="D24" s="365">
        <v>79</v>
      </c>
      <c r="E24" s="366">
        <v>5.0158730158730158</v>
      </c>
      <c r="F24" s="365">
        <v>179</v>
      </c>
      <c r="G24" s="366">
        <v>1.6590972286588193</v>
      </c>
    </row>
    <row r="25" spans="1:7" x14ac:dyDescent="0.25">
      <c r="A25" s="178" t="s">
        <v>261</v>
      </c>
      <c r="B25" s="365">
        <v>100</v>
      </c>
      <c r="C25" s="366">
        <v>1.0853049706967659</v>
      </c>
      <c r="D25" s="365">
        <v>22</v>
      </c>
      <c r="E25" s="366">
        <v>1.3968253968253967</v>
      </c>
      <c r="F25" s="365">
        <v>122</v>
      </c>
      <c r="G25" s="366">
        <v>1.130781351376402</v>
      </c>
    </row>
    <row r="26" spans="1:7" x14ac:dyDescent="0.25">
      <c r="A26" s="178" t="s">
        <v>126</v>
      </c>
      <c r="B26" s="365">
        <v>402</v>
      </c>
      <c r="C26" s="366">
        <v>4.3629259822009985</v>
      </c>
      <c r="D26" s="365">
        <v>70</v>
      </c>
      <c r="E26" s="366">
        <v>4.4444444444444446</v>
      </c>
      <c r="F26" s="365">
        <v>472</v>
      </c>
      <c r="G26" s="366">
        <v>4.374826211882473</v>
      </c>
    </row>
    <row r="27" spans="1:7" x14ac:dyDescent="0.25">
      <c r="A27" s="178" t="s">
        <v>127</v>
      </c>
      <c r="B27" s="365">
        <v>845</v>
      </c>
      <c r="C27" s="366">
        <v>9.1708270023876715</v>
      </c>
      <c r="D27" s="365">
        <v>72</v>
      </c>
      <c r="E27" s="366">
        <v>4.5714285714285712</v>
      </c>
      <c r="F27" s="365">
        <v>917</v>
      </c>
      <c r="G27" s="366">
        <v>8.4993975345259063</v>
      </c>
    </row>
    <row r="28" spans="1:7" x14ac:dyDescent="0.25">
      <c r="A28" s="178" t="s">
        <v>128</v>
      </c>
      <c r="B28" s="365">
        <v>422</v>
      </c>
      <c r="C28" s="366">
        <v>4.5799869763403516</v>
      </c>
      <c r="D28" s="365">
        <v>18</v>
      </c>
      <c r="E28" s="366">
        <v>1.1428571428571428</v>
      </c>
      <c r="F28" s="365">
        <v>440</v>
      </c>
      <c r="G28" s="366">
        <v>4.0782278246362029</v>
      </c>
    </row>
    <row r="29" spans="1:7" x14ac:dyDescent="0.25">
      <c r="A29" s="178" t="s">
        <v>129</v>
      </c>
      <c r="B29" s="365">
        <v>8860</v>
      </c>
      <c r="C29" s="366">
        <v>96.158020403733445</v>
      </c>
      <c r="D29" s="365">
        <v>1453</v>
      </c>
      <c r="E29" s="366">
        <v>92.253968253968253</v>
      </c>
      <c r="F29" s="365">
        <v>10313</v>
      </c>
      <c r="G29" s="366">
        <v>95.588098989711739</v>
      </c>
    </row>
    <row r="30" spans="1:7" x14ac:dyDescent="0.25">
      <c r="A30" s="178" t="s">
        <v>130</v>
      </c>
      <c r="B30" s="365">
        <v>354</v>
      </c>
      <c r="C30" s="366">
        <v>3.8419795962665511</v>
      </c>
      <c r="D30" s="365">
        <v>122</v>
      </c>
      <c r="E30" s="366">
        <v>7.7460317460317469</v>
      </c>
      <c r="F30" s="365">
        <v>476</v>
      </c>
      <c r="G30" s="366">
        <v>4.4119010102882568</v>
      </c>
    </row>
    <row r="31" spans="1:7" x14ac:dyDescent="0.25">
      <c r="A31" s="187" t="s">
        <v>131</v>
      </c>
      <c r="B31" s="371">
        <v>9214</v>
      </c>
      <c r="C31" s="372">
        <v>100</v>
      </c>
      <c r="D31" s="371">
        <v>1575</v>
      </c>
      <c r="E31" s="372">
        <v>100</v>
      </c>
      <c r="F31" s="371">
        <v>10789</v>
      </c>
      <c r="G31" s="372">
        <v>100</v>
      </c>
    </row>
    <row r="32" spans="1:7" ht="26.25" customHeight="1" x14ac:dyDescent="0.25">
      <c r="A32" s="281" t="s">
        <v>262</v>
      </c>
      <c r="B32" s="282"/>
      <c r="C32" s="282"/>
      <c r="D32" s="282"/>
      <c r="E32" s="282"/>
      <c r="F32" s="282"/>
      <c r="G32" s="282"/>
    </row>
    <row r="33" spans="1:7" ht="50.25" customHeight="1" x14ac:dyDescent="0.3">
      <c r="A33" s="346" t="s">
        <v>263</v>
      </c>
      <c r="B33" s="289"/>
      <c r="C33" s="289"/>
      <c r="D33" s="289"/>
      <c r="E33" s="289"/>
      <c r="F33" s="289"/>
      <c r="G33" s="289"/>
    </row>
  </sheetData>
  <mergeCells count="6">
    <mergeCell ref="A33:G33"/>
    <mergeCell ref="A5:A6"/>
    <mergeCell ref="B5:C5"/>
    <mergeCell ref="D5:E5"/>
    <mergeCell ref="F5:G5"/>
    <mergeCell ref="A32:G3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2"/>
  <sheetViews>
    <sheetView workbookViewId="0">
      <selection activeCell="F34" sqref="F34"/>
    </sheetView>
  </sheetViews>
  <sheetFormatPr defaultRowHeight="15" x14ac:dyDescent="0.25"/>
  <cols>
    <col min="1" max="1" width="12.85546875" style="18" customWidth="1"/>
    <col min="2" max="10" width="9.140625" style="18"/>
    <col min="11" max="11" width="9.7109375" style="18" bestFit="1" customWidth="1"/>
    <col min="12" max="16384" width="9.140625" style="18"/>
  </cols>
  <sheetData>
    <row r="3" spans="1:9" x14ac:dyDescent="0.25">
      <c r="A3" s="64" t="s">
        <v>315</v>
      </c>
    </row>
    <row r="4" spans="1:9" x14ac:dyDescent="0.25">
      <c r="A4" s="20" t="s">
        <v>162</v>
      </c>
    </row>
    <row r="5" spans="1:9" x14ac:dyDescent="0.25">
      <c r="A5" s="277" t="s">
        <v>161</v>
      </c>
      <c r="B5" s="280" t="s">
        <v>4</v>
      </c>
      <c r="C5" s="280"/>
      <c r="D5" s="280"/>
      <c r="E5" s="280"/>
      <c r="F5" s="279" t="s">
        <v>5</v>
      </c>
      <c r="G5" s="279"/>
      <c r="H5" s="279"/>
      <c r="I5" s="279"/>
    </row>
    <row r="6" spans="1:9" ht="27" x14ac:dyDescent="0.25">
      <c r="A6" s="373"/>
      <c r="B6" s="374" t="s">
        <v>160</v>
      </c>
      <c r="C6" s="374" t="s">
        <v>159</v>
      </c>
      <c r="D6" s="374" t="s">
        <v>158</v>
      </c>
      <c r="E6" s="78" t="s">
        <v>14</v>
      </c>
      <c r="F6" s="374" t="s">
        <v>160</v>
      </c>
      <c r="G6" s="374" t="s">
        <v>159</v>
      </c>
      <c r="H6" s="374" t="s">
        <v>158</v>
      </c>
      <c r="I6" s="78" t="s">
        <v>14</v>
      </c>
    </row>
    <row r="7" spans="1:9" x14ac:dyDescent="0.25">
      <c r="A7" s="278"/>
      <c r="B7" s="291" t="s">
        <v>157</v>
      </c>
      <c r="C7" s="291"/>
      <c r="D7" s="291"/>
      <c r="E7" s="291"/>
      <c r="F7" s="291"/>
      <c r="G7" s="291"/>
      <c r="H7" s="291"/>
      <c r="I7" s="291"/>
    </row>
    <row r="8" spans="1:9" x14ac:dyDescent="0.25">
      <c r="A8" s="25" t="s">
        <v>155</v>
      </c>
      <c r="B8" s="91" t="s">
        <v>85</v>
      </c>
      <c r="C8" s="93" t="s">
        <v>85</v>
      </c>
      <c r="D8" s="91">
        <v>1</v>
      </c>
      <c r="E8" s="93">
        <v>1</v>
      </c>
      <c r="F8" s="91">
        <v>33</v>
      </c>
      <c r="G8" s="93">
        <v>309</v>
      </c>
      <c r="H8" s="91">
        <v>109</v>
      </c>
      <c r="I8" s="93">
        <v>451</v>
      </c>
    </row>
    <row r="9" spans="1:9" x14ac:dyDescent="0.25">
      <c r="A9" s="25" t="s">
        <v>150</v>
      </c>
      <c r="B9" s="58">
        <v>16</v>
      </c>
      <c r="C9" s="93">
        <v>1</v>
      </c>
      <c r="D9" s="91">
        <v>3</v>
      </c>
      <c r="E9" s="93">
        <v>20</v>
      </c>
      <c r="F9" s="91">
        <v>2044</v>
      </c>
      <c r="G9" s="93">
        <v>641</v>
      </c>
      <c r="H9" s="91">
        <v>174</v>
      </c>
      <c r="I9" s="93">
        <v>2859</v>
      </c>
    </row>
    <row r="10" spans="1:9" x14ac:dyDescent="0.25">
      <c r="A10" s="25" t="s">
        <v>149</v>
      </c>
      <c r="B10" s="58">
        <v>7</v>
      </c>
      <c r="C10" s="93">
        <v>4</v>
      </c>
      <c r="D10" s="91">
        <v>1</v>
      </c>
      <c r="E10" s="93">
        <v>12</v>
      </c>
      <c r="F10" s="91">
        <v>1830</v>
      </c>
      <c r="G10" s="93">
        <v>341</v>
      </c>
      <c r="H10" s="91">
        <v>180</v>
      </c>
      <c r="I10" s="93">
        <v>2351</v>
      </c>
    </row>
    <row r="11" spans="1:9" x14ac:dyDescent="0.25">
      <c r="A11" s="25" t="s">
        <v>148</v>
      </c>
      <c r="B11" s="58">
        <v>19</v>
      </c>
      <c r="C11" s="375">
        <v>2</v>
      </c>
      <c r="D11" s="91">
        <v>4</v>
      </c>
      <c r="E11" s="93">
        <v>25</v>
      </c>
      <c r="F11" s="91">
        <v>2548</v>
      </c>
      <c r="G11" s="93">
        <v>556</v>
      </c>
      <c r="H11" s="91">
        <v>333</v>
      </c>
      <c r="I11" s="93">
        <v>3437</v>
      </c>
    </row>
    <row r="12" spans="1:9" x14ac:dyDescent="0.25">
      <c r="A12" s="25" t="s">
        <v>147</v>
      </c>
      <c r="B12" s="58">
        <v>14</v>
      </c>
      <c r="C12" s="93">
        <v>2</v>
      </c>
      <c r="D12" s="91">
        <v>13</v>
      </c>
      <c r="E12" s="93">
        <v>29</v>
      </c>
      <c r="F12" s="91">
        <v>830</v>
      </c>
      <c r="G12" s="93">
        <v>424</v>
      </c>
      <c r="H12" s="91">
        <v>483</v>
      </c>
      <c r="I12" s="93">
        <v>1737</v>
      </c>
    </row>
    <row r="13" spans="1:9" x14ac:dyDescent="0.25">
      <c r="A13" s="25" t="s">
        <v>154</v>
      </c>
      <c r="B13" s="91">
        <v>0</v>
      </c>
      <c r="C13" s="93">
        <v>0</v>
      </c>
      <c r="D13" s="91">
        <v>0</v>
      </c>
      <c r="E13" s="93">
        <v>0</v>
      </c>
      <c r="F13" s="91">
        <v>122</v>
      </c>
      <c r="G13" s="93">
        <v>94</v>
      </c>
      <c r="H13" s="95">
        <v>31</v>
      </c>
      <c r="I13" s="93">
        <v>247</v>
      </c>
    </row>
    <row r="14" spans="1:9" x14ac:dyDescent="0.25">
      <c r="A14" s="23" t="s">
        <v>153</v>
      </c>
      <c r="B14" s="97">
        <v>56</v>
      </c>
      <c r="C14" s="24">
        <v>9</v>
      </c>
      <c r="D14" s="97">
        <v>22</v>
      </c>
      <c r="E14" s="97">
        <v>87</v>
      </c>
      <c r="F14" s="97">
        <v>7407</v>
      </c>
      <c r="G14" s="97">
        <v>2365</v>
      </c>
      <c r="H14" s="24">
        <v>1310</v>
      </c>
      <c r="I14" s="97">
        <v>11082</v>
      </c>
    </row>
    <row r="15" spans="1:9" x14ac:dyDescent="0.25">
      <c r="A15" s="37"/>
      <c r="B15" s="291" t="s">
        <v>156</v>
      </c>
      <c r="C15" s="291"/>
      <c r="D15" s="291"/>
      <c r="E15" s="291"/>
      <c r="F15" s="291"/>
      <c r="G15" s="291"/>
      <c r="H15" s="291"/>
      <c r="I15" s="291"/>
    </row>
    <row r="16" spans="1:9" x14ac:dyDescent="0.25">
      <c r="A16" s="25" t="s">
        <v>155</v>
      </c>
      <c r="B16" s="95" t="s">
        <v>85</v>
      </c>
      <c r="C16" s="376" t="s">
        <v>85</v>
      </c>
      <c r="D16" s="95">
        <v>4.5454545454545459</v>
      </c>
      <c r="E16" s="377">
        <v>1.1494252873563218</v>
      </c>
      <c r="F16" s="123">
        <v>0.44552450384771164</v>
      </c>
      <c r="G16" s="376">
        <v>13.06553911205074</v>
      </c>
      <c r="H16" s="123">
        <v>8.3206106870228993</v>
      </c>
      <c r="I16" s="376">
        <v>4.0696625157913733</v>
      </c>
    </row>
    <row r="17" spans="1:9" x14ac:dyDescent="0.25">
      <c r="A17" s="25" t="s">
        <v>150</v>
      </c>
      <c r="B17" s="123">
        <v>28.571428571428569</v>
      </c>
      <c r="C17" s="376">
        <v>11.111111111111111</v>
      </c>
      <c r="D17" s="95">
        <v>13.636363636363635</v>
      </c>
      <c r="E17" s="377">
        <v>22.988505747126435</v>
      </c>
      <c r="F17" s="123">
        <v>27.59551775347644</v>
      </c>
      <c r="G17" s="376">
        <v>27.103594080338269</v>
      </c>
      <c r="H17" s="123">
        <v>13.282442748091603</v>
      </c>
      <c r="I17" s="376">
        <v>25.798592311857067</v>
      </c>
    </row>
    <row r="18" spans="1:9" x14ac:dyDescent="0.25">
      <c r="A18" s="25" t="s">
        <v>149</v>
      </c>
      <c r="B18" s="123">
        <v>12.5</v>
      </c>
      <c r="C18" s="376">
        <v>44.444444444444443</v>
      </c>
      <c r="D18" s="123">
        <v>4.5454545454545459</v>
      </c>
      <c r="E18" s="377">
        <v>13.793103448275861</v>
      </c>
      <c r="F18" s="123">
        <v>24.706358849736734</v>
      </c>
      <c r="G18" s="376">
        <v>14.418604651162791</v>
      </c>
      <c r="H18" s="123">
        <v>13.740458015267176</v>
      </c>
      <c r="I18" s="376">
        <v>21.21458220537809</v>
      </c>
    </row>
    <row r="19" spans="1:9" x14ac:dyDescent="0.25">
      <c r="A19" s="25" t="s">
        <v>148</v>
      </c>
      <c r="B19" s="123">
        <v>33.928571428571431</v>
      </c>
      <c r="C19" s="376">
        <v>22.222222222222221</v>
      </c>
      <c r="D19" s="123">
        <v>18.181818181818183</v>
      </c>
      <c r="E19" s="377">
        <v>28.735632183908045</v>
      </c>
      <c r="F19" s="123">
        <v>34.399891994059672</v>
      </c>
      <c r="G19" s="376">
        <v>23.509513742071881</v>
      </c>
      <c r="H19" s="123">
        <v>25.419847328244277</v>
      </c>
      <c r="I19" s="376">
        <v>31.014257354268182</v>
      </c>
    </row>
    <row r="20" spans="1:9" x14ac:dyDescent="0.25">
      <c r="A20" s="25" t="s">
        <v>147</v>
      </c>
      <c r="B20" s="123">
        <v>25</v>
      </c>
      <c r="C20" s="376">
        <v>22.222222222222221</v>
      </c>
      <c r="D20" s="123">
        <v>59.090909090909093</v>
      </c>
      <c r="E20" s="377">
        <v>33.333333333333329</v>
      </c>
      <c r="F20" s="123">
        <v>11.205616308896989</v>
      </c>
      <c r="G20" s="376">
        <v>17.928118393234669</v>
      </c>
      <c r="H20" s="123">
        <v>36.87022900763359</v>
      </c>
      <c r="I20" s="376">
        <v>15.674066053059017</v>
      </c>
    </row>
    <row r="21" spans="1:9" x14ac:dyDescent="0.25">
      <c r="A21" s="25" t="s">
        <v>154</v>
      </c>
      <c r="B21" s="95" t="s">
        <v>85</v>
      </c>
      <c r="C21" s="95" t="s">
        <v>85</v>
      </c>
      <c r="D21" s="95" t="s">
        <v>85</v>
      </c>
      <c r="E21" s="377" t="s">
        <v>85</v>
      </c>
      <c r="F21" s="123">
        <v>1.6470905899824491</v>
      </c>
      <c r="G21" s="376">
        <v>3.9746300211416492</v>
      </c>
      <c r="H21" s="95">
        <v>2.3664122137404582</v>
      </c>
      <c r="I21" s="376">
        <v>2.2288395596462731</v>
      </c>
    </row>
    <row r="22" spans="1:9" x14ac:dyDescent="0.25">
      <c r="A22" s="23" t="s">
        <v>153</v>
      </c>
      <c r="B22" s="126">
        <v>100</v>
      </c>
      <c r="C22" s="63">
        <v>100</v>
      </c>
      <c r="D22" s="126">
        <v>100</v>
      </c>
      <c r="E22" s="126">
        <v>100</v>
      </c>
      <c r="F22" s="126">
        <v>100</v>
      </c>
      <c r="G22" s="126">
        <v>100</v>
      </c>
      <c r="H22" s="63">
        <v>100</v>
      </c>
      <c r="I22" s="126">
        <v>100</v>
      </c>
    </row>
  </sheetData>
  <mergeCells count="5">
    <mergeCell ref="B5:E5"/>
    <mergeCell ref="F5:I5"/>
    <mergeCell ref="B7:I7"/>
    <mergeCell ref="B15:I15"/>
    <mergeCell ref="A5:A7"/>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2"/>
  <sheetViews>
    <sheetView workbookViewId="0">
      <selection activeCell="G28" sqref="G28"/>
    </sheetView>
  </sheetViews>
  <sheetFormatPr defaultRowHeight="15" x14ac:dyDescent="0.25"/>
  <cols>
    <col min="1" max="1" width="21.140625" style="18" customWidth="1"/>
    <col min="2" max="2" width="9.140625" style="18"/>
    <col min="3" max="3" width="13.140625" style="18" customWidth="1"/>
    <col min="4" max="4" width="9.140625" style="18"/>
    <col min="5" max="5" width="13.28515625" style="18" customWidth="1"/>
    <col min="6" max="16384" width="9.140625" style="18"/>
  </cols>
  <sheetData>
    <row r="3" spans="1:9" x14ac:dyDescent="0.25">
      <c r="A3" s="64" t="s">
        <v>317</v>
      </c>
    </row>
    <row r="4" spans="1:9" x14ac:dyDescent="0.25">
      <c r="A4" s="20" t="s">
        <v>171</v>
      </c>
    </row>
    <row r="5" spans="1:9" x14ac:dyDescent="0.25">
      <c r="A5" s="273" t="s">
        <v>170</v>
      </c>
      <c r="B5" s="240" t="s">
        <v>4</v>
      </c>
      <c r="C5" s="240"/>
      <c r="D5" s="241" t="s">
        <v>5</v>
      </c>
      <c r="E5" s="241"/>
      <c r="F5" s="264" t="s">
        <v>169</v>
      </c>
    </row>
    <row r="6" spans="1:9" ht="27" x14ac:dyDescent="0.25">
      <c r="A6" s="378"/>
      <c r="B6" s="78" t="s">
        <v>45</v>
      </c>
      <c r="C6" s="78" t="s">
        <v>168</v>
      </c>
      <c r="D6" s="78" t="s">
        <v>167</v>
      </c>
      <c r="E6" s="78" t="s">
        <v>166</v>
      </c>
      <c r="F6" s="264"/>
    </row>
    <row r="7" spans="1:9" x14ac:dyDescent="0.25">
      <c r="A7" s="37"/>
      <c r="B7" s="291" t="s">
        <v>152</v>
      </c>
      <c r="C7" s="291"/>
      <c r="D7" s="291"/>
      <c r="E7" s="291"/>
      <c r="F7" s="37"/>
    </row>
    <row r="8" spans="1:9" x14ac:dyDescent="0.25">
      <c r="A8" s="25" t="s">
        <v>160</v>
      </c>
      <c r="B8" s="203">
        <v>51</v>
      </c>
      <c r="C8" s="96">
        <v>76.119402985074629</v>
      </c>
      <c r="D8" s="91">
        <v>5264</v>
      </c>
      <c r="E8" s="96">
        <v>79.205537165212164</v>
      </c>
      <c r="F8" s="95">
        <v>0.95954844778927562</v>
      </c>
      <c r="H8" s="52"/>
      <c r="I8" s="52"/>
    </row>
    <row r="9" spans="1:9" x14ac:dyDescent="0.25">
      <c r="A9" s="25" t="s">
        <v>159</v>
      </c>
      <c r="B9" s="203">
        <v>4</v>
      </c>
      <c r="C9" s="96">
        <v>5.9701492537313428</v>
      </c>
      <c r="D9" s="91">
        <v>781</v>
      </c>
      <c r="E9" s="96">
        <v>11.751429431236835</v>
      </c>
      <c r="F9" s="95">
        <v>0.50955414012738853</v>
      </c>
      <c r="H9" s="52"/>
      <c r="I9" s="52"/>
    </row>
    <row r="10" spans="1:9" x14ac:dyDescent="0.25">
      <c r="A10" s="25" t="s">
        <v>158</v>
      </c>
      <c r="B10" s="203">
        <v>12</v>
      </c>
      <c r="C10" s="96">
        <v>17.910447761194028</v>
      </c>
      <c r="D10" s="91">
        <v>601</v>
      </c>
      <c r="E10" s="96">
        <v>9.0430334035510089</v>
      </c>
      <c r="F10" s="95">
        <v>1.957585644371941</v>
      </c>
      <c r="H10" s="52"/>
      <c r="I10" s="52"/>
    </row>
    <row r="11" spans="1:9" x14ac:dyDescent="0.25">
      <c r="A11" s="5" t="s">
        <v>165</v>
      </c>
      <c r="B11" s="379">
        <v>67</v>
      </c>
      <c r="C11" s="380">
        <v>100</v>
      </c>
      <c r="D11" s="381">
        <v>6646</v>
      </c>
      <c r="E11" s="380">
        <v>100</v>
      </c>
      <c r="F11" s="382">
        <v>0.99806345896022652</v>
      </c>
      <c r="H11" s="52"/>
      <c r="I11" s="52"/>
    </row>
    <row r="12" spans="1:9" x14ac:dyDescent="0.25">
      <c r="A12" s="37"/>
      <c r="B12" s="291" t="s">
        <v>151</v>
      </c>
      <c r="C12" s="291"/>
      <c r="D12" s="291"/>
      <c r="E12" s="291"/>
      <c r="F12" s="36"/>
    </row>
    <row r="13" spans="1:9" x14ac:dyDescent="0.25">
      <c r="A13" s="25" t="s">
        <v>160</v>
      </c>
      <c r="B13" s="203">
        <v>5</v>
      </c>
      <c r="C13" s="96">
        <v>25</v>
      </c>
      <c r="D13" s="91">
        <v>2143</v>
      </c>
      <c r="E13" s="96">
        <v>48.309287646528404</v>
      </c>
      <c r="F13" s="95">
        <v>0.23277467411545624</v>
      </c>
      <c r="H13" s="52"/>
      <c r="I13" s="52"/>
    </row>
    <row r="14" spans="1:9" x14ac:dyDescent="0.25">
      <c r="A14" s="25" t="s">
        <v>159</v>
      </c>
      <c r="B14" s="203">
        <v>5</v>
      </c>
      <c r="C14" s="96">
        <v>25</v>
      </c>
      <c r="D14" s="91">
        <v>1584</v>
      </c>
      <c r="E14" s="96">
        <v>35.707844905320108</v>
      </c>
      <c r="F14" s="95">
        <v>0.31466331025802391</v>
      </c>
      <c r="H14" s="52"/>
      <c r="I14" s="52"/>
    </row>
    <row r="15" spans="1:9" x14ac:dyDescent="0.25">
      <c r="A15" s="25" t="s">
        <v>158</v>
      </c>
      <c r="B15" s="203">
        <v>10</v>
      </c>
      <c r="C15" s="96">
        <v>50</v>
      </c>
      <c r="D15" s="91">
        <v>709</v>
      </c>
      <c r="E15" s="96">
        <v>15.982867448151488</v>
      </c>
      <c r="F15" s="95">
        <v>1.3908205841446455</v>
      </c>
      <c r="H15" s="52"/>
      <c r="I15" s="52"/>
    </row>
    <row r="16" spans="1:9" x14ac:dyDescent="0.25">
      <c r="A16" s="5" t="s">
        <v>164</v>
      </c>
      <c r="B16" s="379">
        <v>20</v>
      </c>
      <c r="C16" s="380">
        <v>100</v>
      </c>
      <c r="D16" s="381">
        <v>4436</v>
      </c>
      <c r="E16" s="380">
        <v>100</v>
      </c>
      <c r="F16" s="382">
        <v>0.44883303411131059</v>
      </c>
      <c r="H16" s="52"/>
      <c r="I16" s="52"/>
    </row>
    <row r="17" spans="1:9" x14ac:dyDescent="0.25">
      <c r="A17" s="37"/>
      <c r="B17" s="291" t="s">
        <v>163</v>
      </c>
      <c r="C17" s="291"/>
      <c r="D17" s="291"/>
      <c r="E17" s="291"/>
      <c r="F17" s="36"/>
    </row>
    <row r="18" spans="1:9" x14ac:dyDescent="0.25">
      <c r="A18" s="25" t="s">
        <v>160</v>
      </c>
      <c r="B18" s="203">
        <v>56</v>
      </c>
      <c r="C18" s="96">
        <v>64.367816091954026</v>
      </c>
      <c r="D18" s="203">
        <v>7407</v>
      </c>
      <c r="E18" s="96">
        <v>66.838115863562535</v>
      </c>
      <c r="F18" s="95">
        <v>0.75036848452365001</v>
      </c>
      <c r="H18" s="52"/>
      <c r="I18" s="52"/>
    </row>
    <row r="19" spans="1:9" x14ac:dyDescent="0.25">
      <c r="A19" s="25" t="s">
        <v>159</v>
      </c>
      <c r="B19" s="203">
        <v>9</v>
      </c>
      <c r="C19" s="96">
        <v>10.344827586206897</v>
      </c>
      <c r="D19" s="203">
        <v>2365</v>
      </c>
      <c r="E19" s="96">
        <v>21.340913192564521</v>
      </c>
      <c r="F19" s="95">
        <v>0.37910699241786017</v>
      </c>
      <c r="H19" s="52"/>
      <c r="I19" s="52"/>
    </row>
    <row r="20" spans="1:9" x14ac:dyDescent="0.25">
      <c r="A20" s="25" t="s">
        <v>158</v>
      </c>
      <c r="B20" s="203">
        <v>22</v>
      </c>
      <c r="C20" s="96">
        <v>25.287356321839084</v>
      </c>
      <c r="D20" s="203">
        <v>1310</v>
      </c>
      <c r="E20" s="96">
        <v>11.820970943872947</v>
      </c>
      <c r="F20" s="95">
        <v>1.6516516516516515</v>
      </c>
      <c r="H20" s="52"/>
      <c r="I20" s="52"/>
    </row>
    <row r="21" spans="1:9" x14ac:dyDescent="0.25">
      <c r="A21" s="23" t="s">
        <v>14</v>
      </c>
      <c r="B21" s="230">
        <v>87</v>
      </c>
      <c r="C21" s="26">
        <v>100.00000000000001</v>
      </c>
      <c r="D21" s="97">
        <v>11082</v>
      </c>
      <c r="E21" s="99">
        <v>100.00000000000001</v>
      </c>
      <c r="F21" s="99">
        <v>0.77894171367177001</v>
      </c>
      <c r="H21" s="52"/>
      <c r="I21" s="52"/>
    </row>
    <row r="22" spans="1:9" ht="24" customHeight="1" x14ac:dyDescent="0.25">
      <c r="A22" s="292" t="s">
        <v>316</v>
      </c>
      <c r="B22" s="236"/>
      <c r="C22" s="236"/>
      <c r="D22" s="236"/>
      <c r="E22" s="236"/>
      <c r="F22" s="236"/>
    </row>
  </sheetData>
  <mergeCells count="8">
    <mergeCell ref="B12:E12"/>
    <mergeCell ref="B17:E17"/>
    <mergeCell ref="A22:F22"/>
    <mergeCell ref="A5:A6"/>
    <mergeCell ref="B5:C5"/>
    <mergeCell ref="D5:E5"/>
    <mergeCell ref="F5:F6"/>
    <mergeCell ref="B7:E7"/>
  </mergeCells>
  <pageMargins left="0.7" right="0.7" top="0.75" bottom="0.75" header="0.3" footer="0.3"/>
  <pageSetup paperSize="9" orientation="portrait" horizontalDpi="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3:I34"/>
  <sheetViews>
    <sheetView workbookViewId="0">
      <selection activeCell="L26" sqref="L26"/>
    </sheetView>
  </sheetViews>
  <sheetFormatPr defaultRowHeight="15" x14ac:dyDescent="0.25"/>
  <cols>
    <col min="1" max="1" width="22.42578125" style="18" customWidth="1"/>
    <col min="2" max="8" width="10.28515625" style="18" customWidth="1"/>
    <col min="9" max="9" width="10.140625" style="18" customWidth="1"/>
    <col min="10" max="16384" width="9.140625" style="18"/>
  </cols>
  <sheetData>
    <row r="3" spans="1:9" x14ac:dyDescent="0.25">
      <c r="A3" s="384" t="s">
        <v>264</v>
      </c>
    </row>
    <row r="4" spans="1:9" x14ac:dyDescent="0.25">
      <c r="A4" s="271" t="s">
        <v>99</v>
      </c>
      <c r="B4" s="385"/>
      <c r="C4" s="385"/>
      <c r="D4" s="385"/>
      <c r="E4" s="385"/>
      <c r="F4" s="385"/>
    </row>
    <row r="5" spans="1:9" x14ac:dyDescent="0.25">
      <c r="A5" s="386" t="s">
        <v>172</v>
      </c>
      <c r="B5" s="264" t="s">
        <v>3</v>
      </c>
      <c r="C5" s="264" t="s">
        <v>4</v>
      </c>
      <c r="D5" s="264" t="s">
        <v>5</v>
      </c>
      <c r="E5" s="264" t="s">
        <v>265</v>
      </c>
      <c r="F5" s="264" t="s">
        <v>266</v>
      </c>
      <c r="G5" s="264" t="s">
        <v>267</v>
      </c>
      <c r="H5" s="264" t="s">
        <v>17</v>
      </c>
      <c r="I5" s="264" t="s">
        <v>18</v>
      </c>
    </row>
    <row r="6" spans="1:9" x14ac:dyDescent="0.25">
      <c r="A6" s="57" t="s">
        <v>173</v>
      </c>
      <c r="B6" s="264"/>
      <c r="C6" s="264"/>
      <c r="D6" s="264"/>
      <c r="E6" s="264"/>
      <c r="F6" s="264"/>
      <c r="G6" s="264"/>
      <c r="H6" s="264"/>
      <c r="I6" s="264"/>
    </row>
    <row r="7" spans="1:9" x14ac:dyDescent="0.25">
      <c r="A7" s="387" t="s">
        <v>229</v>
      </c>
      <c r="B7" s="388">
        <v>76</v>
      </c>
      <c r="C7" s="389">
        <v>1</v>
      </c>
      <c r="D7" s="388">
        <v>90</v>
      </c>
      <c r="E7" s="390">
        <v>7.2845777820377604</v>
      </c>
      <c r="F7" s="391">
        <v>9.5849707658391594</v>
      </c>
      <c r="G7" s="390">
        <v>862.64736892552401</v>
      </c>
      <c r="H7" s="391">
        <v>1.31578947368421</v>
      </c>
      <c r="I7" s="390">
        <v>118.421052631579</v>
      </c>
    </row>
    <row r="8" spans="1:9" x14ac:dyDescent="0.25">
      <c r="A8" s="392" t="s">
        <v>179</v>
      </c>
      <c r="B8" s="135">
        <v>217</v>
      </c>
      <c r="C8" s="393">
        <v>1</v>
      </c>
      <c r="D8" s="135">
        <v>273</v>
      </c>
      <c r="E8" s="394">
        <v>5.1377971398806697</v>
      </c>
      <c r="F8" s="174">
        <v>2.3676484515579101</v>
      </c>
      <c r="G8" s="394">
        <v>646.36802727531006</v>
      </c>
      <c r="H8" s="174">
        <v>0.460829493087558</v>
      </c>
      <c r="I8" s="394">
        <v>125.806451612903</v>
      </c>
    </row>
    <row r="9" spans="1:9" x14ac:dyDescent="0.25">
      <c r="A9" s="392" t="s">
        <v>230</v>
      </c>
      <c r="B9" s="135">
        <v>361</v>
      </c>
      <c r="C9" s="393">
        <v>0</v>
      </c>
      <c r="D9" s="135">
        <v>446</v>
      </c>
      <c r="E9" s="394">
        <v>6.6024708970032799</v>
      </c>
      <c r="F9" s="174">
        <v>0</v>
      </c>
      <c r="G9" s="394">
        <v>815.70693076550197</v>
      </c>
      <c r="H9" s="174">
        <v>0</v>
      </c>
      <c r="I9" s="394">
        <v>123.545706371191</v>
      </c>
    </row>
    <row r="10" spans="1:9" x14ac:dyDescent="0.25">
      <c r="A10" s="392" t="s">
        <v>231</v>
      </c>
      <c r="B10" s="135">
        <v>62</v>
      </c>
      <c r="C10" s="393">
        <v>1</v>
      </c>
      <c r="D10" s="135">
        <v>73</v>
      </c>
      <c r="E10" s="394">
        <v>4.4186295121690504</v>
      </c>
      <c r="F10" s="174">
        <v>7.1268217938210503</v>
      </c>
      <c r="G10" s="394">
        <v>520.25799094893603</v>
      </c>
      <c r="H10" s="174">
        <v>1.61290322580645</v>
      </c>
      <c r="I10" s="394">
        <v>117.741935483871</v>
      </c>
    </row>
    <row r="11" spans="1:9" x14ac:dyDescent="0.25">
      <c r="A11" s="392" t="s">
        <v>232</v>
      </c>
      <c r="B11" s="135">
        <v>141</v>
      </c>
      <c r="C11" s="393">
        <v>7</v>
      </c>
      <c r="D11" s="135">
        <v>183</v>
      </c>
      <c r="E11" s="394">
        <v>5.8454076239039896</v>
      </c>
      <c r="F11" s="174">
        <v>29.019754161225499</v>
      </c>
      <c r="G11" s="394">
        <v>758.65928735775105</v>
      </c>
      <c r="H11" s="174">
        <v>4.9645390070922</v>
      </c>
      <c r="I11" s="394">
        <v>129.787234042553</v>
      </c>
    </row>
    <row r="12" spans="1:9" x14ac:dyDescent="0.25">
      <c r="A12" s="392" t="s">
        <v>233</v>
      </c>
      <c r="B12" s="135">
        <v>82</v>
      </c>
      <c r="C12" s="393">
        <v>0</v>
      </c>
      <c r="D12" s="135">
        <v>99</v>
      </c>
      <c r="E12" s="394">
        <v>7.5883768276883199</v>
      </c>
      <c r="F12" s="174">
        <v>0</v>
      </c>
      <c r="G12" s="394">
        <v>916.15769017212597</v>
      </c>
      <c r="H12" s="174">
        <v>0</v>
      </c>
      <c r="I12" s="394">
        <v>120.731707317073</v>
      </c>
    </row>
    <row r="13" spans="1:9" x14ac:dyDescent="0.25">
      <c r="A13" s="392" t="s">
        <v>234</v>
      </c>
      <c r="B13" s="135">
        <v>180</v>
      </c>
      <c r="C13" s="393">
        <v>1</v>
      </c>
      <c r="D13" s="135">
        <v>220</v>
      </c>
      <c r="E13" s="394">
        <v>7.4710496824803903</v>
      </c>
      <c r="F13" s="174">
        <v>4.1505831569335498</v>
      </c>
      <c r="G13" s="394">
        <v>913.12829452538097</v>
      </c>
      <c r="H13" s="174">
        <v>0.55555555555555602</v>
      </c>
      <c r="I13" s="394">
        <v>122.222222222222</v>
      </c>
    </row>
    <row r="14" spans="1:9" x14ac:dyDescent="0.25">
      <c r="A14" s="392" t="s">
        <v>235</v>
      </c>
      <c r="B14" s="135">
        <v>34</v>
      </c>
      <c r="C14" s="393">
        <v>1</v>
      </c>
      <c r="D14" s="135">
        <v>36</v>
      </c>
      <c r="E14" s="394">
        <v>3.3835895904861402</v>
      </c>
      <c r="F14" s="174">
        <v>9.9517340896651199</v>
      </c>
      <c r="G14" s="394">
        <v>358.26242722794399</v>
      </c>
      <c r="H14" s="174">
        <v>2.9411764705882399</v>
      </c>
      <c r="I14" s="394">
        <v>105.88235294117599</v>
      </c>
    </row>
    <row r="15" spans="1:9" x14ac:dyDescent="0.25">
      <c r="A15" s="392" t="s">
        <v>236</v>
      </c>
      <c r="B15" s="135">
        <v>45</v>
      </c>
      <c r="C15" s="393">
        <v>2</v>
      </c>
      <c r="D15" s="135">
        <v>64</v>
      </c>
      <c r="E15" s="394">
        <v>3.41555977229602</v>
      </c>
      <c r="F15" s="174">
        <v>15.180265654649</v>
      </c>
      <c r="G15" s="394">
        <v>485.76850094876602</v>
      </c>
      <c r="H15" s="174">
        <v>4.4444444444444402</v>
      </c>
      <c r="I15" s="394">
        <v>142.222222222222</v>
      </c>
    </row>
    <row r="16" spans="1:9" x14ac:dyDescent="0.25">
      <c r="A16" s="392" t="s">
        <v>237</v>
      </c>
      <c r="B16" s="135">
        <v>106</v>
      </c>
      <c r="C16" s="134">
        <v>0</v>
      </c>
      <c r="D16" s="135">
        <v>138</v>
      </c>
      <c r="E16" s="394">
        <v>9.0776740601181807</v>
      </c>
      <c r="F16" s="395">
        <v>0</v>
      </c>
      <c r="G16" s="394">
        <v>1181.8103965059499</v>
      </c>
      <c r="H16" s="395">
        <v>0</v>
      </c>
      <c r="I16" s="394">
        <v>130.188679245283</v>
      </c>
    </row>
    <row r="17" spans="1:9" x14ac:dyDescent="0.25">
      <c r="A17" s="392" t="s">
        <v>238</v>
      </c>
      <c r="B17" s="135">
        <v>50</v>
      </c>
      <c r="C17" s="393">
        <v>1</v>
      </c>
      <c r="D17" s="135">
        <v>56</v>
      </c>
      <c r="E17" s="394">
        <v>4.43183832653785</v>
      </c>
      <c r="F17" s="174">
        <v>8.8636766530756894</v>
      </c>
      <c r="G17" s="394">
        <v>496.36589257223898</v>
      </c>
      <c r="H17" s="174">
        <v>2</v>
      </c>
      <c r="I17" s="394">
        <v>112</v>
      </c>
    </row>
    <row r="18" spans="1:9" x14ac:dyDescent="0.25">
      <c r="A18" s="392" t="s">
        <v>180</v>
      </c>
      <c r="B18" s="135">
        <v>363</v>
      </c>
      <c r="C18" s="134">
        <v>1</v>
      </c>
      <c r="D18" s="135">
        <v>446</v>
      </c>
      <c r="E18" s="394">
        <v>5.9660281537361604</v>
      </c>
      <c r="F18" s="395">
        <v>1.64353392664908</v>
      </c>
      <c r="G18" s="394">
        <v>733.01613128549002</v>
      </c>
      <c r="H18" s="395">
        <v>0.27548209366391202</v>
      </c>
      <c r="I18" s="394">
        <v>122.86501377410499</v>
      </c>
    </row>
    <row r="19" spans="1:9" x14ac:dyDescent="0.25">
      <c r="A19" s="392" t="s">
        <v>239</v>
      </c>
      <c r="B19" s="135">
        <v>53</v>
      </c>
      <c r="C19" s="134">
        <v>0</v>
      </c>
      <c r="D19" s="135">
        <v>76</v>
      </c>
      <c r="E19" s="394">
        <v>4.0308780469255003</v>
      </c>
      <c r="F19" s="395">
        <v>0</v>
      </c>
      <c r="G19" s="394">
        <v>578.01270106856305</v>
      </c>
      <c r="H19" s="395">
        <v>0</v>
      </c>
      <c r="I19" s="394">
        <v>143.39622641509399</v>
      </c>
    </row>
    <row r="20" spans="1:9" x14ac:dyDescent="0.25">
      <c r="A20" s="392" t="s">
        <v>240</v>
      </c>
      <c r="B20" s="135">
        <v>31</v>
      </c>
      <c r="C20" s="393">
        <v>0</v>
      </c>
      <c r="D20" s="135">
        <v>38</v>
      </c>
      <c r="E20" s="394">
        <v>2.7008189580066202</v>
      </c>
      <c r="F20" s="174">
        <v>0</v>
      </c>
      <c r="G20" s="394">
        <v>331.06813033629498</v>
      </c>
      <c r="H20" s="174">
        <v>0</v>
      </c>
      <c r="I20" s="394">
        <v>122.58064516128999</v>
      </c>
    </row>
    <row r="21" spans="1:9" x14ac:dyDescent="0.25">
      <c r="A21" s="392" t="s">
        <v>241</v>
      </c>
      <c r="B21" s="135">
        <v>162</v>
      </c>
      <c r="C21" s="393">
        <v>0</v>
      </c>
      <c r="D21" s="135">
        <v>195</v>
      </c>
      <c r="E21" s="394">
        <v>5.9082040153905098</v>
      </c>
      <c r="F21" s="174">
        <v>0</v>
      </c>
      <c r="G21" s="394">
        <v>711.17270555626396</v>
      </c>
      <c r="H21" s="174">
        <v>0</v>
      </c>
      <c r="I21" s="394">
        <v>120.37037037037</v>
      </c>
    </row>
    <row r="22" spans="1:9" x14ac:dyDescent="0.25">
      <c r="A22" s="392" t="s">
        <v>181</v>
      </c>
      <c r="B22" s="135">
        <v>4279</v>
      </c>
      <c r="C22" s="134">
        <v>23</v>
      </c>
      <c r="D22" s="135">
        <v>5432</v>
      </c>
      <c r="E22" s="394">
        <v>7.3541417103062798</v>
      </c>
      <c r="F22" s="395">
        <v>3.9529156190008101</v>
      </c>
      <c r="G22" s="394">
        <v>933.57554967010299</v>
      </c>
      <c r="H22" s="395">
        <v>0.53750876372984302</v>
      </c>
      <c r="I22" s="394">
        <v>126.94554802524</v>
      </c>
    </row>
    <row r="23" spans="1:9" x14ac:dyDescent="0.25">
      <c r="A23" s="392" t="s">
        <v>242</v>
      </c>
      <c r="B23" s="135">
        <v>105</v>
      </c>
      <c r="C23" s="393">
        <v>1</v>
      </c>
      <c r="D23" s="135">
        <v>133</v>
      </c>
      <c r="E23" s="394">
        <v>8.2974435971393596</v>
      </c>
      <c r="F23" s="174">
        <v>7.9023272353708203</v>
      </c>
      <c r="G23" s="394">
        <v>1051.0095223043099</v>
      </c>
      <c r="H23" s="174">
        <v>0.952380952380952</v>
      </c>
      <c r="I23" s="394">
        <v>126.666666666667</v>
      </c>
    </row>
    <row r="24" spans="1:9" x14ac:dyDescent="0.25">
      <c r="A24" s="392" t="s">
        <v>243</v>
      </c>
      <c r="B24" s="135">
        <v>138</v>
      </c>
      <c r="C24" s="134">
        <v>1</v>
      </c>
      <c r="D24" s="135">
        <v>151</v>
      </c>
      <c r="E24" s="394">
        <v>4.6381877457735303</v>
      </c>
      <c r="F24" s="395">
        <v>3.3610056128793699</v>
      </c>
      <c r="G24" s="394">
        <v>507.51184754478498</v>
      </c>
      <c r="H24" s="395">
        <v>0.72463768115941996</v>
      </c>
      <c r="I24" s="394">
        <v>109.420289855072</v>
      </c>
    </row>
    <row r="25" spans="1:9" x14ac:dyDescent="0.25">
      <c r="A25" s="392" t="s">
        <v>244</v>
      </c>
      <c r="B25" s="135">
        <v>93</v>
      </c>
      <c r="C25" s="134">
        <v>2</v>
      </c>
      <c r="D25" s="135">
        <v>104</v>
      </c>
      <c r="E25" s="394">
        <v>5.0473528533825398</v>
      </c>
      <c r="F25" s="395">
        <v>10.854522265338799</v>
      </c>
      <c r="G25" s="394">
        <v>564.43515779761697</v>
      </c>
      <c r="H25" s="395">
        <v>2.1505376344085998</v>
      </c>
      <c r="I25" s="394">
        <v>111.827956989247</v>
      </c>
    </row>
    <row r="26" spans="1:9" x14ac:dyDescent="0.25">
      <c r="A26" s="392" t="s">
        <v>245</v>
      </c>
      <c r="B26" s="135">
        <v>32</v>
      </c>
      <c r="C26" s="393">
        <v>0</v>
      </c>
      <c r="D26" s="135">
        <v>48</v>
      </c>
      <c r="E26" s="394">
        <v>3.01829843425769</v>
      </c>
      <c r="F26" s="174">
        <v>0</v>
      </c>
      <c r="G26" s="394">
        <v>452.74476513865301</v>
      </c>
      <c r="H26" s="174">
        <v>0</v>
      </c>
      <c r="I26" s="394">
        <v>150</v>
      </c>
    </row>
    <row r="27" spans="1:9" x14ac:dyDescent="0.25">
      <c r="A27" s="387" t="s">
        <v>182</v>
      </c>
      <c r="B27" s="388">
        <v>506</v>
      </c>
      <c r="C27" s="389">
        <v>4</v>
      </c>
      <c r="D27" s="388">
        <v>653</v>
      </c>
      <c r="E27" s="390">
        <v>5.4120830637096304</v>
      </c>
      <c r="F27" s="391">
        <v>4.2783265325767799</v>
      </c>
      <c r="G27" s="390">
        <v>698.43680644315896</v>
      </c>
      <c r="H27" s="391">
        <v>0.79051383399209496</v>
      </c>
      <c r="I27" s="390">
        <v>129.05138339921001</v>
      </c>
    </row>
    <row r="28" spans="1:9" x14ac:dyDescent="0.25">
      <c r="A28" s="392" t="s">
        <v>246</v>
      </c>
      <c r="B28" s="135">
        <v>47</v>
      </c>
      <c r="C28" s="393">
        <v>0</v>
      </c>
      <c r="D28" s="135">
        <v>60</v>
      </c>
      <c r="E28" s="394">
        <v>4.6321391612871397</v>
      </c>
      <c r="F28" s="174">
        <v>0</v>
      </c>
      <c r="G28" s="394">
        <v>591.33691420686898</v>
      </c>
      <c r="H28" s="174">
        <v>0</v>
      </c>
      <c r="I28" s="394">
        <v>127.659574468085</v>
      </c>
    </row>
    <row r="29" spans="1:9" x14ac:dyDescent="0.25">
      <c r="A29" s="392" t="s">
        <v>247</v>
      </c>
      <c r="B29" s="135">
        <v>93</v>
      </c>
      <c r="C29" s="134">
        <v>0</v>
      </c>
      <c r="D29" s="135">
        <v>129</v>
      </c>
      <c r="E29" s="394">
        <v>4.2046250875963596</v>
      </c>
      <c r="F29" s="395">
        <v>0</v>
      </c>
      <c r="G29" s="394">
        <v>583.22218956981703</v>
      </c>
      <c r="H29" s="395">
        <v>0</v>
      </c>
      <c r="I29" s="394">
        <v>138.70967741935499</v>
      </c>
    </row>
    <row r="30" spans="1:9" x14ac:dyDescent="0.25">
      <c r="A30" s="17" t="s">
        <v>268</v>
      </c>
      <c r="B30" s="388">
        <v>7256</v>
      </c>
      <c r="C30" s="388">
        <v>47</v>
      </c>
      <c r="D30" s="388">
        <v>9143</v>
      </c>
      <c r="E30" s="390">
        <f>B30*1000/1118514</f>
        <v>6.4871785243635749</v>
      </c>
      <c r="F30" s="391">
        <f>C30*100000/1118514</f>
        <v>4.2020037299488431</v>
      </c>
      <c r="G30" s="390">
        <f>D30*100000/1118514</f>
        <v>817.42383197706954</v>
      </c>
      <c r="H30" s="391">
        <f>C30/B30*100</f>
        <v>0.64773980154355015</v>
      </c>
      <c r="I30" s="390">
        <f>D30/B30*100</f>
        <v>126.00606394707827</v>
      </c>
    </row>
    <row r="31" spans="1:9" x14ac:dyDescent="0.25">
      <c r="A31" s="387" t="s">
        <v>103</v>
      </c>
      <c r="B31" s="388">
        <v>1424</v>
      </c>
      <c r="C31" s="389">
        <v>40</v>
      </c>
      <c r="D31" s="388">
        <v>1939</v>
      </c>
      <c r="E31" s="390">
        <f>B31*1000/442630</f>
        <v>3.2171339493482143</v>
      </c>
      <c r="F31" s="391">
        <f>C31*100000/442630</f>
        <v>9.0368931161466683</v>
      </c>
      <c r="G31" s="390">
        <f>D31*100000/442630</f>
        <v>438.06339380520978</v>
      </c>
      <c r="H31" s="391">
        <f>C31/B31*100</f>
        <v>2.8089887640449436</v>
      </c>
      <c r="I31" s="390">
        <f>D31/B31*100</f>
        <v>136.16573033707866</v>
      </c>
    </row>
    <row r="32" spans="1:9" x14ac:dyDescent="0.25">
      <c r="A32" s="396" t="s">
        <v>183</v>
      </c>
      <c r="B32" s="397">
        <v>8680</v>
      </c>
      <c r="C32" s="397">
        <v>87</v>
      </c>
      <c r="D32" s="397">
        <v>11082</v>
      </c>
      <c r="E32" s="398">
        <f>B32*1000/1561144</f>
        <v>5.5600252122802249</v>
      </c>
      <c r="F32" s="398">
        <f>C32*100000/1561144</f>
        <v>5.5728363302808708</v>
      </c>
      <c r="G32" s="398">
        <f>D32*100000/1561144</f>
        <v>709.86404841577712</v>
      </c>
      <c r="H32" s="398">
        <f>C32/B32*100</f>
        <v>1.0023041474654377</v>
      </c>
      <c r="I32" s="398">
        <f>D32/B32*100</f>
        <v>127.67281105990784</v>
      </c>
    </row>
    <row r="33" spans="1:9" ht="15" customHeight="1" x14ac:dyDescent="0.25">
      <c r="A33" s="262" t="s">
        <v>174</v>
      </c>
      <c r="B33" s="263"/>
      <c r="C33" s="263"/>
      <c r="D33" s="263"/>
      <c r="E33" s="263"/>
      <c r="F33" s="263"/>
      <c r="G33" s="263"/>
      <c r="H33" s="263"/>
      <c r="I33" s="263"/>
    </row>
    <row r="34" spans="1:9" ht="15" customHeight="1" x14ac:dyDescent="0.25">
      <c r="A34" s="262" t="s">
        <v>175</v>
      </c>
      <c r="B34" s="263"/>
      <c r="C34" s="263"/>
      <c r="D34" s="263"/>
      <c r="E34" s="263"/>
      <c r="F34" s="263"/>
      <c r="G34" s="263"/>
      <c r="H34" s="263"/>
      <c r="I34" s="263"/>
    </row>
  </sheetData>
  <mergeCells count="11">
    <mergeCell ref="A4:F4"/>
    <mergeCell ref="G5:G6"/>
    <mergeCell ref="H5:H6"/>
    <mergeCell ref="I5:I6"/>
    <mergeCell ref="A33:I33"/>
    <mergeCell ref="A34:I34"/>
    <mergeCell ref="B5:B6"/>
    <mergeCell ref="C5:C6"/>
    <mergeCell ref="D5:D6"/>
    <mergeCell ref="E5:E6"/>
    <mergeCell ref="F5:F6"/>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G32"/>
  <sheetViews>
    <sheetView workbookViewId="0">
      <selection activeCell="A3" sqref="A3"/>
    </sheetView>
  </sheetViews>
  <sheetFormatPr defaultRowHeight="15" x14ac:dyDescent="0.25"/>
  <cols>
    <col min="1" max="1" width="22.85546875" style="18" customWidth="1"/>
    <col min="2" max="16384" width="9.140625" style="18"/>
  </cols>
  <sheetData>
    <row r="3" spans="1:7" x14ac:dyDescent="0.25">
      <c r="A3" s="21" t="s">
        <v>318</v>
      </c>
    </row>
    <row r="4" spans="1:7" x14ac:dyDescent="0.25">
      <c r="A4" s="399" t="s">
        <v>99</v>
      </c>
      <c r="B4" s="400"/>
      <c r="C4" s="400"/>
      <c r="D4" s="400"/>
      <c r="E4" s="400"/>
      <c r="F4" s="400"/>
    </row>
    <row r="5" spans="1:7" x14ac:dyDescent="0.25">
      <c r="A5" s="277" t="s">
        <v>172</v>
      </c>
      <c r="B5" s="401" t="s">
        <v>21</v>
      </c>
      <c r="C5" s="401"/>
      <c r="D5" s="401"/>
      <c r="E5" s="290" t="s">
        <v>102</v>
      </c>
      <c r="F5" s="290"/>
      <c r="G5" s="290"/>
    </row>
    <row r="6" spans="1:7" x14ac:dyDescent="0.25">
      <c r="A6" s="278" t="s">
        <v>173</v>
      </c>
      <c r="B6" s="78" t="s">
        <v>3</v>
      </c>
      <c r="C6" s="78" t="s">
        <v>4</v>
      </c>
      <c r="D6" s="78" t="s">
        <v>5</v>
      </c>
      <c r="E6" s="78" t="s">
        <v>3</v>
      </c>
      <c r="F6" s="78" t="s">
        <v>4</v>
      </c>
      <c r="G6" s="78" t="s">
        <v>5</v>
      </c>
    </row>
    <row r="7" spans="1:7" x14ac:dyDescent="0.25">
      <c r="A7" s="387" t="s">
        <v>179</v>
      </c>
      <c r="B7" s="388">
        <v>193</v>
      </c>
      <c r="C7" s="389">
        <v>1</v>
      </c>
      <c r="D7" s="388">
        <v>234</v>
      </c>
      <c r="E7" s="389">
        <v>24</v>
      </c>
      <c r="F7" s="388">
        <v>0</v>
      </c>
      <c r="G7" s="389">
        <v>39</v>
      </c>
    </row>
    <row r="8" spans="1:7" x14ac:dyDescent="0.25">
      <c r="A8" s="392" t="s">
        <v>230</v>
      </c>
      <c r="B8" s="135">
        <v>328</v>
      </c>
      <c r="C8" s="393">
        <v>0</v>
      </c>
      <c r="D8" s="135">
        <v>395</v>
      </c>
      <c r="E8" s="134">
        <v>33</v>
      </c>
      <c r="F8" s="113">
        <v>0</v>
      </c>
      <c r="G8" s="134">
        <v>51</v>
      </c>
    </row>
    <row r="9" spans="1:7" x14ac:dyDescent="0.25">
      <c r="A9" s="392" t="s">
        <v>232</v>
      </c>
      <c r="B9" s="135">
        <v>98</v>
      </c>
      <c r="C9" s="393">
        <v>6</v>
      </c>
      <c r="D9" s="135">
        <v>115</v>
      </c>
      <c r="E9" s="134">
        <v>43</v>
      </c>
      <c r="F9" s="113">
        <v>1</v>
      </c>
      <c r="G9" s="134">
        <v>68</v>
      </c>
    </row>
    <row r="10" spans="1:7" x14ac:dyDescent="0.25">
      <c r="A10" s="392" t="s">
        <v>231</v>
      </c>
      <c r="B10" s="135">
        <v>50</v>
      </c>
      <c r="C10" s="393">
        <v>1</v>
      </c>
      <c r="D10" s="135">
        <v>59</v>
      </c>
      <c r="E10" s="134">
        <v>12</v>
      </c>
      <c r="F10" s="113">
        <v>0</v>
      </c>
      <c r="G10" s="134">
        <v>14</v>
      </c>
    </row>
    <row r="11" spans="1:7" x14ac:dyDescent="0.25">
      <c r="A11" s="392" t="s">
        <v>229</v>
      </c>
      <c r="B11" s="135">
        <v>69</v>
      </c>
      <c r="C11" s="393">
        <v>0</v>
      </c>
      <c r="D11" s="135">
        <v>83</v>
      </c>
      <c r="E11" s="134">
        <v>7</v>
      </c>
      <c r="F11" s="113">
        <v>1</v>
      </c>
      <c r="G11" s="134">
        <v>7</v>
      </c>
    </row>
    <row r="12" spans="1:7" x14ac:dyDescent="0.25">
      <c r="A12" s="392" t="s">
        <v>180</v>
      </c>
      <c r="B12" s="135">
        <v>328</v>
      </c>
      <c r="C12" s="393">
        <v>1</v>
      </c>
      <c r="D12" s="135">
        <v>396</v>
      </c>
      <c r="E12" s="134">
        <v>35</v>
      </c>
      <c r="F12" s="113">
        <v>0</v>
      </c>
      <c r="G12" s="134">
        <v>50</v>
      </c>
    </row>
    <row r="13" spans="1:7" x14ac:dyDescent="0.25">
      <c r="A13" s="392" t="s">
        <v>234</v>
      </c>
      <c r="B13" s="135">
        <v>136</v>
      </c>
      <c r="C13" s="393">
        <v>1</v>
      </c>
      <c r="D13" s="135">
        <v>160</v>
      </c>
      <c r="E13" s="134">
        <v>44</v>
      </c>
      <c r="F13" s="113">
        <v>0</v>
      </c>
      <c r="G13" s="134">
        <v>60</v>
      </c>
    </row>
    <row r="14" spans="1:7" x14ac:dyDescent="0.25">
      <c r="A14" s="392" t="s">
        <v>239</v>
      </c>
      <c r="B14" s="135">
        <v>31</v>
      </c>
      <c r="C14" s="393">
        <v>0</v>
      </c>
      <c r="D14" s="135">
        <v>32</v>
      </c>
      <c r="E14" s="134">
        <v>22</v>
      </c>
      <c r="F14" s="113">
        <v>0</v>
      </c>
      <c r="G14" s="134">
        <v>44</v>
      </c>
    </row>
    <row r="15" spans="1:7" x14ac:dyDescent="0.25">
      <c r="A15" s="392" t="s">
        <v>236</v>
      </c>
      <c r="B15" s="135">
        <v>27</v>
      </c>
      <c r="C15" s="393">
        <v>1</v>
      </c>
      <c r="D15" s="135">
        <v>35</v>
      </c>
      <c r="E15" s="134">
        <v>18</v>
      </c>
      <c r="F15" s="113">
        <v>1</v>
      </c>
      <c r="G15" s="134">
        <v>29</v>
      </c>
    </row>
    <row r="16" spans="1:7" x14ac:dyDescent="0.25">
      <c r="A16" s="392" t="s">
        <v>237</v>
      </c>
      <c r="B16" s="135">
        <v>76</v>
      </c>
      <c r="C16" s="134">
        <v>0</v>
      </c>
      <c r="D16" s="135">
        <v>90</v>
      </c>
      <c r="E16" s="134">
        <v>30</v>
      </c>
      <c r="F16" s="113">
        <v>0</v>
      </c>
      <c r="G16" s="134">
        <v>48</v>
      </c>
    </row>
    <row r="17" spans="1:7" x14ac:dyDescent="0.25">
      <c r="A17" s="392" t="s">
        <v>238</v>
      </c>
      <c r="B17" s="135">
        <v>49</v>
      </c>
      <c r="C17" s="134">
        <v>1</v>
      </c>
      <c r="D17" s="135">
        <v>55</v>
      </c>
      <c r="E17" s="134">
        <v>1</v>
      </c>
      <c r="F17" s="113">
        <v>0</v>
      </c>
      <c r="G17" s="134">
        <v>1</v>
      </c>
    </row>
    <row r="18" spans="1:7" x14ac:dyDescent="0.25">
      <c r="A18" s="392" t="s">
        <v>233</v>
      </c>
      <c r="B18" s="135">
        <v>68</v>
      </c>
      <c r="C18" s="134">
        <v>0</v>
      </c>
      <c r="D18" s="135">
        <v>80</v>
      </c>
      <c r="E18" s="134">
        <v>14</v>
      </c>
      <c r="F18" s="113">
        <v>0</v>
      </c>
      <c r="G18" s="134">
        <v>19</v>
      </c>
    </row>
    <row r="19" spans="1:7" x14ac:dyDescent="0.25">
      <c r="A19" s="392" t="s">
        <v>235</v>
      </c>
      <c r="B19" s="135">
        <v>33</v>
      </c>
      <c r="C19" s="393">
        <v>1</v>
      </c>
      <c r="D19" s="135">
        <v>35</v>
      </c>
      <c r="E19" s="134">
        <v>1</v>
      </c>
      <c r="F19" s="113">
        <v>0</v>
      </c>
      <c r="G19" s="134">
        <v>1</v>
      </c>
    </row>
    <row r="20" spans="1:7" x14ac:dyDescent="0.25">
      <c r="A20" s="392" t="s">
        <v>181</v>
      </c>
      <c r="B20" s="135">
        <v>4045</v>
      </c>
      <c r="C20" s="134">
        <v>22</v>
      </c>
      <c r="D20" s="135">
        <v>5052</v>
      </c>
      <c r="E20" s="134">
        <v>234</v>
      </c>
      <c r="F20" s="135">
        <v>1</v>
      </c>
      <c r="G20" s="134">
        <v>380</v>
      </c>
    </row>
    <row r="21" spans="1:7" x14ac:dyDescent="0.25">
      <c r="A21" s="392" t="s">
        <v>243</v>
      </c>
      <c r="B21" s="135">
        <v>128</v>
      </c>
      <c r="C21" s="393">
        <v>1</v>
      </c>
      <c r="D21" s="135">
        <v>133</v>
      </c>
      <c r="E21" s="134">
        <v>10</v>
      </c>
      <c r="F21" s="113">
        <v>0</v>
      </c>
      <c r="G21" s="134">
        <v>18</v>
      </c>
    </row>
    <row r="22" spans="1:7" x14ac:dyDescent="0.25">
      <c r="A22" s="392" t="s">
        <v>241</v>
      </c>
      <c r="B22" s="135">
        <v>154</v>
      </c>
      <c r="C22" s="393">
        <v>0</v>
      </c>
      <c r="D22" s="135">
        <v>186</v>
      </c>
      <c r="E22" s="134">
        <v>8</v>
      </c>
      <c r="F22" s="113">
        <v>0</v>
      </c>
      <c r="G22" s="134">
        <v>9</v>
      </c>
    </row>
    <row r="23" spans="1:7" x14ac:dyDescent="0.25">
      <c r="A23" s="392" t="s">
        <v>244</v>
      </c>
      <c r="B23" s="135">
        <v>85</v>
      </c>
      <c r="C23" s="393">
        <v>2</v>
      </c>
      <c r="D23" s="135">
        <v>94</v>
      </c>
      <c r="E23" s="134">
        <v>8</v>
      </c>
      <c r="F23" s="135">
        <v>0</v>
      </c>
      <c r="G23" s="134">
        <v>10</v>
      </c>
    </row>
    <row r="24" spans="1:7" x14ac:dyDescent="0.25">
      <c r="A24" s="392" t="s">
        <v>242</v>
      </c>
      <c r="B24" s="135">
        <v>91</v>
      </c>
      <c r="C24" s="393">
        <v>0</v>
      </c>
      <c r="D24" s="135">
        <v>119</v>
      </c>
      <c r="E24" s="134">
        <v>14</v>
      </c>
      <c r="F24" s="113">
        <v>1</v>
      </c>
      <c r="G24" s="134">
        <v>14</v>
      </c>
    </row>
    <row r="25" spans="1:7" x14ac:dyDescent="0.25">
      <c r="A25" s="392" t="s">
        <v>240</v>
      </c>
      <c r="B25" s="135">
        <v>16</v>
      </c>
      <c r="C25" s="393">
        <v>0</v>
      </c>
      <c r="D25" s="135">
        <v>19</v>
      </c>
      <c r="E25" s="134">
        <v>15</v>
      </c>
      <c r="F25" s="113">
        <v>0</v>
      </c>
      <c r="G25" s="134">
        <v>19</v>
      </c>
    </row>
    <row r="26" spans="1:7" x14ac:dyDescent="0.25">
      <c r="A26" s="392" t="s">
        <v>182</v>
      </c>
      <c r="B26" s="135">
        <v>485</v>
      </c>
      <c r="C26" s="393">
        <v>4</v>
      </c>
      <c r="D26" s="135">
        <v>625</v>
      </c>
      <c r="E26" s="134">
        <v>21</v>
      </c>
      <c r="F26" s="113">
        <v>0</v>
      </c>
      <c r="G26" s="134">
        <v>28</v>
      </c>
    </row>
    <row r="27" spans="1:7" x14ac:dyDescent="0.25">
      <c r="A27" s="387" t="s">
        <v>247</v>
      </c>
      <c r="B27" s="388">
        <v>70</v>
      </c>
      <c r="C27" s="389">
        <v>0</v>
      </c>
      <c r="D27" s="388">
        <v>92</v>
      </c>
      <c r="E27" s="389">
        <v>23</v>
      </c>
      <c r="F27" s="402">
        <v>0</v>
      </c>
      <c r="G27" s="389">
        <v>37</v>
      </c>
    </row>
    <row r="28" spans="1:7" x14ac:dyDescent="0.25">
      <c r="A28" s="392" t="s">
        <v>245</v>
      </c>
      <c r="B28" s="135">
        <v>20</v>
      </c>
      <c r="C28" s="393">
        <v>0</v>
      </c>
      <c r="D28" s="135">
        <v>31</v>
      </c>
      <c r="E28" s="134">
        <v>12</v>
      </c>
      <c r="F28" s="135">
        <v>0</v>
      </c>
      <c r="G28" s="134">
        <v>17</v>
      </c>
    </row>
    <row r="29" spans="1:7" x14ac:dyDescent="0.25">
      <c r="A29" s="392" t="s">
        <v>246</v>
      </c>
      <c r="B29" s="135">
        <v>35</v>
      </c>
      <c r="C29" s="393">
        <v>0</v>
      </c>
      <c r="D29" s="135">
        <v>40</v>
      </c>
      <c r="E29" s="134">
        <v>12</v>
      </c>
      <c r="F29" s="113">
        <v>0</v>
      </c>
      <c r="G29" s="134">
        <v>20</v>
      </c>
    </row>
    <row r="30" spans="1:7" x14ac:dyDescent="0.25">
      <c r="A30" s="17" t="s">
        <v>269</v>
      </c>
      <c r="B30" s="388">
        <v>6615</v>
      </c>
      <c r="C30" s="389">
        <v>42</v>
      </c>
      <c r="D30" s="388">
        <v>8160</v>
      </c>
      <c r="E30" s="389">
        <v>641</v>
      </c>
      <c r="F30" s="388">
        <v>5</v>
      </c>
      <c r="G30" s="389">
        <v>983</v>
      </c>
    </row>
    <row r="31" spans="1:7" x14ac:dyDescent="0.25">
      <c r="A31" s="387" t="s">
        <v>103</v>
      </c>
      <c r="B31" s="388">
        <v>838</v>
      </c>
      <c r="C31" s="389">
        <v>15</v>
      </c>
      <c r="D31" s="388">
        <v>1036</v>
      </c>
      <c r="E31" s="389">
        <v>586</v>
      </c>
      <c r="F31" s="388">
        <v>25</v>
      </c>
      <c r="G31" s="389">
        <v>903</v>
      </c>
    </row>
    <row r="32" spans="1:7" x14ac:dyDescent="0.25">
      <c r="A32" s="396" t="s">
        <v>183</v>
      </c>
      <c r="B32" s="397">
        <v>7453</v>
      </c>
      <c r="C32" s="397">
        <v>57</v>
      </c>
      <c r="D32" s="397">
        <v>9196</v>
      </c>
      <c r="E32" s="397">
        <v>1227</v>
      </c>
      <c r="F32" s="397">
        <v>30</v>
      </c>
      <c r="G32" s="397">
        <v>1886</v>
      </c>
    </row>
  </sheetData>
  <mergeCells count="4">
    <mergeCell ref="E5:G5"/>
    <mergeCell ref="A4:F4"/>
    <mergeCell ref="A5:A6"/>
    <mergeCell ref="B5:D5"/>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3:F29"/>
  <sheetViews>
    <sheetView workbookViewId="0">
      <selection activeCell="A3" sqref="A3"/>
    </sheetView>
  </sheetViews>
  <sheetFormatPr defaultRowHeight="15" x14ac:dyDescent="0.25"/>
  <cols>
    <col min="1" max="1" width="20.28515625" style="18" customWidth="1"/>
    <col min="2" max="2" width="31" style="18" customWidth="1"/>
    <col min="3" max="3" width="21" style="18" customWidth="1"/>
    <col min="4" max="4" width="16.42578125" style="18" customWidth="1"/>
    <col min="5" max="5" width="12" style="18" bestFit="1" customWidth="1"/>
    <col min="6" max="6" width="22.140625" style="18" customWidth="1"/>
    <col min="7" max="7" width="12.7109375" style="18" bestFit="1" customWidth="1"/>
    <col min="8" max="8" width="16.85546875" style="18" customWidth="1"/>
    <col min="9" max="16384" width="9.140625" style="18"/>
  </cols>
  <sheetData>
    <row r="3" spans="1:6" x14ac:dyDescent="0.25">
      <c r="A3" s="76" t="s">
        <v>319</v>
      </c>
      <c r="B3" s="77"/>
      <c r="C3" s="77"/>
    </row>
    <row r="4" spans="1:6" ht="15.75" thickBot="1" x14ac:dyDescent="0.3"/>
    <row r="5" spans="1:6" ht="15.75" thickBot="1" x14ac:dyDescent="0.3">
      <c r="A5" s="293" t="s">
        <v>200</v>
      </c>
      <c r="B5" s="295" t="s">
        <v>201</v>
      </c>
      <c r="C5" s="295"/>
    </row>
    <row r="6" spans="1:6" ht="15.75" thickBot="1" x14ac:dyDescent="0.3">
      <c r="A6" s="294"/>
      <c r="B6" s="403" t="s">
        <v>202</v>
      </c>
      <c r="C6" s="403" t="s">
        <v>203</v>
      </c>
      <c r="F6" s="52"/>
    </row>
    <row r="7" spans="1:6" ht="15.75" thickBot="1" x14ac:dyDescent="0.3">
      <c r="A7" s="50" t="s">
        <v>98</v>
      </c>
      <c r="B7" s="404">
        <v>187.99049643989378</v>
      </c>
      <c r="C7" s="405">
        <v>1096543302</v>
      </c>
      <c r="F7" s="52"/>
    </row>
    <row r="8" spans="1:6" ht="15.75" thickBot="1" x14ac:dyDescent="0.3">
      <c r="A8" s="50" t="s">
        <v>177</v>
      </c>
      <c r="B8" s="404">
        <v>197.70400031618013</v>
      </c>
      <c r="C8" s="405">
        <v>387679257</v>
      </c>
      <c r="F8" s="52"/>
    </row>
    <row r="9" spans="1:6" ht="15.75" thickBot="1" x14ac:dyDescent="0.3">
      <c r="A9" s="50" t="s">
        <v>176</v>
      </c>
      <c r="B9" s="404">
        <v>204.23082015291658</v>
      </c>
      <c r="C9" s="405">
        <v>116154543</v>
      </c>
      <c r="F9" s="52"/>
    </row>
    <row r="10" spans="1:6" ht="15.75" thickBot="1" x14ac:dyDescent="0.3">
      <c r="A10" s="50" t="s">
        <v>189</v>
      </c>
      <c r="B10" s="404">
        <v>223.94499183329813</v>
      </c>
      <c r="C10" s="405">
        <v>1129089219</v>
      </c>
      <c r="F10" s="52"/>
    </row>
    <row r="11" spans="1:6" ht="15.75" thickBot="1" x14ac:dyDescent="0.3">
      <c r="A11" s="50" t="s">
        <v>204</v>
      </c>
      <c r="B11" s="404">
        <v>233.41207894580873</v>
      </c>
      <c r="C11" s="405">
        <v>29536548</v>
      </c>
      <c r="F11" s="52"/>
    </row>
    <row r="12" spans="1:6" ht="15.75" thickBot="1" x14ac:dyDescent="0.3">
      <c r="A12" s="50" t="s">
        <v>188</v>
      </c>
      <c r="B12" s="404">
        <v>233.83498555573831</v>
      </c>
      <c r="C12" s="405">
        <v>385981005</v>
      </c>
      <c r="F12" s="52"/>
    </row>
    <row r="13" spans="1:6" ht="15.75" thickBot="1" x14ac:dyDescent="0.3">
      <c r="A13" s="50" t="s">
        <v>6</v>
      </c>
      <c r="B13" s="404">
        <v>243.94276653561803</v>
      </c>
      <c r="C13" s="405">
        <v>321692571</v>
      </c>
      <c r="F13" s="52"/>
    </row>
    <row r="14" spans="1:6" ht="15.75" thickBot="1" x14ac:dyDescent="0.3">
      <c r="A14" s="50" t="s">
        <v>186</v>
      </c>
      <c r="B14" s="404">
        <v>253.95776340917243</v>
      </c>
      <c r="C14" s="405">
        <v>78592563</v>
      </c>
      <c r="F14" s="52"/>
    </row>
    <row r="15" spans="1:6" ht="15.75" thickBot="1" x14ac:dyDescent="0.3">
      <c r="A15" s="50" t="s">
        <v>191</v>
      </c>
      <c r="B15" s="404">
        <v>265.7711750682812</v>
      </c>
      <c r="C15" s="405">
        <v>235678968</v>
      </c>
      <c r="F15" s="52"/>
    </row>
    <row r="16" spans="1:6" ht="15.75" thickBot="1" x14ac:dyDescent="0.3">
      <c r="A16" s="50" t="s">
        <v>187</v>
      </c>
      <c r="B16" s="404">
        <v>274.81830246849165</v>
      </c>
      <c r="C16" s="405">
        <v>1204857165</v>
      </c>
      <c r="F16" s="52"/>
    </row>
    <row r="17" spans="1:6" ht="15.75" thickBot="1" x14ac:dyDescent="0.3">
      <c r="A17" s="50" t="s">
        <v>270</v>
      </c>
      <c r="B17" s="404">
        <v>278.59063847683274</v>
      </c>
      <c r="C17" s="405">
        <v>296769792</v>
      </c>
      <c r="F17" s="52"/>
    </row>
    <row r="18" spans="1:6" ht="15.75" thickBot="1" x14ac:dyDescent="0.3">
      <c r="A18" s="50" t="s">
        <v>205</v>
      </c>
      <c r="B18" s="404">
        <v>278.82566686255092</v>
      </c>
      <c r="C18" s="405">
        <v>339248583</v>
      </c>
      <c r="F18" s="52"/>
    </row>
    <row r="19" spans="1:6" ht="15.75" thickBot="1" x14ac:dyDescent="0.3">
      <c r="A19" s="50" t="s">
        <v>8</v>
      </c>
      <c r="B19" s="404">
        <v>281.7637389933347</v>
      </c>
      <c r="C19" s="405">
        <v>1142852040</v>
      </c>
      <c r="F19" s="52"/>
    </row>
    <row r="20" spans="1:6" ht="15.75" thickBot="1" x14ac:dyDescent="0.3">
      <c r="A20" s="50" t="s">
        <v>192</v>
      </c>
      <c r="B20" s="404">
        <v>286.62771185437123</v>
      </c>
      <c r="C20" s="405">
        <v>1406276670</v>
      </c>
      <c r="F20" s="52"/>
    </row>
    <row r="21" spans="1:6" ht="15.75" thickBot="1" x14ac:dyDescent="0.3">
      <c r="A21" s="50" t="s">
        <v>184</v>
      </c>
      <c r="B21" s="404">
        <v>288.54938853449323</v>
      </c>
      <c r="C21" s="405">
        <v>2893490166</v>
      </c>
      <c r="F21" s="52"/>
    </row>
    <row r="22" spans="1:6" ht="15.75" thickBot="1" x14ac:dyDescent="0.3">
      <c r="A22" s="50" t="s">
        <v>178</v>
      </c>
      <c r="B22" s="404">
        <v>321.04535983898688</v>
      </c>
      <c r="C22" s="405">
        <v>1893335634</v>
      </c>
      <c r="F22" s="52"/>
    </row>
    <row r="23" spans="1:6" ht="15.75" thickBot="1" x14ac:dyDescent="0.3">
      <c r="A23" s="50" t="s">
        <v>185</v>
      </c>
      <c r="B23" s="404">
        <v>346.65414123619456</v>
      </c>
      <c r="C23" s="405">
        <v>532080828</v>
      </c>
      <c r="F23" s="52"/>
    </row>
    <row r="24" spans="1:6" ht="15.75" thickBot="1" x14ac:dyDescent="0.3">
      <c r="A24" s="50" t="s">
        <v>206</v>
      </c>
      <c r="B24" s="404">
        <v>393.50661227864612</v>
      </c>
      <c r="C24" s="405">
        <v>1751393652</v>
      </c>
      <c r="F24" s="52"/>
    </row>
    <row r="25" spans="1:6" ht="15.75" thickBot="1" x14ac:dyDescent="0.3">
      <c r="A25" s="50" t="s">
        <v>190</v>
      </c>
      <c r="B25" s="404">
        <v>396.95706650462171</v>
      </c>
      <c r="C25" s="405">
        <v>1484501334</v>
      </c>
      <c r="F25" s="52"/>
    </row>
    <row r="26" spans="1:6" ht="15.75" thickBot="1" x14ac:dyDescent="0.3">
      <c r="A26" s="50" t="s">
        <v>183</v>
      </c>
      <c r="B26" s="404">
        <v>444.59484070655878</v>
      </c>
      <c r="C26" s="405">
        <v>694076568</v>
      </c>
    </row>
    <row r="27" spans="1:6" ht="15.75" thickBot="1" x14ac:dyDescent="0.3">
      <c r="A27" s="51" t="s">
        <v>193</v>
      </c>
      <c r="B27" s="406">
        <v>287.75648190587964</v>
      </c>
      <c r="C27" s="407">
        <v>17419830408</v>
      </c>
    </row>
    <row r="29" spans="1:6" x14ac:dyDescent="0.25">
      <c r="A29" s="292" t="s">
        <v>207</v>
      </c>
      <c r="B29" s="236"/>
      <c r="C29" s="236"/>
      <c r="D29" s="236"/>
      <c r="E29" s="236"/>
      <c r="F29" s="236"/>
    </row>
  </sheetData>
  <mergeCells count="3">
    <mergeCell ref="A5:A6"/>
    <mergeCell ref="B5:C5"/>
    <mergeCell ref="A29:F29"/>
  </mergeCells>
  <conditionalFormatting sqref="C7:C26">
    <cfRule type="dataBar" priority="2">
      <dataBar>
        <cfvo type="min"/>
        <cfvo type="max"/>
        <color rgb="FFFF555A"/>
      </dataBar>
      <extLst>
        <ext xmlns:x14="http://schemas.microsoft.com/office/spreadsheetml/2009/9/main" uri="{B025F937-C7B1-47D3-B67F-A62EFF666E3E}">
          <x14:id>{5B9C00C9-C68B-4EAA-98D1-F07FE30D4E56}</x14:id>
        </ext>
      </extLst>
    </cfRule>
  </conditionalFormatting>
  <conditionalFormatting sqref="B7:B26">
    <cfRule type="dataBar" priority="1">
      <dataBar>
        <cfvo type="min"/>
        <cfvo type="max"/>
        <color rgb="FF638EC6"/>
      </dataBar>
      <extLst>
        <ext xmlns:x14="http://schemas.microsoft.com/office/spreadsheetml/2009/9/main" uri="{B025F937-C7B1-47D3-B67F-A62EFF666E3E}">
          <x14:id>{169BE1A2-01BF-4738-9540-F78C489BE70F}</x14:id>
        </ext>
      </extLst>
    </cfRule>
  </conditionalFormatting>
  <pageMargins left="0.7" right="0.7" top="0.75" bottom="0.75" header="0.3" footer="0.3"/>
  <pageSetup paperSize="9" orientation="portrait" horizontalDpi="0" verticalDpi="0" r:id="rId1"/>
  <extLst>
    <ext xmlns:x14="http://schemas.microsoft.com/office/spreadsheetml/2009/9/main" uri="{78C0D931-6437-407d-A8EE-F0AAD7539E65}">
      <x14:conditionalFormattings>
        <x14:conditionalFormatting xmlns:xm="http://schemas.microsoft.com/office/excel/2006/main">
          <x14:cfRule type="dataBar" id="{5B9C00C9-C68B-4EAA-98D1-F07FE30D4E56}">
            <x14:dataBar minLength="0" maxLength="100" gradient="0">
              <x14:cfvo type="autoMin"/>
              <x14:cfvo type="autoMax"/>
              <x14:negativeFillColor rgb="FFFF0000"/>
              <x14:axisColor rgb="FF000000"/>
            </x14:dataBar>
          </x14:cfRule>
          <xm:sqref>C7:C26</xm:sqref>
        </x14:conditionalFormatting>
        <x14:conditionalFormatting xmlns:xm="http://schemas.microsoft.com/office/excel/2006/main">
          <x14:cfRule type="dataBar" id="{169BE1A2-01BF-4738-9540-F78C489BE70F}">
            <x14:dataBar minLength="0" maxLength="100" gradient="0">
              <x14:cfvo type="autoMin"/>
              <x14:cfvo type="autoMax"/>
              <x14:negativeFillColor rgb="FFFF0000"/>
              <x14:axisColor rgb="FF000000"/>
            </x14:dataBar>
          </x14:cfRule>
          <xm:sqref>B7:B26</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2:V15"/>
  <sheetViews>
    <sheetView zoomScaleNormal="100" workbookViewId="0">
      <selection activeCell="A2" sqref="A2"/>
    </sheetView>
  </sheetViews>
  <sheetFormatPr defaultRowHeight="15" x14ac:dyDescent="0.25"/>
  <cols>
    <col min="1" max="1" width="9.140625" style="44"/>
    <col min="2" max="2" width="9.140625" style="44" customWidth="1"/>
    <col min="3" max="4" width="9.140625" style="44"/>
    <col min="5" max="5" width="9.140625" style="44" customWidth="1"/>
    <col min="6" max="7" width="9.140625" style="44"/>
    <col min="8" max="8" width="9.140625" style="44" customWidth="1"/>
    <col min="9" max="9" width="9.140625" style="45"/>
    <col min="10" max="11" width="9.140625" style="44"/>
    <col min="12" max="12" width="9.140625" style="44" customWidth="1"/>
    <col min="13" max="16" width="9.140625" style="44"/>
    <col min="17" max="17" width="9.140625" style="44" customWidth="1"/>
    <col min="18" max="16384" width="9.140625" style="44"/>
  </cols>
  <sheetData>
    <row r="2" spans="2:22" x14ac:dyDescent="0.25">
      <c r="V2" s="48"/>
    </row>
    <row r="3" spans="2:22" x14ac:dyDescent="0.25">
      <c r="B3" s="22" t="s">
        <v>320</v>
      </c>
      <c r="C3" s="18"/>
      <c r="D3" s="18"/>
      <c r="E3" s="18"/>
      <c r="F3" s="18"/>
      <c r="G3" s="18"/>
      <c r="H3" s="18"/>
      <c r="I3" s="18"/>
      <c r="J3" s="18"/>
      <c r="K3" s="18"/>
      <c r="L3" s="18"/>
      <c r="M3" s="18"/>
      <c r="N3" s="22"/>
      <c r="O3" s="18"/>
      <c r="P3" s="18"/>
    </row>
    <row r="4" spans="2:22" ht="15" customHeight="1" x14ac:dyDescent="0.25">
      <c r="B4" s="244" t="s">
        <v>30</v>
      </c>
      <c r="C4" s="244"/>
      <c r="D4" s="244"/>
      <c r="E4" s="244"/>
      <c r="F4" s="244"/>
      <c r="G4" s="18"/>
      <c r="H4" s="18"/>
      <c r="I4" s="18"/>
      <c r="J4" s="18"/>
      <c r="K4" s="18"/>
      <c r="L4" s="18"/>
      <c r="M4" s="18"/>
      <c r="N4" s="244"/>
      <c r="O4" s="244"/>
      <c r="P4" s="244"/>
    </row>
    <row r="5" spans="2:22" ht="15" customHeight="1" x14ac:dyDescent="0.25">
      <c r="B5" s="237" t="s">
        <v>1</v>
      </c>
      <c r="C5" s="296" t="s">
        <v>91</v>
      </c>
      <c r="D5" s="296"/>
      <c r="E5" s="296"/>
      <c r="F5" s="296"/>
      <c r="G5" s="296"/>
      <c r="H5" s="296"/>
      <c r="I5" s="296"/>
      <c r="J5" s="296"/>
      <c r="K5" s="296"/>
      <c r="L5" s="296"/>
      <c r="M5" s="296"/>
      <c r="N5" s="296"/>
      <c r="O5" s="296"/>
      <c r="P5" s="296"/>
      <c r="Q5" s="46"/>
    </row>
    <row r="6" spans="2:22" ht="15" customHeight="1" x14ac:dyDescent="0.25">
      <c r="B6" s="238"/>
      <c r="C6" s="246" t="s">
        <v>92</v>
      </c>
      <c r="D6" s="246"/>
      <c r="E6" s="246"/>
      <c r="F6" s="246"/>
      <c r="G6" s="246"/>
      <c r="H6" s="246"/>
      <c r="I6" s="246"/>
      <c r="J6" s="297" t="s">
        <v>93</v>
      </c>
      <c r="K6" s="297"/>
      <c r="L6" s="297"/>
      <c r="M6" s="297"/>
      <c r="N6" s="246" t="s">
        <v>94</v>
      </c>
      <c r="O6" s="246"/>
      <c r="P6" s="246"/>
      <c r="Q6" s="246"/>
      <c r="R6" s="246"/>
    </row>
    <row r="7" spans="2:22" ht="27" x14ac:dyDescent="0.25">
      <c r="B7" s="239"/>
      <c r="C7" s="79" t="s">
        <v>95</v>
      </c>
      <c r="D7" s="79" t="s">
        <v>96</v>
      </c>
      <c r="E7" s="79" t="s">
        <v>195</v>
      </c>
      <c r="F7" s="79" t="s">
        <v>97</v>
      </c>
      <c r="G7" s="82" t="s">
        <v>196</v>
      </c>
      <c r="H7" s="79" t="s">
        <v>197</v>
      </c>
      <c r="I7" s="409" t="s">
        <v>14</v>
      </c>
      <c r="J7" s="79" t="s">
        <v>95</v>
      </c>
      <c r="K7" s="79" t="s">
        <v>96</v>
      </c>
      <c r="L7" s="79" t="s">
        <v>198</v>
      </c>
      <c r="M7" s="79" t="s">
        <v>14</v>
      </c>
      <c r="N7" s="79" t="s">
        <v>95</v>
      </c>
      <c r="O7" s="79" t="s">
        <v>96</v>
      </c>
      <c r="P7" s="79" t="s">
        <v>97</v>
      </c>
      <c r="Q7" s="79" t="s">
        <v>197</v>
      </c>
      <c r="R7" s="79" t="s">
        <v>14</v>
      </c>
    </row>
    <row r="8" spans="2:22" x14ac:dyDescent="0.25">
      <c r="B8" s="3" t="s">
        <v>179</v>
      </c>
      <c r="C8" s="58">
        <v>88</v>
      </c>
      <c r="D8" s="410">
        <v>136</v>
      </c>
      <c r="E8" s="47" t="s">
        <v>85</v>
      </c>
      <c r="F8" s="410">
        <v>626</v>
      </c>
      <c r="G8" s="47" t="s">
        <v>85</v>
      </c>
      <c r="H8" s="411" t="s">
        <v>85</v>
      </c>
      <c r="I8" s="66">
        <v>850</v>
      </c>
      <c r="J8" s="410">
        <v>39</v>
      </c>
      <c r="K8" s="47" t="s">
        <v>85</v>
      </c>
      <c r="L8" s="411" t="s">
        <v>85</v>
      </c>
      <c r="M8" s="58">
        <v>39</v>
      </c>
      <c r="N8" s="410">
        <v>30</v>
      </c>
      <c r="O8" s="58">
        <v>87</v>
      </c>
      <c r="P8" s="410">
        <v>44</v>
      </c>
      <c r="Q8" s="47" t="s">
        <v>85</v>
      </c>
      <c r="R8" s="410">
        <v>161</v>
      </c>
      <c r="T8" s="55"/>
      <c r="U8" s="48"/>
      <c r="V8" s="48"/>
    </row>
    <row r="9" spans="2:22" x14ac:dyDescent="0.25">
      <c r="B9" s="3" t="s">
        <v>180</v>
      </c>
      <c r="C9" s="58">
        <v>238</v>
      </c>
      <c r="D9" s="410">
        <v>122</v>
      </c>
      <c r="E9" s="47" t="s">
        <v>85</v>
      </c>
      <c r="F9" s="410">
        <v>739</v>
      </c>
      <c r="G9" s="47" t="s">
        <v>85</v>
      </c>
      <c r="H9" s="411" t="s">
        <v>85</v>
      </c>
      <c r="I9" s="66">
        <v>1099</v>
      </c>
      <c r="J9" s="410">
        <v>157</v>
      </c>
      <c r="K9" s="47" t="s">
        <v>85</v>
      </c>
      <c r="L9" s="411" t="s">
        <v>85</v>
      </c>
      <c r="M9" s="58">
        <v>157</v>
      </c>
      <c r="N9" s="410">
        <v>100</v>
      </c>
      <c r="O9" s="58">
        <v>63</v>
      </c>
      <c r="P9" s="410">
        <v>85</v>
      </c>
      <c r="Q9" s="47" t="s">
        <v>85</v>
      </c>
      <c r="R9" s="410">
        <v>248</v>
      </c>
      <c r="T9" s="55"/>
      <c r="U9" s="48"/>
      <c r="V9" s="48"/>
    </row>
    <row r="10" spans="2:22" x14ac:dyDescent="0.25">
      <c r="B10" s="3" t="s">
        <v>181</v>
      </c>
      <c r="C10" s="58">
        <v>72</v>
      </c>
      <c r="D10" s="410">
        <v>120</v>
      </c>
      <c r="E10" s="47" t="s">
        <v>85</v>
      </c>
      <c r="F10" s="410">
        <v>4604</v>
      </c>
      <c r="G10" s="47" t="s">
        <v>85</v>
      </c>
      <c r="H10" s="411" t="s">
        <v>85</v>
      </c>
      <c r="I10" s="66">
        <v>4796</v>
      </c>
      <c r="J10" s="410">
        <v>333</v>
      </c>
      <c r="K10" s="47" t="s">
        <v>85</v>
      </c>
      <c r="L10" s="411" t="s">
        <v>85</v>
      </c>
      <c r="M10" s="58">
        <v>333</v>
      </c>
      <c r="N10" s="410">
        <v>11</v>
      </c>
      <c r="O10" s="58">
        <v>64</v>
      </c>
      <c r="P10" s="410">
        <v>42</v>
      </c>
      <c r="Q10" s="47" t="s">
        <v>85</v>
      </c>
      <c r="R10" s="410">
        <v>117</v>
      </c>
      <c r="T10" s="55"/>
      <c r="U10" s="48"/>
      <c r="V10" s="48"/>
    </row>
    <row r="11" spans="2:22" x14ac:dyDescent="0.25">
      <c r="B11" s="3" t="s">
        <v>182</v>
      </c>
      <c r="C11" s="58">
        <v>81</v>
      </c>
      <c r="D11" s="410">
        <v>109</v>
      </c>
      <c r="E11" s="47" t="s">
        <v>85</v>
      </c>
      <c r="F11" s="410">
        <v>518</v>
      </c>
      <c r="G11" s="47" t="s">
        <v>85</v>
      </c>
      <c r="H11" s="411" t="s">
        <v>85</v>
      </c>
      <c r="I11" s="66">
        <v>708</v>
      </c>
      <c r="J11" s="410">
        <v>74</v>
      </c>
      <c r="K11" s="47" t="s">
        <v>85</v>
      </c>
      <c r="L11" s="411" t="s">
        <v>85</v>
      </c>
      <c r="M11" s="58">
        <v>74</v>
      </c>
      <c r="N11" s="410">
        <v>14</v>
      </c>
      <c r="O11" s="58">
        <v>70</v>
      </c>
      <c r="P11" s="410">
        <v>14</v>
      </c>
      <c r="Q11" s="47" t="s">
        <v>85</v>
      </c>
      <c r="R11" s="410">
        <v>98</v>
      </c>
      <c r="T11" s="55"/>
      <c r="U11" s="48"/>
      <c r="V11" s="48"/>
    </row>
    <row r="12" spans="2:22" x14ac:dyDescent="0.25">
      <c r="B12" s="23" t="s">
        <v>14</v>
      </c>
      <c r="C12" s="24">
        <v>479</v>
      </c>
      <c r="D12" s="24">
        <v>487</v>
      </c>
      <c r="E12" s="414" t="s">
        <v>85</v>
      </c>
      <c r="F12" s="24">
        <v>6487</v>
      </c>
      <c r="G12" s="414" t="s">
        <v>85</v>
      </c>
      <c r="H12" s="414" t="s">
        <v>85</v>
      </c>
      <c r="I12" s="67">
        <v>7453</v>
      </c>
      <c r="J12" s="24">
        <v>603</v>
      </c>
      <c r="K12" s="414" t="s">
        <v>85</v>
      </c>
      <c r="L12" s="414" t="s">
        <v>85</v>
      </c>
      <c r="M12" s="24">
        <v>603</v>
      </c>
      <c r="N12" s="24">
        <v>155</v>
      </c>
      <c r="O12" s="24">
        <v>284</v>
      </c>
      <c r="P12" s="24">
        <v>185</v>
      </c>
      <c r="Q12" s="414" t="s">
        <v>85</v>
      </c>
      <c r="R12" s="415">
        <v>624</v>
      </c>
      <c r="T12" s="55"/>
      <c r="U12" s="48"/>
      <c r="V12" s="48"/>
    </row>
    <row r="13" spans="2:22" s="412" customFormat="1" x14ac:dyDescent="0.25">
      <c r="B13" s="13" t="s">
        <v>321</v>
      </c>
      <c r="I13" s="413"/>
    </row>
    <row r="14" spans="2:22" x14ac:dyDescent="0.25">
      <c r="B14" s="18"/>
      <c r="C14" s="18"/>
      <c r="D14" s="18"/>
      <c r="E14" s="18"/>
      <c r="F14" s="18"/>
      <c r="G14" s="18"/>
      <c r="H14" s="18"/>
      <c r="J14" s="18"/>
      <c r="K14" s="18"/>
      <c r="L14" s="18"/>
      <c r="M14" s="18"/>
      <c r="N14" s="18"/>
      <c r="O14" s="18"/>
      <c r="P14" s="18"/>
      <c r="Q14" s="18"/>
    </row>
    <row r="15" spans="2:22" x14ac:dyDescent="0.25">
      <c r="B15" s="18"/>
      <c r="C15" s="18"/>
      <c r="D15" s="18"/>
      <c r="E15" s="18"/>
      <c r="F15" s="18"/>
      <c r="G15" s="18"/>
      <c r="H15" s="18"/>
      <c r="J15" s="18"/>
      <c r="K15" s="18"/>
      <c r="L15" s="18"/>
      <c r="M15" s="18"/>
      <c r="N15" s="18"/>
      <c r="O15" s="18"/>
      <c r="P15" s="18"/>
      <c r="Q15" s="18"/>
    </row>
  </sheetData>
  <mergeCells count="7">
    <mergeCell ref="B4:F4"/>
    <mergeCell ref="N4:P4"/>
    <mergeCell ref="B5:B7"/>
    <mergeCell ref="C5:P5"/>
    <mergeCell ref="C6:I6"/>
    <mergeCell ref="J6:M6"/>
    <mergeCell ref="N6:R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3:I15"/>
  <sheetViews>
    <sheetView workbookViewId="0">
      <selection activeCell="A5" sqref="A5"/>
    </sheetView>
  </sheetViews>
  <sheetFormatPr defaultRowHeight="15" x14ac:dyDescent="0.25"/>
  <cols>
    <col min="1" max="1" width="9.140625" style="18"/>
    <col min="2" max="2" width="10.140625" style="18" customWidth="1"/>
    <col min="3" max="16384" width="9.140625" style="18"/>
  </cols>
  <sheetData>
    <row r="3" spans="2:9" ht="15" customHeight="1" x14ac:dyDescent="0.25">
      <c r="B3" s="233" t="s">
        <v>280</v>
      </c>
      <c r="C3" s="233"/>
      <c r="D3" s="233"/>
      <c r="E3" s="233"/>
      <c r="F3" s="233"/>
      <c r="G3" s="233"/>
      <c r="H3" s="233"/>
      <c r="I3" s="233"/>
    </row>
    <row r="4" spans="2:9" ht="15" customHeight="1" x14ac:dyDescent="0.25">
      <c r="B4" s="244" t="s">
        <v>225</v>
      </c>
      <c r="C4" s="244"/>
      <c r="D4" s="244"/>
      <c r="E4" s="244"/>
      <c r="F4" s="244"/>
    </row>
    <row r="5" spans="2:9" x14ac:dyDescent="0.25">
      <c r="B5" s="237" t="s">
        <v>1</v>
      </c>
      <c r="C5" s="245">
        <v>2017</v>
      </c>
      <c r="D5" s="245"/>
      <c r="E5" s="247">
        <v>2010</v>
      </c>
      <c r="F5" s="247"/>
    </row>
    <row r="6" spans="2:9" x14ac:dyDescent="0.25">
      <c r="B6" s="238"/>
      <c r="C6" s="246"/>
      <c r="D6" s="246"/>
      <c r="E6" s="248"/>
      <c r="F6" s="248"/>
    </row>
    <row r="7" spans="2:9" ht="27" x14ac:dyDescent="0.25">
      <c r="B7" s="239"/>
      <c r="C7" s="72" t="s">
        <v>146</v>
      </c>
      <c r="D7" s="72" t="s">
        <v>13</v>
      </c>
      <c r="E7" s="72" t="s">
        <v>146</v>
      </c>
      <c r="F7" s="72" t="s">
        <v>13</v>
      </c>
    </row>
    <row r="8" spans="2:9" x14ac:dyDescent="0.25">
      <c r="B8" s="102" t="s">
        <v>179</v>
      </c>
      <c r="C8" s="28">
        <v>1.05</v>
      </c>
      <c r="D8" s="101">
        <v>0.82</v>
      </c>
      <c r="E8" s="31">
        <v>1.05541</v>
      </c>
      <c r="F8" s="32">
        <v>0.82815734989648038</v>
      </c>
    </row>
    <row r="9" spans="2:9" x14ac:dyDescent="0.25">
      <c r="B9" s="102" t="s">
        <v>180</v>
      </c>
      <c r="C9" s="28">
        <v>1.73</v>
      </c>
      <c r="D9" s="101">
        <v>1.33</v>
      </c>
      <c r="E9" s="31">
        <v>0.70174999999999998</v>
      </c>
      <c r="F9" s="32">
        <v>0.52933392148213498</v>
      </c>
    </row>
    <row r="10" spans="2:9" x14ac:dyDescent="0.25">
      <c r="B10" s="102" t="s">
        <v>181</v>
      </c>
      <c r="C10" s="28">
        <v>0.78</v>
      </c>
      <c r="D10" s="101">
        <v>0.62</v>
      </c>
      <c r="E10" s="31">
        <v>0.76246999999999998</v>
      </c>
      <c r="F10" s="32">
        <v>0.60590094836670172</v>
      </c>
    </row>
    <row r="11" spans="2:9" x14ac:dyDescent="0.25">
      <c r="B11" s="102" t="s">
        <v>182</v>
      </c>
      <c r="C11" s="28">
        <v>1.02</v>
      </c>
      <c r="D11" s="101">
        <v>0.74</v>
      </c>
      <c r="E11" s="31">
        <v>1.70316</v>
      </c>
      <c r="F11" s="32">
        <v>1.232394366197183</v>
      </c>
    </row>
    <row r="12" spans="2:9" x14ac:dyDescent="0.25">
      <c r="B12" s="103" t="s">
        <v>183</v>
      </c>
      <c r="C12" s="27">
        <v>1</v>
      </c>
      <c r="D12" s="27">
        <v>0.78</v>
      </c>
      <c r="E12" s="27">
        <v>0.86580000000000001</v>
      </c>
      <c r="F12" s="27">
        <v>0.67502410800385726</v>
      </c>
    </row>
    <row r="13" spans="2:9" x14ac:dyDescent="0.25">
      <c r="B13" s="103" t="s">
        <v>7</v>
      </c>
      <c r="C13" s="27">
        <v>1.9310250210080431</v>
      </c>
      <c r="D13" s="27">
        <v>1.3505085396277106</v>
      </c>
      <c r="E13" s="27">
        <v>1.9314826030413574</v>
      </c>
      <c r="F13" s="27">
        <v>1.332107216174385</v>
      </c>
    </row>
    <row r="14" spans="2:9" x14ac:dyDescent="0.25">
      <c r="B14" s="75" t="s">
        <v>273</v>
      </c>
      <c r="C14" s="60"/>
      <c r="D14" s="60"/>
      <c r="E14" s="60"/>
      <c r="F14" s="60"/>
      <c r="G14" s="60"/>
      <c r="H14" s="60"/>
      <c r="I14" s="60"/>
    </row>
    <row r="15" spans="2:9" ht="15" customHeight="1" x14ac:dyDescent="0.25">
      <c r="B15" s="75" t="s">
        <v>279</v>
      </c>
      <c r="C15" s="60"/>
      <c r="D15" s="60"/>
      <c r="E15" s="60"/>
      <c r="F15" s="60"/>
      <c r="G15" s="60"/>
      <c r="H15" s="60"/>
      <c r="I15" s="60"/>
    </row>
  </sheetData>
  <mergeCells count="5">
    <mergeCell ref="B4:F4"/>
    <mergeCell ref="B5:B7"/>
    <mergeCell ref="C5:D6"/>
    <mergeCell ref="E5:F6"/>
    <mergeCell ref="B3:I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2:I20"/>
  <sheetViews>
    <sheetView zoomScaleNormal="100" workbookViewId="0">
      <selection activeCell="E27" sqref="E27"/>
    </sheetView>
  </sheetViews>
  <sheetFormatPr defaultRowHeight="15" x14ac:dyDescent="0.25"/>
  <cols>
    <col min="1" max="7" width="9.140625" style="18"/>
    <col min="8" max="8" width="9.140625" style="49"/>
    <col min="9" max="16384" width="9.140625" style="18"/>
  </cols>
  <sheetData>
    <row r="2" spans="2:9" x14ac:dyDescent="0.25">
      <c r="B2" s="13"/>
    </row>
    <row r="3" spans="2:9" x14ac:dyDescent="0.25">
      <c r="B3" s="76" t="s">
        <v>271</v>
      </c>
      <c r="C3" s="14"/>
      <c r="D3" s="14"/>
      <c r="E3" s="14"/>
      <c r="F3" s="15"/>
      <c r="H3" s="18"/>
    </row>
    <row r="4" spans="2:9" ht="15" customHeight="1" x14ac:dyDescent="0.25">
      <c r="B4" s="244" t="s">
        <v>99</v>
      </c>
      <c r="C4" s="244"/>
      <c r="D4" s="244"/>
      <c r="E4" s="244"/>
      <c r="F4" s="244"/>
      <c r="H4" s="18"/>
    </row>
    <row r="5" spans="2:9" ht="15" customHeight="1" x14ac:dyDescent="0.25">
      <c r="B5" s="298" t="s">
        <v>44</v>
      </c>
      <c r="C5" s="383" t="s">
        <v>100</v>
      </c>
      <c r="D5" s="383" t="s">
        <v>96</v>
      </c>
      <c r="E5" s="83"/>
      <c r="F5" s="383" t="s">
        <v>97</v>
      </c>
      <c r="G5" s="383" t="s">
        <v>196</v>
      </c>
      <c r="H5" s="383" t="s">
        <v>199</v>
      </c>
      <c r="I5" s="420" t="s">
        <v>14</v>
      </c>
    </row>
    <row r="6" spans="2:9" ht="27" x14ac:dyDescent="0.25">
      <c r="B6" s="299"/>
      <c r="C6" s="421"/>
      <c r="D6" s="421" t="s">
        <v>4</v>
      </c>
      <c r="E6" s="422" t="s">
        <v>195</v>
      </c>
      <c r="F6" s="421" t="s">
        <v>5</v>
      </c>
      <c r="G6" s="421"/>
      <c r="H6" s="421" t="s">
        <v>5</v>
      </c>
      <c r="I6" s="423" t="s">
        <v>3</v>
      </c>
    </row>
    <row r="7" spans="2:9" x14ac:dyDescent="0.25">
      <c r="B7" s="6" t="s">
        <v>47</v>
      </c>
      <c r="C7" s="7">
        <v>75</v>
      </c>
      <c r="D7" s="416">
        <v>51</v>
      </c>
      <c r="E7" s="417" t="s">
        <v>85</v>
      </c>
      <c r="F7" s="416">
        <v>496</v>
      </c>
      <c r="G7" s="417" t="s">
        <v>85</v>
      </c>
      <c r="H7" s="418" t="s">
        <v>85</v>
      </c>
      <c r="I7" s="419">
        <v>622</v>
      </c>
    </row>
    <row r="8" spans="2:9" x14ac:dyDescent="0.25">
      <c r="B8" s="6" t="s">
        <v>48</v>
      </c>
      <c r="C8" s="7">
        <v>69</v>
      </c>
      <c r="D8" s="416">
        <v>41</v>
      </c>
      <c r="E8" s="417" t="s">
        <v>85</v>
      </c>
      <c r="F8" s="416">
        <v>444</v>
      </c>
      <c r="G8" s="417" t="s">
        <v>85</v>
      </c>
      <c r="H8" s="418" t="s">
        <v>85</v>
      </c>
      <c r="I8" s="419">
        <v>554</v>
      </c>
    </row>
    <row r="9" spans="2:9" x14ac:dyDescent="0.25">
      <c r="B9" s="6" t="s">
        <v>49</v>
      </c>
      <c r="C9" s="7">
        <v>98</v>
      </c>
      <c r="D9" s="416">
        <v>49</v>
      </c>
      <c r="E9" s="417" t="s">
        <v>85</v>
      </c>
      <c r="F9" s="416">
        <v>590</v>
      </c>
      <c r="G9" s="417" t="s">
        <v>85</v>
      </c>
      <c r="H9" s="418" t="s">
        <v>85</v>
      </c>
      <c r="I9" s="419">
        <v>737</v>
      </c>
    </row>
    <row r="10" spans="2:9" x14ac:dyDescent="0.25">
      <c r="B10" s="6" t="s">
        <v>50</v>
      </c>
      <c r="C10" s="7">
        <v>114</v>
      </c>
      <c r="D10" s="416">
        <v>51</v>
      </c>
      <c r="E10" s="417" t="s">
        <v>85</v>
      </c>
      <c r="F10" s="416">
        <v>495</v>
      </c>
      <c r="G10" s="417" t="s">
        <v>85</v>
      </c>
      <c r="H10" s="418" t="s">
        <v>85</v>
      </c>
      <c r="I10" s="419">
        <v>660</v>
      </c>
    </row>
    <row r="11" spans="2:9" x14ac:dyDescent="0.25">
      <c r="B11" s="6" t="s">
        <v>51</v>
      </c>
      <c r="C11" s="7">
        <v>100</v>
      </c>
      <c r="D11" s="416">
        <v>58</v>
      </c>
      <c r="E11" s="417" t="s">
        <v>85</v>
      </c>
      <c r="F11" s="416">
        <v>593</v>
      </c>
      <c r="G11" s="417" t="s">
        <v>85</v>
      </c>
      <c r="H11" s="418" t="s">
        <v>85</v>
      </c>
      <c r="I11" s="419">
        <v>751</v>
      </c>
    </row>
    <row r="12" spans="2:9" x14ac:dyDescent="0.25">
      <c r="B12" s="6" t="s">
        <v>52</v>
      </c>
      <c r="C12" s="7">
        <v>146</v>
      </c>
      <c r="D12" s="416">
        <v>84</v>
      </c>
      <c r="E12" s="417" t="s">
        <v>85</v>
      </c>
      <c r="F12" s="416">
        <v>619</v>
      </c>
      <c r="G12" s="417" t="s">
        <v>85</v>
      </c>
      <c r="H12" s="418" t="s">
        <v>85</v>
      </c>
      <c r="I12" s="419">
        <v>849</v>
      </c>
    </row>
    <row r="13" spans="2:9" x14ac:dyDescent="0.25">
      <c r="B13" s="6" t="s">
        <v>53</v>
      </c>
      <c r="C13" s="7">
        <v>161</v>
      </c>
      <c r="D13" s="416">
        <v>106</v>
      </c>
      <c r="E13" s="417" t="s">
        <v>85</v>
      </c>
      <c r="F13" s="416">
        <v>630</v>
      </c>
      <c r="G13" s="417" t="s">
        <v>85</v>
      </c>
      <c r="H13" s="418" t="s">
        <v>85</v>
      </c>
      <c r="I13" s="419">
        <v>897</v>
      </c>
    </row>
    <row r="14" spans="2:9" x14ac:dyDescent="0.25">
      <c r="B14" s="6" t="s">
        <v>54</v>
      </c>
      <c r="C14" s="7">
        <v>131</v>
      </c>
      <c r="D14" s="416">
        <v>94</v>
      </c>
      <c r="E14" s="417" t="s">
        <v>85</v>
      </c>
      <c r="F14" s="416">
        <v>521</v>
      </c>
      <c r="G14" s="417" t="s">
        <v>85</v>
      </c>
      <c r="H14" s="418" t="s">
        <v>85</v>
      </c>
      <c r="I14" s="419">
        <v>746</v>
      </c>
    </row>
    <row r="15" spans="2:9" x14ac:dyDescent="0.25">
      <c r="B15" s="6" t="s">
        <v>55</v>
      </c>
      <c r="C15" s="7">
        <v>103</v>
      </c>
      <c r="D15" s="416">
        <v>58</v>
      </c>
      <c r="E15" s="417" t="s">
        <v>85</v>
      </c>
      <c r="F15" s="416">
        <v>584</v>
      </c>
      <c r="G15" s="417" t="s">
        <v>85</v>
      </c>
      <c r="H15" s="418" t="s">
        <v>85</v>
      </c>
      <c r="I15" s="419">
        <v>745</v>
      </c>
    </row>
    <row r="16" spans="2:9" x14ac:dyDescent="0.25">
      <c r="B16" s="6" t="s">
        <v>56</v>
      </c>
      <c r="C16" s="7">
        <v>68</v>
      </c>
      <c r="D16" s="416">
        <v>63</v>
      </c>
      <c r="E16" s="417" t="s">
        <v>85</v>
      </c>
      <c r="F16" s="416">
        <v>584</v>
      </c>
      <c r="G16" s="417" t="s">
        <v>85</v>
      </c>
      <c r="H16" s="418" t="s">
        <v>85</v>
      </c>
      <c r="I16" s="419">
        <v>715</v>
      </c>
    </row>
    <row r="17" spans="2:9" x14ac:dyDescent="0.25">
      <c r="B17" s="6" t="s">
        <v>57</v>
      </c>
      <c r="C17" s="7">
        <v>80</v>
      </c>
      <c r="D17" s="416">
        <v>65</v>
      </c>
      <c r="E17" s="417" t="s">
        <v>85</v>
      </c>
      <c r="F17" s="416">
        <v>541</v>
      </c>
      <c r="G17" s="417" t="s">
        <v>85</v>
      </c>
      <c r="H17" s="418" t="s">
        <v>85</v>
      </c>
      <c r="I17" s="419">
        <v>686</v>
      </c>
    </row>
    <row r="18" spans="2:9" x14ac:dyDescent="0.25">
      <c r="B18" s="6" t="s">
        <v>58</v>
      </c>
      <c r="C18" s="7">
        <v>92</v>
      </c>
      <c r="D18" s="416">
        <v>51</v>
      </c>
      <c r="E18" s="417" t="s">
        <v>85</v>
      </c>
      <c r="F18" s="416">
        <v>575</v>
      </c>
      <c r="G18" s="417" t="s">
        <v>85</v>
      </c>
      <c r="H18" s="418" t="s">
        <v>85</v>
      </c>
      <c r="I18" s="419">
        <v>718</v>
      </c>
    </row>
    <row r="19" spans="2:9" x14ac:dyDescent="0.25">
      <c r="B19" s="23" t="s">
        <v>101</v>
      </c>
      <c r="C19" s="24">
        <v>1237</v>
      </c>
      <c r="D19" s="24">
        <v>771</v>
      </c>
      <c r="E19" s="97" t="s">
        <v>85</v>
      </c>
      <c r="F19" s="24">
        <v>6672</v>
      </c>
      <c r="G19" s="97" t="s">
        <v>85</v>
      </c>
      <c r="H19" s="97" t="s">
        <v>85</v>
      </c>
      <c r="I19" s="24">
        <v>8680</v>
      </c>
    </row>
    <row r="20" spans="2:9" x14ac:dyDescent="0.25">
      <c r="B20" s="68"/>
    </row>
  </sheetData>
  <mergeCells count="8">
    <mergeCell ref="B5:B6"/>
    <mergeCell ref="C5:C6"/>
    <mergeCell ref="D5:D6"/>
    <mergeCell ref="F5:F6"/>
    <mergeCell ref="G5:G6"/>
    <mergeCell ref="H5:H6"/>
    <mergeCell ref="I5:I6"/>
    <mergeCell ref="B4:F4"/>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3:L23"/>
  <sheetViews>
    <sheetView zoomScaleNormal="100" workbookViewId="0">
      <selection activeCell="A2" sqref="A2"/>
    </sheetView>
  </sheetViews>
  <sheetFormatPr defaultRowHeight="15" x14ac:dyDescent="0.25"/>
  <cols>
    <col min="1" max="16384" width="9.140625" style="18"/>
  </cols>
  <sheetData>
    <row r="3" spans="2:9" x14ac:dyDescent="0.25">
      <c r="B3" s="19" t="s">
        <v>322</v>
      </c>
      <c r="C3" s="54"/>
      <c r="D3" s="54"/>
      <c r="E3" s="54"/>
      <c r="F3" s="54"/>
      <c r="G3" s="54"/>
      <c r="H3" s="54"/>
      <c r="I3" s="54"/>
    </row>
    <row r="4" spans="2:9" x14ac:dyDescent="0.25">
      <c r="B4" s="69" t="s">
        <v>323</v>
      </c>
      <c r="C4" s="9"/>
      <c r="D4" s="9"/>
      <c r="E4" s="9"/>
      <c r="F4" s="9"/>
      <c r="G4" s="9"/>
      <c r="H4" s="9"/>
      <c r="I4" s="8"/>
    </row>
    <row r="5" spans="2:9" ht="54" x14ac:dyDescent="0.25">
      <c r="B5" s="10" t="s">
        <v>59</v>
      </c>
      <c r="C5" s="11" t="s">
        <v>100</v>
      </c>
      <c r="D5" s="11" t="s">
        <v>96</v>
      </c>
      <c r="E5" s="11" t="s">
        <v>195</v>
      </c>
      <c r="F5" s="11" t="s">
        <v>97</v>
      </c>
      <c r="G5" s="11" t="s">
        <v>196</v>
      </c>
      <c r="H5" s="11" t="s">
        <v>199</v>
      </c>
      <c r="I5" s="38" t="s">
        <v>14</v>
      </c>
    </row>
    <row r="6" spans="2:9" x14ac:dyDescent="0.25">
      <c r="B6" s="11" t="s">
        <v>60</v>
      </c>
      <c r="C6" s="12">
        <v>162</v>
      </c>
      <c r="D6" s="91">
        <v>106</v>
      </c>
      <c r="E6" s="93" t="s">
        <v>85</v>
      </c>
      <c r="F6" s="91">
        <v>1063</v>
      </c>
      <c r="G6" s="93" t="s">
        <v>85</v>
      </c>
      <c r="H6" s="91" t="s">
        <v>85</v>
      </c>
      <c r="I6" s="408">
        <v>1331</v>
      </c>
    </row>
    <row r="7" spans="2:9" x14ac:dyDescent="0.25">
      <c r="B7" s="11" t="s">
        <v>61</v>
      </c>
      <c r="C7" s="12">
        <v>175</v>
      </c>
      <c r="D7" s="91">
        <v>91</v>
      </c>
      <c r="E7" s="93" t="s">
        <v>85</v>
      </c>
      <c r="F7" s="91">
        <v>1041</v>
      </c>
      <c r="G7" s="93" t="s">
        <v>85</v>
      </c>
      <c r="H7" s="91" t="s">
        <v>85</v>
      </c>
      <c r="I7" s="408">
        <v>1307</v>
      </c>
    </row>
    <row r="8" spans="2:9" x14ac:dyDescent="0.25">
      <c r="B8" s="11" t="s">
        <v>62</v>
      </c>
      <c r="C8" s="12">
        <v>159</v>
      </c>
      <c r="D8" s="91">
        <v>114</v>
      </c>
      <c r="E8" s="93" t="s">
        <v>85</v>
      </c>
      <c r="F8" s="91">
        <v>1059</v>
      </c>
      <c r="G8" s="93" t="s">
        <v>85</v>
      </c>
      <c r="H8" s="91" t="s">
        <v>85</v>
      </c>
      <c r="I8" s="408">
        <v>1332</v>
      </c>
    </row>
    <row r="9" spans="2:9" x14ac:dyDescent="0.25">
      <c r="B9" s="11" t="s">
        <v>63</v>
      </c>
      <c r="C9" s="12">
        <v>160</v>
      </c>
      <c r="D9" s="91">
        <v>100</v>
      </c>
      <c r="E9" s="93" t="s">
        <v>85</v>
      </c>
      <c r="F9" s="91">
        <v>1063</v>
      </c>
      <c r="G9" s="93" t="s">
        <v>85</v>
      </c>
      <c r="H9" s="91" t="s">
        <v>85</v>
      </c>
      <c r="I9" s="408">
        <v>1323</v>
      </c>
    </row>
    <row r="10" spans="2:9" x14ac:dyDescent="0.25">
      <c r="B10" s="11" t="s">
        <v>64</v>
      </c>
      <c r="C10" s="12">
        <v>196</v>
      </c>
      <c r="D10" s="91">
        <v>121</v>
      </c>
      <c r="E10" s="93" t="s">
        <v>85</v>
      </c>
      <c r="F10" s="91">
        <v>1037</v>
      </c>
      <c r="G10" s="93" t="s">
        <v>85</v>
      </c>
      <c r="H10" s="91" t="s">
        <v>85</v>
      </c>
      <c r="I10" s="408">
        <v>1354</v>
      </c>
    </row>
    <row r="11" spans="2:9" x14ac:dyDescent="0.25">
      <c r="B11" s="11" t="s">
        <v>65</v>
      </c>
      <c r="C11" s="12">
        <v>193</v>
      </c>
      <c r="D11" s="91">
        <v>111</v>
      </c>
      <c r="E11" s="93" t="s">
        <v>85</v>
      </c>
      <c r="F11" s="91">
        <v>828</v>
      </c>
      <c r="G11" s="93" t="s">
        <v>85</v>
      </c>
      <c r="H11" s="91" t="s">
        <v>85</v>
      </c>
      <c r="I11" s="408">
        <v>1132</v>
      </c>
    </row>
    <row r="12" spans="2:9" x14ac:dyDescent="0.25">
      <c r="B12" s="11" t="s">
        <v>66</v>
      </c>
      <c r="C12" s="12">
        <v>192</v>
      </c>
      <c r="D12" s="91">
        <v>128</v>
      </c>
      <c r="E12" s="93" t="s">
        <v>85</v>
      </c>
      <c r="F12" s="91">
        <v>581</v>
      </c>
      <c r="G12" s="93" t="s">
        <v>85</v>
      </c>
      <c r="H12" s="91" t="s">
        <v>85</v>
      </c>
      <c r="I12" s="408">
        <v>901</v>
      </c>
    </row>
    <row r="13" spans="2:9" x14ac:dyDescent="0.25">
      <c r="B13" s="98" t="s">
        <v>14</v>
      </c>
      <c r="C13" s="97">
        <v>1237</v>
      </c>
      <c r="D13" s="97">
        <v>771</v>
      </c>
      <c r="E13" s="97" t="s">
        <v>85</v>
      </c>
      <c r="F13" s="97">
        <v>6672</v>
      </c>
      <c r="G13" s="97" t="s">
        <v>85</v>
      </c>
      <c r="H13" s="97" t="s">
        <v>85</v>
      </c>
      <c r="I13" s="97">
        <v>8680</v>
      </c>
    </row>
    <row r="14" spans="2:9" x14ac:dyDescent="0.25">
      <c r="C14" s="35"/>
      <c r="D14" s="35"/>
      <c r="E14" s="35"/>
      <c r="F14" s="35"/>
      <c r="G14" s="35"/>
      <c r="H14" s="35"/>
      <c r="I14" s="35"/>
    </row>
    <row r="15" spans="2:9" x14ac:dyDescent="0.25">
      <c r="C15" s="35"/>
      <c r="D15" s="35"/>
      <c r="E15" s="35"/>
      <c r="F15" s="35"/>
      <c r="G15" s="35"/>
      <c r="H15" s="35"/>
      <c r="I15" s="35"/>
    </row>
    <row r="16" spans="2:9" x14ac:dyDescent="0.25">
      <c r="C16" s="35"/>
    </row>
    <row r="17" spans="3:12" x14ac:dyDescent="0.25">
      <c r="C17" s="35"/>
      <c r="D17" s="35"/>
      <c r="E17" s="35"/>
      <c r="F17" s="35"/>
      <c r="G17" s="35"/>
      <c r="H17" s="35"/>
      <c r="I17" s="35"/>
      <c r="J17" s="35"/>
    </row>
    <row r="18" spans="3:12" x14ac:dyDescent="0.25">
      <c r="C18" s="35"/>
      <c r="D18" s="35"/>
      <c r="E18" s="35"/>
      <c r="F18" s="35"/>
      <c r="G18" s="35"/>
      <c r="H18" s="35"/>
      <c r="I18" s="35"/>
      <c r="J18" s="35"/>
    </row>
    <row r="23" spans="3:12" x14ac:dyDescent="0.25">
      <c r="L23" s="424"/>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3:G32"/>
  <sheetViews>
    <sheetView workbookViewId="0">
      <selection activeCell="K9" sqref="K9"/>
    </sheetView>
  </sheetViews>
  <sheetFormatPr defaultRowHeight="15" x14ac:dyDescent="0.25"/>
  <cols>
    <col min="1" max="16384" width="9.140625" style="18"/>
  </cols>
  <sheetData>
    <row r="3" spans="2:6" x14ac:dyDescent="0.25">
      <c r="B3" s="76" t="s">
        <v>324</v>
      </c>
      <c r="C3" s="14"/>
      <c r="D3" s="14"/>
      <c r="E3" s="14"/>
      <c r="F3" s="15"/>
    </row>
    <row r="4" spans="2:6" x14ac:dyDescent="0.25">
      <c r="B4" s="16" t="s">
        <v>99</v>
      </c>
      <c r="C4" s="80"/>
      <c r="D4" s="80"/>
      <c r="E4" s="80"/>
      <c r="F4" s="80"/>
    </row>
    <row r="5" spans="2:6" x14ac:dyDescent="0.25">
      <c r="B5" s="301" t="s">
        <v>67</v>
      </c>
      <c r="C5" s="264" t="s">
        <v>100</v>
      </c>
      <c r="D5" s="264" t="s">
        <v>96</v>
      </c>
      <c r="E5" s="264" t="s">
        <v>97</v>
      </c>
      <c r="F5" s="300" t="s">
        <v>14</v>
      </c>
    </row>
    <row r="6" spans="2:6" x14ac:dyDescent="0.25">
      <c r="B6" s="301"/>
      <c r="C6" s="264"/>
      <c r="D6" s="264"/>
      <c r="E6" s="264"/>
      <c r="F6" s="300"/>
    </row>
    <row r="7" spans="2:6" x14ac:dyDescent="0.25">
      <c r="B7" s="25">
        <v>1</v>
      </c>
      <c r="C7" s="203">
        <v>48</v>
      </c>
      <c r="D7" s="204">
        <v>27</v>
      </c>
      <c r="E7" s="205">
        <v>72</v>
      </c>
      <c r="F7" s="425">
        <v>147</v>
      </c>
    </row>
    <row r="8" spans="2:6" x14ac:dyDescent="0.25">
      <c r="B8" s="25">
        <v>2</v>
      </c>
      <c r="C8" s="203">
        <v>29</v>
      </c>
      <c r="D8" s="204">
        <v>19</v>
      </c>
      <c r="E8" s="205">
        <v>43</v>
      </c>
      <c r="F8" s="425">
        <v>91</v>
      </c>
    </row>
    <row r="9" spans="2:6" x14ac:dyDescent="0.25">
      <c r="B9" s="25">
        <v>3</v>
      </c>
      <c r="C9" s="203">
        <v>16</v>
      </c>
      <c r="D9" s="204">
        <v>12</v>
      </c>
      <c r="E9" s="205">
        <v>26</v>
      </c>
      <c r="F9" s="425">
        <v>54</v>
      </c>
    </row>
    <row r="10" spans="2:6" x14ac:dyDescent="0.25">
      <c r="B10" s="25">
        <v>4</v>
      </c>
      <c r="C10" s="203">
        <v>10</v>
      </c>
      <c r="D10" s="204">
        <v>8</v>
      </c>
      <c r="E10" s="205">
        <v>16</v>
      </c>
      <c r="F10" s="425">
        <v>34</v>
      </c>
    </row>
    <row r="11" spans="2:6" x14ac:dyDescent="0.25">
      <c r="B11" s="25">
        <v>5</v>
      </c>
      <c r="C11" s="203">
        <v>14</v>
      </c>
      <c r="D11" s="204">
        <v>12</v>
      </c>
      <c r="E11" s="205">
        <v>18</v>
      </c>
      <c r="F11" s="426">
        <v>44</v>
      </c>
    </row>
    <row r="12" spans="2:6" x14ac:dyDescent="0.25">
      <c r="B12" s="25">
        <v>6</v>
      </c>
      <c r="C12" s="203">
        <v>12</v>
      </c>
      <c r="D12" s="204">
        <v>15</v>
      </c>
      <c r="E12" s="205">
        <v>35</v>
      </c>
      <c r="F12" s="425">
        <v>62</v>
      </c>
    </row>
    <row r="13" spans="2:6" x14ac:dyDescent="0.25">
      <c r="B13" s="25">
        <v>7</v>
      </c>
      <c r="C13" s="203">
        <v>42</v>
      </c>
      <c r="D13" s="204">
        <v>21</v>
      </c>
      <c r="E13" s="205">
        <v>74</v>
      </c>
      <c r="F13" s="425">
        <v>137</v>
      </c>
    </row>
    <row r="14" spans="2:6" x14ac:dyDescent="0.25">
      <c r="B14" s="25">
        <v>8</v>
      </c>
      <c r="C14" s="203">
        <v>60</v>
      </c>
      <c r="D14" s="204">
        <v>36</v>
      </c>
      <c r="E14" s="205">
        <v>341</v>
      </c>
      <c r="F14" s="425">
        <v>437</v>
      </c>
    </row>
    <row r="15" spans="2:6" x14ac:dyDescent="0.25">
      <c r="B15" s="25">
        <v>9</v>
      </c>
      <c r="C15" s="203">
        <v>69</v>
      </c>
      <c r="D15" s="204">
        <v>32</v>
      </c>
      <c r="E15" s="205">
        <v>491</v>
      </c>
      <c r="F15" s="425">
        <v>592</v>
      </c>
    </row>
    <row r="16" spans="2:6" x14ac:dyDescent="0.25">
      <c r="B16" s="25">
        <v>10</v>
      </c>
      <c r="C16" s="203">
        <v>72</v>
      </c>
      <c r="D16" s="204">
        <v>29</v>
      </c>
      <c r="E16" s="205">
        <v>468</v>
      </c>
      <c r="F16" s="425">
        <v>569</v>
      </c>
    </row>
    <row r="17" spans="2:7" x14ac:dyDescent="0.25">
      <c r="B17" s="25">
        <v>11</v>
      </c>
      <c r="C17" s="203">
        <v>69</v>
      </c>
      <c r="D17" s="204">
        <v>34</v>
      </c>
      <c r="E17" s="205">
        <v>474</v>
      </c>
      <c r="F17" s="425">
        <v>577</v>
      </c>
    </row>
    <row r="18" spans="2:7" x14ac:dyDescent="0.25">
      <c r="B18" s="25">
        <v>12</v>
      </c>
      <c r="C18" s="203">
        <v>70</v>
      </c>
      <c r="D18" s="204">
        <v>36</v>
      </c>
      <c r="E18" s="205">
        <v>470</v>
      </c>
      <c r="F18" s="425">
        <v>576</v>
      </c>
    </row>
    <row r="19" spans="2:7" x14ac:dyDescent="0.25">
      <c r="B19" s="25">
        <v>13</v>
      </c>
      <c r="C19" s="203">
        <v>76</v>
      </c>
      <c r="D19" s="204">
        <v>56</v>
      </c>
      <c r="E19" s="205">
        <v>486</v>
      </c>
      <c r="F19" s="425">
        <v>618</v>
      </c>
    </row>
    <row r="20" spans="2:7" x14ac:dyDescent="0.25">
      <c r="B20" s="25">
        <v>14</v>
      </c>
      <c r="C20" s="203">
        <v>66</v>
      </c>
      <c r="D20" s="204">
        <v>38</v>
      </c>
      <c r="E20" s="205">
        <v>434</v>
      </c>
      <c r="F20" s="425">
        <v>538</v>
      </c>
    </row>
    <row r="21" spans="2:7" x14ac:dyDescent="0.25">
      <c r="B21" s="25">
        <v>15</v>
      </c>
      <c r="C21" s="203">
        <v>65</v>
      </c>
      <c r="D21" s="204">
        <v>40</v>
      </c>
      <c r="E21" s="205">
        <v>437</v>
      </c>
      <c r="F21" s="425">
        <v>542</v>
      </c>
    </row>
    <row r="22" spans="2:7" x14ac:dyDescent="0.25">
      <c r="B22" s="25">
        <v>16</v>
      </c>
      <c r="C22" s="203">
        <v>57</v>
      </c>
      <c r="D22" s="204">
        <v>44</v>
      </c>
      <c r="E22" s="205">
        <v>449</v>
      </c>
      <c r="F22" s="425">
        <v>550</v>
      </c>
    </row>
    <row r="23" spans="2:7" x14ac:dyDescent="0.25">
      <c r="B23" s="25">
        <v>17</v>
      </c>
      <c r="C23" s="203">
        <v>67</v>
      </c>
      <c r="D23" s="204">
        <v>42</v>
      </c>
      <c r="E23" s="205">
        <v>495</v>
      </c>
      <c r="F23" s="425">
        <v>604</v>
      </c>
    </row>
    <row r="24" spans="2:7" x14ac:dyDescent="0.25">
      <c r="B24" s="25">
        <v>18</v>
      </c>
      <c r="C24" s="203">
        <v>77</v>
      </c>
      <c r="D24" s="204">
        <v>48</v>
      </c>
      <c r="E24" s="205">
        <v>543</v>
      </c>
      <c r="F24" s="425">
        <v>668</v>
      </c>
    </row>
    <row r="25" spans="2:7" x14ac:dyDescent="0.25">
      <c r="B25" s="25">
        <v>19</v>
      </c>
      <c r="C25" s="203">
        <v>78</v>
      </c>
      <c r="D25" s="204">
        <v>55</v>
      </c>
      <c r="E25" s="205">
        <v>468</v>
      </c>
      <c r="F25" s="425">
        <v>601</v>
      </c>
    </row>
    <row r="26" spans="2:7" x14ac:dyDescent="0.25">
      <c r="B26" s="25">
        <v>20</v>
      </c>
      <c r="C26" s="203">
        <v>88</v>
      </c>
      <c r="D26" s="204">
        <v>63</v>
      </c>
      <c r="E26" s="205">
        <v>333</v>
      </c>
      <c r="F26" s="425">
        <v>484</v>
      </c>
    </row>
    <row r="27" spans="2:7" x14ac:dyDescent="0.25">
      <c r="B27" s="25">
        <v>21</v>
      </c>
      <c r="C27" s="203">
        <v>54</v>
      </c>
      <c r="D27" s="204">
        <v>33</v>
      </c>
      <c r="E27" s="205">
        <v>183</v>
      </c>
      <c r="F27" s="425">
        <v>270</v>
      </c>
    </row>
    <row r="28" spans="2:7" x14ac:dyDescent="0.25">
      <c r="B28" s="25">
        <v>22</v>
      </c>
      <c r="C28" s="203">
        <v>44</v>
      </c>
      <c r="D28" s="204">
        <v>19</v>
      </c>
      <c r="E28" s="205">
        <v>118</v>
      </c>
      <c r="F28" s="425">
        <v>181</v>
      </c>
    </row>
    <row r="29" spans="2:7" x14ac:dyDescent="0.25">
      <c r="B29" s="25">
        <v>23</v>
      </c>
      <c r="C29" s="203">
        <v>28</v>
      </c>
      <c r="D29" s="204">
        <v>26</v>
      </c>
      <c r="E29" s="205">
        <v>97</v>
      </c>
      <c r="F29" s="425">
        <v>151</v>
      </c>
    </row>
    <row r="30" spans="2:7" x14ac:dyDescent="0.25">
      <c r="B30" s="25">
        <v>24</v>
      </c>
      <c r="C30" s="203">
        <v>26</v>
      </c>
      <c r="D30" s="204">
        <v>26</v>
      </c>
      <c r="E30" s="205">
        <v>93</v>
      </c>
      <c r="F30" s="425">
        <v>145</v>
      </c>
    </row>
    <row r="31" spans="2:7" x14ac:dyDescent="0.25">
      <c r="B31" s="25" t="s">
        <v>68</v>
      </c>
      <c r="C31" s="203" t="s">
        <v>85</v>
      </c>
      <c r="D31" s="204" t="s">
        <v>85</v>
      </c>
      <c r="E31" s="205">
        <v>8</v>
      </c>
      <c r="F31" s="426">
        <v>8</v>
      </c>
    </row>
    <row r="32" spans="2:7" x14ac:dyDescent="0.25">
      <c r="B32" s="23" t="s">
        <v>14</v>
      </c>
      <c r="C32" s="97">
        <v>1237</v>
      </c>
      <c r="D32" s="97">
        <v>771</v>
      </c>
      <c r="E32" s="97">
        <v>6672</v>
      </c>
      <c r="F32" s="97">
        <v>8680</v>
      </c>
      <c r="G32" s="427"/>
    </row>
  </sheetData>
  <mergeCells count="5">
    <mergeCell ref="B5:B6"/>
    <mergeCell ref="C5:C6"/>
    <mergeCell ref="D5:D6"/>
    <mergeCell ref="E5:E6"/>
    <mergeCell ref="F5:F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3:J25"/>
  <sheetViews>
    <sheetView zoomScaleNormal="100" zoomScaleSheetLayoutView="100" workbookViewId="0">
      <selection activeCell="A2" sqref="A2"/>
    </sheetView>
  </sheetViews>
  <sheetFormatPr defaultRowHeight="15" x14ac:dyDescent="0.25"/>
  <cols>
    <col min="1" max="7" width="9.140625" style="18"/>
    <col min="8" max="8" width="10.140625" style="18" customWidth="1"/>
    <col min="9" max="9" width="10.7109375" style="18" customWidth="1"/>
    <col min="10" max="16384" width="9.140625" style="18"/>
  </cols>
  <sheetData>
    <row r="3" spans="1:10" s="40" customFormat="1" x14ac:dyDescent="0.25">
      <c r="A3" s="18"/>
      <c r="B3" s="233" t="s">
        <v>281</v>
      </c>
      <c r="C3" s="234"/>
      <c r="D3" s="234"/>
      <c r="E3" s="234"/>
      <c r="F3" s="234"/>
      <c r="G3" s="234"/>
      <c r="H3" s="234"/>
      <c r="I3" s="234"/>
      <c r="J3" s="234"/>
    </row>
    <row r="4" spans="1:10" s="40" customFormat="1" x14ac:dyDescent="0.25">
      <c r="A4" s="18"/>
      <c r="B4" s="249" t="s">
        <v>226</v>
      </c>
      <c r="C4" s="250"/>
      <c r="D4" s="250"/>
      <c r="E4" s="250"/>
      <c r="F4" s="250"/>
      <c r="G4" s="71"/>
      <c r="H4" s="71"/>
      <c r="I4" s="71"/>
      <c r="J4" s="71"/>
    </row>
    <row r="5" spans="1:10" s="40" customFormat="1" ht="67.5" x14ac:dyDescent="0.25">
      <c r="A5" s="18"/>
      <c r="B5" s="104" t="s">
        <v>282</v>
      </c>
      <c r="C5" s="105" t="s">
        <v>3</v>
      </c>
      <c r="D5" s="105" t="s">
        <v>4</v>
      </c>
      <c r="E5" s="105" t="s">
        <v>5</v>
      </c>
      <c r="F5" s="106" t="s">
        <v>283</v>
      </c>
      <c r="G5" s="106" t="s">
        <v>194</v>
      </c>
      <c r="H5" s="106" t="s">
        <v>227</v>
      </c>
      <c r="I5" s="106" t="s">
        <v>228</v>
      </c>
      <c r="J5" s="18"/>
    </row>
    <row r="6" spans="1:10" s="40" customFormat="1" x14ac:dyDescent="0.25">
      <c r="A6" s="18"/>
      <c r="B6" s="107">
        <v>2001</v>
      </c>
      <c r="C6" s="108">
        <v>10402</v>
      </c>
      <c r="D6" s="109">
        <v>173</v>
      </c>
      <c r="E6" s="108">
        <v>13878</v>
      </c>
      <c r="F6" s="110">
        <v>10.9884</v>
      </c>
      <c r="G6" s="111">
        <v>1.6631400000000001</v>
      </c>
      <c r="H6" s="112" t="s">
        <v>85</v>
      </c>
      <c r="I6" s="113" t="s">
        <v>85</v>
      </c>
      <c r="J6" s="115"/>
    </row>
    <row r="7" spans="1:10" s="40" customFormat="1" x14ac:dyDescent="0.25">
      <c r="A7" s="18"/>
      <c r="B7" s="107">
        <v>2002</v>
      </c>
      <c r="C7" s="108">
        <v>10555</v>
      </c>
      <c r="D7" s="109">
        <v>153</v>
      </c>
      <c r="E7" s="108">
        <v>14107</v>
      </c>
      <c r="F7" s="110">
        <v>9.7590000000000003</v>
      </c>
      <c r="G7" s="111">
        <v>1.4495499999999999</v>
      </c>
      <c r="H7" s="114">
        <v>-11.560700000000001</v>
      </c>
      <c r="I7" s="111">
        <v>-11.560700000000001</v>
      </c>
      <c r="J7" s="115"/>
    </row>
    <row r="8" spans="1:10" s="40" customFormat="1" x14ac:dyDescent="0.25">
      <c r="A8" s="18"/>
      <c r="B8" s="107">
        <v>2003</v>
      </c>
      <c r="C8" s="108">
        <v>10021</v>
      </c>
      <c r="D8" s="109">
        <v>131</v>
      </c>
      <c r="E8" s="108">
        <v>13056</v>
      </c>
      <c r="F8" s="110">
        <v>8.3577999999999992</v>
      </c>
      <c r="G8" s="111">
        <v>1.30725</v>
      </c>
      <c r="H8" s="114">
        <v>-14.379099999999999</v>
      </c>
      <c r="I8" s="111">
        <v>-24.2775</v>
      </c>
      <c r="J8" s="115"/>
    </row>
    <row r="9" spans="1:10" s="40" customFormat="1" x14ac:dyDescent="0.25">
      <c r="A9" s="18"/>
      <c r="B9" s="107">
        <v>2004</v>
      </c>
      <c r="C9" s="108">
        <v>9723</v>
      </c>
      <c r="D9" s="109">
        <v>125</v>
      </c>
      <c r="E9" s="108">
        <v>12609</v>
      </c>
      <c r="F9" s="110">
        <v>7.9511000000000003</v>
      </c>
      <c r="G9" s="111">
        <v>1.2856099999999999</v>
      </c>
      <c r="H9" s="114">
        <v>-4.5801999999999996</v>
      </c>
      <c r="I9" s="111">
        <v>-27.745699999999999</v>
      </c>
      <c r="J9" s="115"/>
    </row>
    <row r="10" spans="1:10" s="40" customFormat="1" x14ac:dyDescent="0.25">
      <c r="A10" s="18"/>
      <c r="B10" s="107">
        <v>2005</v>
      </c>
      <c r="C10" s="108">
        <v>9877</v>
      </c>
      <c r="D10" s="109">
        <v>110</v>
      </c>
      <c r="E10" s="108">
        <v>12981</v>
      </c>
      <c r="F10" s="110">
        <v>6.9855999999999998</v>
      </c>
      <c r="G10" s="111">
        <v>1.1136999999999999</v>
      </c>
      <c r="H10" s="114">
        <v>-12</v>
      </c>
      <c r="I10" s="111">
        <v>-36.416200000000003</v>
      </c>
      <c r="J10" s="115"/>
    </row>
    <row r="11" spans="1:10" s="40" customFormat="1" x14ac:dyDescent="0.25">
      <c r="A11" s="18"/>
      <c r="B11" s="107">
        <v>2006</v>
      </c>
      <c r="C11" s="108">
        <v>10085</v>
      </c>
      <c r="D11" s="109">
        <v>118</v>
      </c>
      <c r="E11" s="108">
        <v>13166</v>
      </c>
      <c r="F11" s="110">
        <v>7.4999000000000002</v>
      </c>
      <c r="G11" s="111">
        <v>1.17005</v>
      </c>
      <c r="H11" s="114">
        <v>7.2727000000000004</v>
      </c>
      <c r="I11" s="111">
        <v>-31.791899999999998</v>
      </c>
      <c r="J11" s="115"/>
    </row>
    <row r="12" spans="1:10" s="40" customFormat="1" x14ac:dyDescent="0.25">
      <c r="A12" s="18"/>
      <c r="B12" s="107">
        <v>2007</v>
      </c>
      <c r="C12" s="108">
        <v>9987</v>
      </c>
      <c r="D12" s="109">
        <v>91</v>
      </c>
      <c r="E12" s="108">
        <v>12902</v>
      </c>
      <c r="F12" s="110">
        <v>5.7853000000000003</v>
      </c>
      <c r="G12" s="111">
        <v>0.91117999999999999</v>
      </c>
      <c r="H12" s="114">
        <v>-22.881399999999999</v>
      </c>
      <c r="I12" s="111">
        <v>-47.398800000000001</v>
      </c>
      <c r="J12" s="115"/>
    </row>
    <row r="13" spans="1:10" s="40" customFormat="1" x14ac:dyDescent="0.25">
      <c r="A13" s="18"/>
      <c r="B13" s="107">
        <v>2008</v>
      </c>
      <c r="C13" s="108">
        <v>9428</v>
      </c>
      <c r="D13" s="109">
        <v>87</v>
      </c>
      <c r="E13" s="108">
        <v>12058</v>
      </c>
      <c r="F13" s="110">
        <v>5.5227000000000004</v>
      </c>
      <c r="G13" s="111">
        <v>0.92278000000000004</v>
      </c>
      <c r="H13" s="114">
        <v>-4.3956</v>
      </c>
      <c r="I13" s="111">
        <v>-49.710999999999999</v>
      </c>
      <c r="J13" s="115"/>
    </row>
    <row r="14" spans="1:10" s="40" customFormat="1" x14ac:dyDescent="0.25">
      <c r="A14" s="18"/>
      <c r="B14" s="107">
        <v>2009</v>
      </c>
      <c r="C14" s="108">
        <v>9654</v>
      </c>
      <c r="D14" s="109">
        <v>76</v>
      </c>
      <c r="E14" s="108">
        <v>12393</v>
      </c>
      <c r="F14" s="110">
        <v>4.8197000000000001</v>
      </c>
      <c r="G14" s="111">
        <v>0.78724000000000005</v>
      </c>
      <c r="H14" s="114">
        <v>-12.643700000000001</v>
      </c>
      <c r="I14" s="111">
        <v>-56.069400000000002</v>
      </c>
      <c r="J14" s="115"/>
    </row>
    <row r="15" spans="1:10" s="40" customFormat="1" x14ac:dyDescent="0.25">
      <c r="A15" s="18"/>
      <c r="B15" s="107">
        <v>2010</v>
      </c>
      <c r="C15" s="108">
        <v>9702</v>
      </c>
      <c r="D15" s="109">
        <v>84</v>
      </c>
      <c r="E15" s="108">
        <v>12360</v>
      </c>
      <c r="F15" s="110">
        <v>5.3323999999999998</v>
      </c>
      <c r="G15" s="111">
        <v>0.86580000000000001</v>
      </c>
      <c r="H15" s="114">
        <v>10.526300000000001</v>
      </c>
      <c r="I15" s="111">
        <v>-51.445099999999996</v>
      </c>
      <c r="J15" s="115"/>
    </row>
    <row r="16" spans="1:10" s="40" customFormat="1" x14ac:dyDescent="0.25">
      <c r="A16" s="18"/>
      <c r="B16" s="107">
        <v>2011</v>
      </c>
      <c r="C16" s="108">
        <v>9292</v>
      </c>
      <c r="D16" s="109">
        <v>80</v>
      </c>
      <c r="E16" s="108">
        <v>11785</v>
      </c>
      <c r="F16" s="110">
        <v>5.0932000000000004</v>
      </c>
      <c r="G16" s="111">
        <v>0.86095999999999995</v>
      </c>
      <c r="H16" s="114">
        <v>-4.7618999999999998</v>
      </c>
      <c r="I16" s="111">
        <v>-53.757199999999997</v>
      </c>
      <c r="J16" s="115"/>
    </row>
    <row r="17" spans="1:10" s="40" customFormat="1" x14ac:dyDescent="0.25">
      <c r="A17" s="18"/>
      <c r="B17" s="107">
        <v>2012</v>
      </c>
      <c r="C17" s="108">
        <v>8769</v>
      </c>
      <c r="D17" s="109">
        <v>88</v>
      </c>
      <c r="E17" s="108">
        <v>11260</v>
      </c>
      <c r="F17" s="110">
        <v>5.6185999999999998</v>
      </c>
      <c r="G17" s="111">
        <v>1.0035400000000001</v>
      </c>
      <c r="H17" s="114">
        <v>10</v>
      </c>
      <c r="I17" s="111">
        <v>-49.132899999999999</v>
      </c>
      <c r="J17" s="115"/>
    </row>
    <row r="18" spans="1:10" s="40" customFormat="1" x14ac:dyDescent="0.25">
      <c r="A18" s="18"/>
      <c r="B18" s="107">
        <v>2013</v>
      </c>
      <c r="C18" s="108">
        <v>8773</v>
      </c>
      <c r="D18" s="109">
        <v>85</v>
      </c>
      <c r="E18" s="108">
        <v>11075</v>
      </c>
      <c r="F18" s="110">
        <v>5.3846999999999996</v>
      </c>
      <c r="G18" s="111">
        <v>0.96887999999999996</v>
      </c>
      <c r="H18" s="114">
        <v>-3.4091</v>
      </c>
      <c r="I18" s="111">
        <v>-50.867100000000001</v>
      </c>
      <c r="J18" s="115"/>
    </row>
    <row r="19" spans="1:10" s="40" customFormat="1" x14ac:dyDescent="0.25">
      <c r="A19" s="18"/>
      <c r="B19" s="107">
        <v>2014</v>
      </c>
      <c r="C19" s="108">
        <v>8387</v>
      </c>
      <c r="D19" s="109">
        <v>58</v>
      </c>
      <c r="E19" s="108">
        <v>10637</v>
      </c>
      <c r="F19" s="110">
        <v>3.6533000000000002</v>
      </c>
      <c r="G19" s="111">
        <v>0.69155</v>
      </c>
      <c r="H19" s="114">
        <v>-31.764700000000001</v>
      </c>
      <c r="I19" s="111">
        <v>-66.474000000000004</v>
      </c>
      <c r="J19" s="115"/>
    </row>
    <row r="20" spans="1:10" s="40" customFormat="1" x14ac:dyDescent="0.25">
      <c r="A20" s="18"/>
      <c r="B20" s="107">
        <v>2015</v>
      </c>
      <c r="C20" s="108">
        <v>8415</v>
      </c>
      <c r="D20" s="109">
        <v>89</v>
      </c>
      <c r="E20" s="108">
        <v>10633</v>
      </c>
      <c r="F20" s="110">
        <v>5.6430999999999996</v>
      </c>
      <c r="G20" s="111">
        <v>1.0576399999999999</v>
      </c>
      <c r="H20" s="114">
        <v>53.448300000000003</v>
      </c>
      <c r="I20" s="111">
        <v>-48.554900000000004</v>
      </c>
      <c r="J20" s="115"/>
    </row>
    <row r="21" spans="1:10" s="40" customFormat="1" x14ac:dyDescent="0.25">
      <c r="A21" s="18"/>
      <c r="B21" s="107">
        <v>2016</v>
      </c>
      <c r="C21" s="108">
        <v>8282</v>
      </c>
      <c r="D21" s="109">
        <v>58</v>
      </c>
      <c r="E21" s="108">
        <v>10375</v>
      </c>
      <c r="F21" s="110">
        <v>3.6985999999999999</v>
      </c>
      <c r="G21" s="111">
        <v>0.70030999999999999</v>
      </c>
      <c r="H21" s="114">
        <v>-34.831499999999998</v>
      </c>
      <c r="I21" s="111">
        <v>-66.474000000000004</v>
      </c>
      <c r="J21" s="115"/>
    </row>
    <row r="22" spans="1:10" s="40" customFormat="1" x14ac:dyDescent="0.25">
      <c r="A22" s="18"/>
      <c r="B22" s="107">
        <v>2017</v>
      </c>
      <c r="C22" s="108">
        <v>8680</v>
      </c>
      <c r="D22" s="109">
        <v>87</v>
      </c>
      <c r="E22" s="108">
        <v>11082</v>
      </c>
      <c r="F22" s="110">
        <v>5.5728</v>
      </c>
      <c r="G22" s="111">
        <v>1.0023</v>
      </c>
      <c r="H22" s="114">
        <v>50</v>
      </c>
      <c r="I22" s="111">
        <v>-49.710999999999999</v>
      </c>
      <c r="J22" s="115"/>
    </row>
    <row r="23" spans="1:10" s="40" customFormat="1" ht="16.5" x14ac:dyDescent="0.25">
      <c r="A23" s="18"/>
      <c r="B23" s="61" t="s">
        <v>284</v>
      </c>
      <c r="C23" s="61"/>
      <c r="D23" s="61"/>
      <c r="E23" s="61"/>
      <c r="F23" s="61"/>
      <c r="G23" s="61"/>
      <c r="H23" s="61"/>
      <c r="I23" s="116"/>
      <c r="J23" s="116"/>
    </row>
    <row r="24" spans="1:10" s="40" customFormat="1" ht="16.5" x14ac:dyDescent="0.25">
      <c r="A24" s="18"/>
      <c r="B24" s="62" t="s">
        <v>285</v>
      </c>
      <c r="C24" s="62"/>
      <c r="D24" s="62"/>
      <c r="E24" s="62"/>
      <c r="F24" s="62"/>
      <c r="G24" s="62"/>
      <c r="H24" s="62"/>
      <c r="I24" s="116"/>
      <c r="J24" s="116"/>
    </row>
    <row r="25" spans="1:10" s="40" customFormat="1" ht="16.5" x14ac:dyDescent="0.25">
      <c r="A25" s="18"/>
      <c r="B25" s="62" t="s">
        <v>286</v>
      </c>
      <c r="C25" s="62"/>
      <c r="D25" s="62"/>
      <c r="E25" s="62"/>
      <c r="F25" s="62"/>
      <c r="G25" s="62"/>
      <c r="H25" s="62"/>
      <c r="I25" s="116"/>
      <c r="J25" s="116"/>
    </row>
  </sheetData>
  <mergeCells count="2">
    <mergeCell ref="B4:F4"/>
    <mergeCell ref="B3:J3"/>
  </mergeCells>
  <pageMargins left="3.937007874015748E-2" right="3.937007874015748E-2" top="0.35433070866141736" bottom="0.35433070866141736" header="0.31496062992125984" footer="0.31496062992125984"/>
  <pageSetup paperSize="9" scale="89" orientation="portrait" r:id="rId1"/>
  <headerFooter>
    <oddHeader>&amp;L&amp;F</oddHeader>
  </headerFooter>
  <rowBreaks count="2" manualBreakCount="2">
    <brk id="25" max="16383" man="1"/>
    <brk id="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3:J15"/>
  <sheetViews>
    <sheetView workbookViewId="0">
      <selection activeCell="C21" sqref="C21"/>
    </sheetView>
  </sheetViews>
  <sheetFormatPr defaultRowHeight="15" x14ac:dyDescent="0.25"/>
  <cols>
    <col min="1" max="1" width="9.140625" style="18"/>
    <col min="2" max="2" width="13.5703125" style="18" customWidth="1"/>
    <col min="3" max="4" width="9.7109375" style="18" bestFit="1" customWidth="1"/>
    <col min="5" max="5" width="8.85546875" style="18" customWidth="1"/>
    <col min="6" max="16384" width="9.140625" style="18"/>
  </cols>
  <sheetData>
    <row r="3" spans="2:10" x14ac:dyDescent="0.25">
      <c r="B3" s="70" t="s">
        <v>287</v>
      </c>
      <c r="C3" s="71"/>
      <c r="D3" s="71"/>
      <c r="E3" s="71"/>
      <c r="F3" s="71"/>
      <c r="G3" s="71"/>
      <c r="H3" s="71"/>
      <c r="I3" s="71"/>
    </row>
    <row r="4" spans="2:10" x14ac:dyDescent="0.25">
      <c r="B4" s="117" t="s">
        <v>248</v>
      </c>
      <c r="C4" s="118"/>
      <c r="D4" s="118"/>
      <c r="E4" s="118"/>
    </row>
    <row r="5" spans="2:10" x14ac:dyDescent="0.25">
      <c r="B5" s="251"/>
      <c r="C5" s="240" t="s">
        <v>183</v>
      </c>
      <c r="D5" s="240" t="s">
        <v>8</v>
      </c>
      <c r="E5" s="241" t="s">
        <v>7</v>
      </c>
      <c r="F5" s="241"/>
      <c r="G5" s="240" t="s">
        <v>183</v>
      </c>
      <c r="H5" s="240" t="s">
        <v>8</v>
      </c>
      <c r="I5" s="241" t="s">
        <v>7</v>
      </c>
      <c r="J5" s="241" t="s">
        <v>7</v>
      </c>
    </row>
    <row r="6" spans="2:10" ht="15" customHeight="1" x14ac:dyDescent="0.25">
      <c r="B6" s="252"/>
      <c r="C6" s="254" t="s">
        <v>45</v>
      </c>
      <c r="D6" s="254"/>
      <c r="E6" s="254"/>
      <c r="F6" s="254"/>
      <c r="G6" s="254" t="s">
        <v>46</v>
      </c>
      <c r="H6" s="254"/>
      <c r="I6" s="254"/>
      <c r="J6" s="254"/>
    </row>
    <row r="7" spans="2:10" x14ac:dyDescent="0.25">
      <c r="B7" s="253"/>
      <c r="C7" s="119">
        <v>2010</v>
      </c>
      <c r="D7" s="119">
        <v>2017</v>
      </c>
      <c r="E7" s="119">
        <v>2010</v>
      </c>
      <c r="F7" s="119">
        <v>2017</v>
      </c>
      <c r="G7" s="120">
        <v>2010</v>
      </c>
      <c r="H7" s="120">
        <v>2017</v>
      </c>
      <c r="I7" s="120">
        <v>2010</v>
      </c>
      <c r="J7" s="120">
        <v>2017</v>
      </c>
    </row>
    <row r="8" spans="2:10" x14ac:dyDescent="0.25">
      <c r="B8" s="3" t="s">
        <v>249</v>
      </c>
      <c r="C8" s="91" t="s">
        <v>85</v>
      </c>
      <c r="D8" s="121">
        <v>1.1494252873563218</v>
      </c>
      <c r="E8" s="122">
        <v>1.7015070491006319</v>
      </c>
      <c r="F8" s="121">
        <v>1.2729425695677916</v>
      </c>
      <c r="G8" s="123" t="s">
        <v>85</v>
      </c>
      <c r="H8" s="124">
        <v>1</v>
      </c>
      <c r="I8" s="125">
        <v>70</v>
      </c>
      <c r="J8" s="124">
        <v>43</v>
      </c>
    </row>
    <row r="9" spans="2:10" x14ac:dyDescent="0.25">
      <c r="B9" s="3" t="s">
        <v>250</v>
      </c>
      <c r="C9" s="91">
        <v>15.476190476190476</v>
      </c>
      <c r="D9" s="121">
        <v>13.793103448275861</v>
      </c>
      <c r="E9" s="122">
        <v>16.237238697131744</v>
      </c>
      <c r="F9" s="121">
        <v>11.071640023682653</v>
      </c>
      <c r="G9" s="123">
        <v>13</v>
      </c>
      <c r="H9" s="124">
        <v>12</v>
      </c>
      <c r="I9" s="125">
        <v>668</v>
      </c>
      <c r="J9" s="124">
        <v>374</v>
      </c>
    </row>
    <row r="10" spans="2:10" x14ac:dyDescent="0.25">
      <c r="B10" s="3" t="s">
        <v>251</v>
      </c>
      <c r="C10" s="91">
        <v>27.380952380952383</v>
      </c>
      <c r="D10" s="121">
        <v>33.333333333333329</v>
      </c>
      <c r="E10" s="122">
        <v>25.862907146329604</v>
      </c>
      <c r="F10" s="121">
        <v>32.830076968620489</v>
      </c>
      <c r="G10" s="123">
        <v>23</v>
      </c>
      <c r="H10" s="124">
        <v>29</v>
      </c>
      <c r="I10" s="125">
        <v>1064</v>
      </c>
      <c r="J10" s="124">
        <v>1109</v>
      </c>
    </row>
    <row r="11" spans="2:10" x14ac:dyDescent="0.25">
      <c r="B11" s="3" t="s">
        <v>252</v>
      </c>
      <c r="C11" s="91">
        <v>57.142857142857139</v>
      </c>
      <c r="D11" s="121">
        <v>51.724137931034484</v>
      </c>
      <c r="E11" s="122">
        <v>56.198347107438018</v>
      </c>
      <c r="F11" s="121">
        <v>54.825340438129068</v>
      </c>
      <c r="G11" s="123">
        <v>48</v>
      </c>
      <c r="H11" s="124">
        <v>45</v>
      </c>
      <c r="I11" s="125">
        <v>2312</v>
      </c>
      <c r="J11" s="124">
        <v>1852</v>
      </c>
    </row>
    <row r="12" spans="2:10" x14ac:dyDescent="0.25">
      <c r="B12" s="23" t="s">
        <v>253</v>
      </c>
      <c r="C12" s="97">
        <v>100</v>
      </c>
      <c r="D12" s="97">
        <v>100</v>
      </c>
      <c r="E12" s="97">
        <v>100</v>
      </c>
      <c r="F12" s="97">
        <v>100</v>
      </c>
      <c r="G12" s="126">
        <v>84</v>
      </c>
      <c r="H12" s="126">
        <v>87</v>
      </c>
      <c r="I12" s="126">
        <v>4114</v>
      </c>
      <c r="J12" s="126">
        <v>3378</v>
      </c>
    </row>
    <row r="15" spans="2:10" x14ac:dyDescent="0.25">
      <c r="H15" s="127"/>
    </row>
  </sheetData>
  <mergeCells count="7">
    <mergeCell ref="C5:D5"/>
    <mergeCell ref="E5:F5"/>
    <mergeCell ref="G5:H5"/>
    <mergeCell ref="I5:J5"/>
    <mergeCell ref="B5:B7"/>
    <mergeCell ref="C6:F6"/>
    <mergeCell ref="G6:J6"/>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3:O17"/>
  <sheetViews>
    <sheetView zoomScaleNormal="100" workbookViewId="0">
      <selection activeCell="E18" sqref="E18"/>
    </sheetView>
  </sheetViews>
  <sheetFormatPr defaultRowHeight="15" x14ac:dyDescent="0.25"/>
  <cols>
    <col min="1" max="1" width="9.140625" style="18"/>
    <col min="2" max="2" width="13.5703125" style="18" customWidth="1"/>
    <col min="3" max="4" width="9.7109375" style="18" bestFit="1" customWidth="1"/>
    <col min="5" max="5" width="8.85546875" style="18" customWidth="1"/>
    <col min="6" max="16384" width="9.140625" style="18"/>
  </cols>
  <sheetData>
    <row r="3" spans="2:15" x14ac:dyDescent="0.25">
      <c r="B3" s="70" t="s">
        <v>288</v>
      </c>
      <c r="C3" s="71"/>
      <c r="D3" s="71"/>
      <c r="E3" s="71"/>
      <c r="F3" s="71"/>
      <c r="G3" s="71"/>
      <c r="H3" s="71"/>
      <c r="I3" s="71"/>
    </row>
    <row r="4" spans="2:15" x14ac:dyDescent="0.25">
      <c r="B4" s="117" t="s">
        <v>248</v>
      </c>
      <c r="C4" s="118"/>
      <c r="D4" s="118"/>
      <c r="E4" s="118"/>
    </row>
    <row r="5" spans="2:15" x14ac:dyDescent="0.25">
      <c r="B5" s="251"/>
      <c r="C5" s="240" t="s">
        <v>183</v>
      </c>
      <c r="D5" s="240" t="s">
        <v>8</v>
      </c>
      <c r="E5" s="241" t="s">
        <v>7</v>
      </c>
      <c r="F5" s="241" t="s">
        <v>7</v>
      </c>
      <c r="G5" s="240" t="s">
        <v>183</v>
      </c>
      <c r="H5" s="240" t="s">
        <v>8</v>
      </c>
      <c r="I5" s="241" t="s">
        <v>7</v>
      </c>
      <c r="J5" s="241" t="s">
        <v>7</v>
      </c>
    </row>
    <row r="6" spans="2:15" ht="15" customHeight="1" x14ac:dyDescent="0.25">
      <c r="B6" s="252"/>
      <c r="C6" s="254" t="s">
        <v>45</v>
      </c>
      <c r="D6" s="254"/>
      <c r="E6" s="254"/>
      <c r="F6" s="254"/>
      <c r="G6" s="254" t="s">
        <v>46</v>
      </c>
      <c r="H6" s="254"/>
      <c r="I6" s="254"/>
      <c r="J6" s="254"/>
    </row>
    <row r="7" spans="2:15" x14ac:dyDescent="0.25">
      <c r="B7" s="253"/>
      <c r="C7" s="128">
        <v>2010</v>
      </c>
      <c r="D7" s="120">
        <v>2017</v>
      </c>
      <c r="E7" s="120">
        <v>2010</v>
      </c>
      <c r="F7" s="120">
        <v>2017</v>
      </c>
      <c r="G7" s="119">
        <v>2010</v>
      </c>
      <c r="H7" s="119">
        <v>2017</v>
      </c>
      <c r="I7" s="119">
        <v>2010</v>
      </c>
      <c r="J7" s="119">
        <v>2017</v>
      </c>
    </row>
    <row r="8" spans="2:15" x14ac:dyDescent="0.25">
      <c r="B8" s="3" t="s">
        <v>254</v>
      </c>
      <c r="C8" s="91">
        <v>2.3809523809523809</v>
      </c>
      <c r="D8" s="121">
        <v>5.7471264367816088</v>
      </c>
      <c r="E8" s="122">
        <v>5.0072921730675741</v>
      </c>
      <c r="F8" s="121">
        <v>2.7235050325636472</v>
      </c>
      <c r="G8" s="123">
        <v>2</v>
      </c>
      <c r="H8" s="124">
        <v>5</v>
      </c>
      <c r="I8" s="125">
        <v>206</v>
      </c>
      <c r="J8" s="124">
        <v>92</v>
      </c>
      <c r="L8" s="52"/>
      <c r="M8" s="52"/>
      <c r="N8" s="52"/>
      <c r="O8" s="52"/>
    </row>
    <row r="9" spans="2:15" x14ac:dyDescent="0.25">
      <c r="B9" s="3" t="s">
        <v>255</v>
      </c>
      <c r="C9" s="91">
        <v>45.238095238095241</v>
      </c>
      <c r="D9" s="121">
        <v>40.229885057471265</v>
      </c>
      <c r="E9" s="122">
        <v>23.091881380651433</v>
      </c>
      <c r="F9" s="121">
        <v>21.758436944937834</v>
      </c>
      <c r="G9" s="123">
        <v>38</v>
      </c>
      <c r="H9" s="124">
        <v>35</v>
      </c>
      <c r="I9" s="125">
        <v>950</v>
      </c>
      <c r="J9" s="124">
        <v>735</v>
      </c>
      <c r="L9" s="52"/>
      <c r="M9" s="52"/>
      <c r="N9" s="52"/>
      <c r="O9" s="52"/>
    </row>
    <row r="10" spans="2:15" x14ac:dyDescent="0.25">
      <c r="B10" s="3" t="s">
        <v>256</v>
      </c>
      <c r="C10" s="91">
        <v>1.1904761904761905</v>
      </c>
      <c r="D10" s="121" t="s">
        <v>85</v>
      </c>
      <c r="E10" s="122">
        <v>6.4414195430238212</v>
      </c>
      <c r="F10" s="121">
        <v>7.5192421551213737</v>
      </c>
      <c r="G10" s="123">
        <v>1</v>
      </c>
      <c r="H10" s="124" t="s">
        <v>85</v>
      </c>
      <c r="I10" s="125">
        <v>265</v>
      </c>
      <c r="J10" s="124">
        <v>254</v>
      </c>
      <c r="L10" s="52"/>
      <c r="M10" s="52"/>
      <c r="N10" s="52"/>
      <c r="O10" s="52"/>
    </row>
    <row r="11" spans="2:15" x14ac:dyDescent="0.25">
      <c r="B11" s="3" t="s">
        <v>208</v>
      </c>
      <c r="C11" s="91">
        <v>16.666666666666664</v>
      </c>
      <c r="D11" s="121">
        <v>25.287356321839084</v>
      </c>
      <c r="E11" s="122">
        <v>15.094798249878464</v>
      </c>
      <c r="F11" s="121">
        <v>17.761989342806395</v>
      </c>
      <c r="G11" s="123">
        <v>14</v>
      </c>
      <c r="H11" s="124">
        <v>22</v>
      </c>
      <c r="I11" s="125">
        <v>621</v>
      </c>
      <c r="J11" s="124">
        <v>600</v>
      </c>
      <c r="L11" s="52"/>
      <c r="M11" s="52"/>
      <c r="N11" s="52"/>
      <c r="O11" s="52"/>
    </row>
    <row r="12" spans="2:15" x14ac:dyDescent="0.25">
      <c r="B12" s="3" t="s">
        <v>257</v>
      </c>
      <c r="C12" s="91">
        <v>34.523809523809526</v>
      </c>
      <c r="D12" s="121">
        <v>28.735632183908045</v>
      </c>
      <c r="E12" s="122">
        <v>50.36460865337871</v>
      </c>
      <c r="F12" s="121">
        <v>50.236826524570752</v>
      </c>
      <c r="G12" s="123">
        <v>29</v>
      </c>
      <c r="H12" s="124">
        <v>25</v>
      </c>
      <c r="I12" s="125">
        <v>2072</v>
      </c>
      <c r="J12" s="124">
        <v>1697</v>
      </c>
      <c r="L12" s="52"/>
      <c r="M12" s="52"/>
      <c r="N12" s="52"/>
      <c r="O12" s="52"/>
    </row>
    <row r="13" spans="2:15" x14ac:dyDescent="0.25">
      <c r="B13" s="23" t="s">
        <v>253</v>
      </c>
      <c r="C13" s="97">
        <v>100</v>
      </c>
      <c r="D13" s="97">
        <v>100</v>
      </c>
      <c r="E13" s="97">
        <v>100</v>
      </c>
      <c r="F13" s="97">
        <v>100</v>
      </c>
      <c r="G13" s="126">
        <v>84</v>
      </c>
      <c r="H13" s="126">
        <v>87</v>
      </c>
      <c r="I13" s="126">
        <v>4114</v>
      </c>
      <c r="J13" s="126">
        <v>3378</v>
      </c>
      <c r="L13" s="52"/>
      <c r="M13" s="52"/>
      <c r="N13" s="52"/>
      <c r="O13" s="52"/>
    </row>
    <row r="14" spans="2:15" x14ac:dyDescent="0.25">
      <c r="B14" s="56" t="s">
        <v>258</v>
      </c>
    </row>
    <row r="16" spans="2:15" x14ac:dyDescent="0.25">
      <c r="H16" s="127"/>
      <c r="J16" s="127"/>
    </row>
    <row r="17" spans="3:6" x14ac:dyDescent="0.25">
      <c r="C17" s="52"/>
      <c r="D17" s="52"/>
      <c r="E17" s="52"/>
      <c r="F17" s="52"/>
    </row>
  </sheetData>
  <mergeCells count="7">
    <mergeCell ref="B5:B7"/>
    <mergeCell ref="C5:D5"/>
    <mergeCell ref="E5:F5"/>
    <mergeCell ref="G5:H5"/>
    <mergeCell ref="I5:J5"/>
    <mergeCell ref="C6:F6"/>
    <mergeCell ref="G6:J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3:J21"/>
  <sheetViews>
    <sheetView workbookViewId="0">
      <selection activeCell="D24" sqref="D24"/>
    </sheetView>
  </sheetViews>
  <sheetFormatPr defaultRowHeight="15" x14ac:dyDescent="0.25"/>
  <cols>
    <col min="1" max="1" width="9.140625" style="18"/>
    <col min="2" max="2" width="11.85546875" style="18" customWidth="1"/>
    <col min="3" max="16384" width="9.140625" style="18"/>
  </cols>
  <sheetData>
    <row r="3" spans="2:10" x14ac:dyDescent="0.25">
      <c r="B3" s="70" t="s">
        <v>289</v>
      </c>
    </row>
    <row r="4" spans="2:10" x14ac:dyDescent="0.25">
      <c r="B4" s="129" t="s">
        <v>209</v>
      </c>
    </row>
    <row r="5" spans="2:10" x14ac:dyDescent="0.25">
      <c r="B5" s="255" t="s">
        <v>210</v>
      </c>
      <c r="C5" s="258" t="s">
        <v>183</v>
      </c>
      <c r="D5" s="258"/>
      <c r="E5" s="258"/>
      <c r="F5" s="258"/>
      <c r="G5" s="259" t="s">
        <v>7</v>
      </c>
      <c r="H5" s="259"/>
      <c r="I5" s="259"/>
      <c r="J5" s="259"/>
    </row>
    <row r="6" spans="2:10" x14ac:dyDescent="0.25">
      <c r="B6" s="256"/>
      <c r="C6" s="260">
        <v>2010</v>
      </c>
      <c r="D6" s="260"/>
      <c r="E6" s="261">
        <v>2017</v>
      </c>
      <c r="F6" s="261"/>
      <c r="G6" s="260">
        <v>2010</v>
      </c>
      <c r="H6" s="260"/>
      <c r="I6" s="261">
        <v>2017</v>
      </c>
      <c r="J6" s="261"/>
    </row>
    <row r="7" spans="2:10" x14ac:dyDescent="0.25">
      <c r="B7" s="257"/>
      <c r="C7" s="130" t="s">
        <v>211</v>
      </c>
      <c r="D7" s="130" t="s">
        <v>5</v>
      </c>
      <c r="E7" s="130" t="s">
        <v>211</v>
      </c>
      <c r="F7" s="130" t="s">
        <v>5</v>
      </c>
      <c r="G7" s="130" t="s">
        <v>211</v>
      </c>
      <c r="H7" s="130" t="s">
        <v>5</v>
      </c>
      <c r="I7" s="130" t="s">
        <v>211</v>
      </c>
      <c r="J7" s="130" t="s">
        <v>5</v>
      </c>
    </row>
    <row r="8" spans="2:10" x14ac:dyDescent="0.25">
      <c r="B8" s="131" t="s">
        <v>212</v>
      </c>
      <c r="C8" s="132" t="s">
        <v>85</v>
      </c>
      <c r="D8" s="133">
        <v>132</v>
      </c>
      <c r="E8" s="113" t="s">
        <v>85</v>
      </c>
      <c r="F8" s="134">
        <v>116</v>
      </c>
      <c r="G8" s="132">
        <v>27</v>
      </c>
      <c r="H8" s="133">
        <v>3381</v>
      </c>
      <c r="I8" s="135">
        <v>10</v>
      </c>
      <c r="J8" s="134">
        <v>3291</v>
      </c>
    </row>
    <row r="9" spans="2:10" x14ac:dyDescent="0.25">
      <c r="B9" s="53" t="s">
        <v>213</v>
      </c>
      <c r="C9" s="132" t="s">
        <v>85</v>
      </c>
      <c r="D9" s="133">
        <v>98</v>
      </c>
      <c r="E9" s="132" t="s">
        <v>85</v>
      </c>
      <c r="F9" s="134">
        <v>103</v>
      </c>
      <c r="G9" s="132">
        <v>14</v>
      </c>
      <c r="H9" s="133">
        <v>3137</v>
      </c>
      <c r="I9" s="135">
        <v>15</v>
      </c>
      <c r="J9" s="134">
        <v>2904</v>
      </c>
    </row>
    <row r="10" spans="2:10" x14ac:dyDescent="0.25">
      <c r="B10" s="53" t="s">
        <v>214</v>
      </c>
      <c r="C10" s="132" t="s">
        <v>85</v>
      </c>
      <c r="D10" s="133">
        <v>190</v>
      </c>
      <c r="E10" s="113">
        <v>1</v>
      </c>
      <c r="F10" s="134">
        <v>232</v>
      </c>
      <c r="G10" s="132">
        <v>29</v>
      </c>
      <c r="H10" s="133">
        <v>6314</v>
      </c>
      <c r="I10" s="135">
        <v>18</v>
      </c>
      <c r="J10" s="134">
        <v>5320</v>
      </c>
    </row>
    <row r="11" spans="2:10" x14ac:dyDescent="0.25">
      <c r="B11" s="53" t="s">
        <v>215</v>
      </c>
      <c r="C11" s="132">
        <v>4</v>
      </c>
      <c r="D11" s="133">
        <v>589</v>
      </c>
      <c r="E11" s="113">
        <v>1</v>
      </c>
      <c r="F11" s="134">
        <v>434</v>
      </c>
      <c r="G11" s="132">
        <v>121</v>
      </c>
      <c r="H11" s="133">
        <v>14678</v>
      </c>
      <c r="I11" s="135">
        <v>68</v>
      </c>
      <c r="J11" s="134">
        <v>9305</v>
      </c>
    </row>
    <row r="12" spans="2:10" x14ac:dyDescent="0.25">
      <c r="B12" s="53" t="s">
        <v>216</v>
      </c>
      <c r="C12" s="132">
        <v>5</v>
      </c>
      <c r="D12" s="133">
        <v>925</v>
      </c>
      <c r="E12" s="135">
        <v>7</v>
      </c>
      <c r="F12" s="134">
        <v>641</v>
      </c>
      <c r="G12" s="132">
        <v>253</v>
      </c>
      <c r="H12" s="133">
        <v>23858</v>
      </c>
      <c r="I12" s="135">
        <v>122</v>
      </c>
      <c r="J12" s="134">
        <v>15587</v>
      </c>
    </row>
    <row r="13" spans="2:10" x14ac:dyDescent="0.25">
      <c r="B13" s="53" t="s">
        <v>217</v>
      </c>
      <c r="C13" s="132">
        <v>4</v>
      </c>
      <c r="D13" s="133">
        <v>1062</v>
      </c>
      <c r="E13" s="113">
        <v>4</v>
      </c>
      <c r="F13" s="134">
        <v>861</v>
      </c>
      <c r="G13" s="132">
        <v>294</v>
      </c>
      <c r="H13" s="133">
        <v>28690</v>
      </c>
      <c r="I13" s="135">
        <v>184</v>
      </c>
      <c r="J13" s="134">
        <v>20739</v>
      </c>
    </row>
    <row r="14" spans="2:10" x14ac:dyDescent="0.25">
      <c r="B14" s="53" t="s">
        <v>218</v>
      </c>
      <c r="C14" s="132">
        <v>7</v>
      </c>
      <c r="D14" s="133">
        <v>1138</v>
      </c>
      <c r="E14" s="135">
        <v>8</v>
      </c>
      <c r="F14" s="134">
        <v>923</v>
      </c>
      <c r="G14" s="132">
        <v>351</v>
      </c>
      <c r="H14" s="133">
        <v>32620</v>
      </c>
      <c r="I14" s="135">
        <v>251</v>
      </c>
      <c r="J14" s="134">
        <v>24066</v>
      </c>
    </row>
    <row r="15" spans="2:10" x14ac:dyDescent="0.25">
      <c r="B15" s="53" t="s">
        <v>219</v>
      </c>
      <c r="C15" s="132">
        <v>18</v>
      </c>
      <c r="D15" s="133">
        <v>3350</v>
      </c>
      <c r="E15" s="135">
        <v>12</v>
      </c>
      <c r="F15" s="134">
        <v>2351</v>
      </c>
      <c r="G15" s="132">
        <v>948</v>
      </c>
      <c r="H15" s="133">
        <v>86891</v>
      </c>
      <c r="I15" s="135">
        <v>641</v>
      </c>
      <c r="J15" s="134">
        <v>61442</v>
      </c>
    </row>
    <row r="16" spans="2:10" x14ac:dyDescent="0.25">
      <c r="B16" s="53" t="s">
        <v>220</v>
      </c>
      <c r="C16" s="132">
        <v>15</v>
      </c>
      <c r="D16" s="133">
        <v>1999</v>
      </c>
      <c r="E16" s="135">
        <v>14</v>
      </c>
      <c r="F16" s="134">
        <v>2004</v>
      </c>
      <c r="G16" s="132">
        <v>522</v>
      </c>
      <c r="H16" s="133">
        <v>40907</v>
      </c>
      <c r="I16" s="135">
        <v>496</v>
      </c>
      <c r="J16" s="134">
        <v>41108</v>
      </c>
    </row>
    <row r="17" spans="2:10" x14ac:dyDescent="0.25">
      <c r="B17" s="53" t="s">
        <v>221</v>
      </c>
      <c r="C17" s="132">
        <v>5</v>
      </c>
      <c r="D17" s="133">
        <v>653</v>
      </c>
      <c r="E17" s="135">
        <v>6</v>
      </c>
      <c r="F17" s="134">
        <v>840</v>
      </c>
      <c r="G17" s="132">
        <v>195</v>
      </c>
      <c r="H17" s="133">
        <v>13488</v>
      </c>
      <c r="I17" s="135">
        <v>216</v>
      </c>
      <c r="J17" s="134">
        <v>15680</v>
      </c>
    </row>
    <row r="18" spans="2:10" x14ac:dyDescent="0.25">
      <c r="B18" s="53" t="s">
        <v>222</v>
      </c>
      <c r="C18" s="132">
        <v>2</v>
      </c>
      <c r="D18" s="133">
        <v>542</v>
      </c>
      <c r="E18" s="135">
        <v>5</v>
      </c>
      <c r="F18" s="134">
        <v>593</v>
      </c>
      <c r="G18" s="132">
        <v>202</v>
      </c>
      <c r="H18" s="133">
        <v>11264</v>
      </c>
      <c r="I18" s="135">
        <v>195</v>
      </c>
      <c r="J18" s="134">
        <v>11471</v>
      </c>
    </row>
    <row r="19" spans="2:10" x14ac:dyDescent="0.25">
      <c r="B19" s="53" t="s">
        <v>223</v>
      </c>
      <c r="C19" s="132">
        <v>23</v>
      </c>
      <c r="D19" s="133">
        <v>1448</v>
      </c>
      <c r="E19" s="135">
        <v>29</v>
      </c>
      <c r="F19" s="134">
        <v>1737</v>
      </c>
      <c r="G19" s="132">
        <v>1064</v>
      </c>
      <c r="H19" s="133">
        <v>28223</v>
      </c>
      <c r="I19" s="135">
        <v>1109</v>
      </c>
      <c r="J19" s="134">
        <v>30849</v>
      </c>
    </row>
    <row r="20" spans="2:10" x14ac:dyDescent="0.25">
      <c r="B20" s="53" t="s">
        <v>224</v>
      </c>
      <c r="C20" s="132">
        <v>1</v>
      </c>
      <c r="D20" s="133">
        <v>234</v>
      </c>
      <c r="E20" s="132" t="s">
        <v>85</v>
      </c>
      <c r="F20" s="134">
        <v>247</v>
      </c>
      <c r="G20" s="132">
        <v>94</v>
      </c>
      <c r="H20" s="133">
        <v>11269</v>
      </c>
      <c r="I20" s="135">
        <v>53</v>
      </c>
      <c r="J20" s="134">
        <v>4988</v>
      </c>
    </row>
    <row r="21" spans="2:10" x14ac:dyDescent="0.25">
      <c r="B21" s="23" t="s">
        <v>14</v>
      </c>
      <c r="C21" s="97">
        <v>84</v>
      </c>
      <c r="D21" s="24">
        <v>12360</v>
      </c>
      <c r="E21" s="97">
        <f>SUM(E8:E20)</f>
        <v>87</v>
      </c>
      <c r="F21" s="24">
        <f>SUM(F8:F20)</f>
        <v>11082</v>
      </c>
      <c r="G21" s="97">
        <v>4114</v>
      </c>
      <c r="H21" s="24">
        <v>304720</v>
      </c>
      <c r="I21" s="97">
        <v>3378</v>
      </c>
      <c r="J21" s="24">
        <v>246750</v>
      </c>
    </row>
  </sheetData>
  <mergeCells count="7">
    <mergeCell ref="B5:B7"/>
    <mergeCell ref="C5:F5"/>
    <mergeCell ref="G5:J5"/>
    <mergeCell ref="C6:D6"/>
    <mergeCell ref="E6:F6"/>
    <mergeCell ref="G6:H6"/>
    <mergeCell ref="I6:J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H27"/>
  <sheetViews>
    <sheetView workbookViewId="0">
      <selection activeCell="D22" sqref="D22"/>
    </sheetView>
  </sheetViews>
  <sheetFormatPr defaultColWidth="9.140625" defaultRowHeight="11.25" x14ac:dyDescent="0.2"/>
  <cols>
    <col min="1" max="1" width="9.140625" style="40"/>
    <col min="2" max="2" width="18.7109375" style="41" customWidth="1"/>
    <col min="3" max="5" width="10" style="40" customWidth="1"/>
    <col min="6" max="7" width="10" style="42" customWidth="1"/>
    <col min="8" max="16384" width="9.140625" style="40"/>
  </cols>
  <sheetData>
    <row r="2" spans="2:8" ht="16.5" x14ac:dyDescent="0.2">
      <c r="B2" s="262"/>
      <c r="C2" s="263"/>
      <c r="D2" s="263"/>
      <c r="E2" s="263"/>
      <c r="F2" s="263"/>
      <c r="G2" s="263"/>
    </row>
    <row r="3" spans="2:8" ht="15" x14ac:dyDescent="0.25">
      <c r="B3" s="70" t="s">
        <v>272</v>
      </c>
      <c r="C3" s="70"/>
      <c r="D3" s="70"/>
      <c r="E3" s="70"/>
      <c r="F3" s="70"/>
      <c r="G3" s="70"/>
      <c r="H3" s="71"/>
    </row>
    <row r="4" spans="2:8" ht="12.75" x14ac:dyDescent="0.2">
      <c r="B4" s="136" t="s">
        <v>15</v>
      </c>
    </row>
    <row r="5" spans="2:8" ht="15" x14ac:dyDescent="0.25">
      <c r="B5" s="265" t="s">
        <v>16</v>
      </c>
      <c r="C5" s="264" t="s">
        <v>3</v>
      </c>
      <c r="D5" s="264" t="s">
        <v>4</v>
      </c>
      <c r="E5" s="264" t="s">
        <v>5</v>
      </c>
      <c r="F5" s="264" t="s">
        <v>17</v>
      </c>
      <c r="G5" s="264" t="s">
        <v>18</v>
      </c>
      <c r="H5" s="137"/>
    </row>
    <row r="6" spans="2:8" ht="15" x14ac:dyDescent="0.25">
      <c r="B6" s="266"/>
      <c r="C6" s="264"/>
      <c r="D6" s="264"/>
      <c r="E6" s="264"/>
      <c r="F6" s="264" t="s">
        <v>19</v>
      </c>
      <c r="G6" s="264" t="s">
        <v>20</v>
      </c>
      <c r="H6" s="39"/>
    </row>
    <row r="7" spans="2:8" ht="15" x14ac:dyDescent="0.25">
      <c r="B7" s="138" t="s">
        <v>21</v>
      </c>
      <c r="C7" s="139">
        <v>7453</v>
      </c>
      <c r="D7" s="140">
        <v>57</v>
      </c>
      <c r="E7" s="139">
        <v>9196</v>
      </c>
      <c r="F7" s="141">
        <v>0.76</v>
      </c>
      <c r="G7" s="111">
        <v>123.39</v>
      </c>
      <c r="H7" s="39"/>
    </row>
    <row r="8" spans="2:8" ht="15" x14ac:dyDescent="0.25">
      <c r="B8" s="138" t="s">
        <v>22</v>
      </c>
      <c r="C8" s="139">
        <v>603</v>
      </c>
      <c r="D8" s="140">
        <v>10</v>
      </c>
      <c r="E8" s="139">
        <v>1014</v>
      </c>
      <c r="F8" s="141">
        <v>1.66</v>
      </c>
      <c r="G8" s="111">
        <v>168.16</v>
      </c>
      <c r="H8" s="39"/>
    </row>
    <row r="9" spans="2:8" ht="15" x14ac:dyDescent="0.25">
      <c r="B9" s="138" t="s">
        <v>23</v>
      </c>
      <c r="C9" s="139">
        <v>624</v>
      </c>
      <c r="D9" s="140">
        <v>20</v>
      </c>
      <c r="E9" s="139">
        <v>872</v>
      </c>
      <c r="F9" s="141">
        <v>3.21</v>
      </c>
      <c r="G9" s="111">
        <v>139.74</v>
      </c>
      <c r="H9" s="39"/>
    </row>
    <row r="10" spans="2:8" ht="15" x14ac:dyDescent="0.25">
      <c r="B10" s="142" t="s">
        <v>14</v>
      </c>
      <c r="C10" s="143">
        <v>8680</v>
      </c>
      <c r="D10" s="143">
        <v>87</v>
      </c>
      <c r="E10" s="143">
        <v>11082</v>
      </c>
      <c r="F10" s="144">
        <v>1</v>
      </c>
      <c r="G10" s="144">
        <v>127.67</v>
      </c>
      <c r="H10" s="39"/>
    </row>
    <row r="11" spans="2:8" x14ac:dyDescent="0.2">
      <c r="B11" s="4" t="s">
        <v>273</v>
      </c>
    </row>
    <row r="12" spans="2:8" x14ac:dyDescent="0.2">
      <c r="B12" s="145" t="s">
        <v>274</v>
      </c>
      <c r="C12" s="146"/>
      <c r="D12" s="146"/>
      <c r="E12" s="146"/>
      <c r="F12" s="147"/>
      <c r="G12" s="147"/>
      <c r="H12" s="146"/>
    </row>
    <row r="13" spans="2:8" x14ac:dyDescent="0.2">
      <c r="B13" s="4" t="s">
        <v>24</v>
      </c>
      <c r="C13" s="1"/>
      <c r="D13" s="1"/>
      <c r="E13" s="1"/>
      <c r="F13" s="2"/>
      <c r="G13" s="2"/>
      <c r="H13" s="1"/>
    </row>
    <row r="15" spans="2:8" x14ac:dyDescent="0.2">
      <c r="C15" s="148"/>
      <c r="D15" s="149"/>
      <c r="E15" s="149"/>
    </row>
    <row r="16" spans="2:8" x14ac:dyDescent="0.2">
      <c r="C16" s="148"/>
    </row>
    <row r="17" spans="2:7" x14ac:dyDescent="0.2">
      <c r="B17" s="40"/>
      <c r="C17" s="148"/>
      <c r="F17" s="40"/>
      <c r="G17" s="40"/>
    </row>
    <row r="18" spans="2:7" x14ac:dyDescent="0.2">
      <c r="B18" s="40"/>
      <c r="C18" s="148"/>
      <c r="F18" s="40"/>
      <c r="G18" s="40"/>
    </row>
    <row r="19" spans="2:7" x14ac:dyDescent="0.2">
      <c r="B19" s="40"/>
      <c r="C19" s="148"/>
      <c r="F19" s="40"/>
      <c r="G19" s="40"/>
    </row>
    <row r="20" spans="2:7" x14ac:dyDescent="0.2">
      <c r="B20" s="40"/>
      <c r="F20" s="40"/>
      <c r="G20" s="40"/>
    </row>
    <row r="21" spans="2:7" x14ac:dyDescent="0.2">
      <c r="B21" s="40"/>
      <c r="F21" s="40"/>
      <c r="G21" s="40"/>
    </row>
    <row r="22" spans="2:7" x14ac:dyDescent="0.2">
      <c r="B22" s="40"/>
      <c r="F22" s="40"/>
      <c r="G22" s="40"/>
    </row>
    <row r="23" spans="2:7" x14ac:dyDescent="0.2">
      <c r="B23" s="40"/>
      <c r="F23" s="40"/>
      <c r="G23" s="40"/>
    </row>
    <row r="24" spans="2:7" x14ac:dyDescent="0.2">
      <c r="B24" s="40"/>
      <c r="F24" s="40"/>
      <c r="G24" s="40"/>
    </row>
    <row r="25" spans="2:7" x14ac:dyDescent="0.2">
      <c r="B25" s="40"/>
      <c r="F25" s="40"/>
      <c r="G25" s="40"/>
    </row>
    <row r="26" spans="2:7" x14ac:dyDescent="0.2">
      <c r="B26" s="40"/>
      <c r="F26" s="40"/>
      <c r="G26" s="40"/>
    </row>
    <row r="27" spans="2:7" x14ac:dyDescent="0.2">
      <c r="B27" s="40"/>
      <c r="F27" s="40"/>
      <c r="G27" s="40"/>
    </row>
  </sheetData>
  <mergeCells count="7">
    <mergeCell ref="B2:G2"/>
    <mergeCell ref="G5:G6"/>
    <mergeCell ref="B5:B6"/>
    <mergeCell ref="C5:C6"/>
    <mergeCell ref="D5:D6"/>
    <mergeCell ref="E5:E6"/>
    <mergeCell ref="F5:F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H27"/>
  <sheetViews>
    <sheetView workbookViewId="0">
      <selection activeCell="E30" sqref="E30"/>
    </sheetView>
  </sheetViews>
  <sheetFormatPr defaultColWidth="9.140625" defaultRowHeight="11.25" x14ac:dyDescent="0.2"/>
  <cols>
    <col min="1" max="1" width="9.140625" style="40"/>
    <col min="2" max="2" width="18.7109375" style="41" customWidth="1"/>
    <col min="3" max="5" width="10" style="40" customWidth="1"/>
    <col min="6" max="7" width="10" style="42" customWidth="1"/>
    <col min="8" max="16384" width="9.140625" style="40"/>
  </cols>
  <sheetData>
    <row r="2" spans="2:8" ht="16.5" x14ac:dyDescent="0.2">
      <c r="B2" s="262"/>
      <c r="C2" s="263"/>
      <c r="D2" s="263"/>
      <c r="E2" s="263"/>
      <c r="F2" s="263"/>
      <c r="G2" s="263"/>
    </row>
    <row r="3" spans="2:8" ht="16.5" customHeight="1" x14ac:dyDescent="0.25">
      <c r="B3" s="70" t="s">
        <v>275</v>
      </c>
      <c r="C3" s="70"/>
      <c r="D3" s="70"/>
      <c r="E3" s="70"/>
      <c r="F3" s="70"/>
      <c r="G3" s="70"/>
      <c r="H3" s="71"/>
    </row>
    <row r="4" spans="2:8" ht="12.75" x14ac:dyDescent="0.2">
      <c r="B4" s="136" t="s">
        <v>259</v>
      </c>
    </row>
    <row r="5" spans="2:8" ht="15" x14ac:dyDescent="0.25">
      <c r="B5" s="265" t="s">
        <v>16</v>
      </c>
      <c r="C5" s="264" t="s">
        <v>3</v>
      </c>
      <c r="D5" s="264" t="s">
        <v>4</v>
      </c>
      <c r="E5" s="264" t="s">
        <v>5</v>
      </c>
      <c r="F5" s="264" t="s">
        <v>17</v>
      </c>
      <c r="G5" s="264" t="s">
        <v>18</v>
      </c>
      <c r="H5" s="137"/>
    </row>
    <row r="6" spans="2:8" ht="15" x14ac:dyDescent="0.25">
      <c r="B6" s="266"/>
      <c r="C6" s="264"/>
      <c r="D6" s="264"/>
      <c r="E6" s="264"/>
      <c r="F6" s="264" t="s">
        <v>19</v>
      </c>
      <c r="G6" s="264" t="s">
        <v>20</v>
      </c>
      <c r="H6" s="39"/>
    </row>
    <row r="7" spans="2:8" ht="15" x14ac:dyDescent="0.25">
      <c r="B7" s="138" t="s">
        <v>21</v>
      </c>
      <c r="C7" s="139">
        <v>7139</v>
      </c>
      <c r="D7" s="140">
        <v>34</v>
      </c>
      <c r="E7" s="139">
        <v>8683</v>
      </c>
      <c r="F7" s="141">
        <v>0.48</v>
      </c>
      <c r="G7" s="111">
        <v>121.63</v>
      </c>
      <c r="H7" s="39"/>
    </row>
    <row r="8" spans="2:8" ht="15" x14ac:dyDescent="0.25">
      <c r="B8" s="138" t="s">
        <v>22</v>
      </c>
      <c r="C8" s="139">
        <v>603</v>
      </c>
      <c r="D8" s="140">
        <v>7</v>
      </c>
      <c r="E8" s="139">
        <v>937</v>
      </c>
      <c r="F8" s="141">
        <v>1.1599999999999999</v>
      </c>
      <c r="G8" s="111">
        <v>155.38999999999999</v>
      </c>
      <c r="H8" s="39"/>
    </row>
    <row r="9" spans="2:8" ht="15" x14ac:dyDescent="0.25">
      <c r="B9" s="138" t="s">
        <v>23</v>
      </c>
      <c r="C9" s="139">
        <v>540</v>
      </c>
      <c r="D9" s="140">
        <v>17</v>
      </c>
      <c r="E9" s="139">
        <v>755</v>
      </c>
      <c r="F9" s="141">
        <v>3.15</v>
      </c>
      <c r="G9" s="111">
        <v>139.81</v>
      </c>
      <c r="H9" s="39"/>
    </row>
    <row r="10" spans="2:8" ht="15" x14ac:dyDescent="0.25">
      <c r="B10" s="142" t="s">
        <v>14</v>
      </c>
      <c r="C10" s="143">
        <v>8282</v>
      </c>
      <c r="D10" s="143">
        <v>58</v>
      </c>
      <c r="E10" s="143">
        <v>10375</v>
      </c>
      <c r="F10" s="144">
        <v>0.7</v>
      </c>
      <c r="G10" s="144">
        <v>125.27</v>
      </c>
      <c r="H10" s="39"/>
    </row>
    <row r="11" spans="2:8" x14ac:dyDescent="0.2">
      <c r="B11" s="4" t="s">
        <v>273</v>
      </c>
    </row>
    <row r="12" spans="2:8" x14ac:dyDescent="0.2">
      <c r="B12" s="145" t="s">
        <v>274</v>
      </c>
      <c r="C12" s="146"/>
      <c r="D12" s="146"/>
      <c r="E12" s="146"/>
      <c r="F12" s="147"/>
      <c r="G12" s="147"/>
      <c r="H12" s="146"/>
    </row>
    <row r="13" spans="2:8" x14ac:dyDescent="0.2">
      <c r="B13" s="4" t="s">
        <v>24</v>
      </c>
      <c r="C13" s="1"/>
      <c r="D13" s="1"/>
      <c r="E13" s="1"/>
      <c r="F13" s="2"/>
      <c r="G13" s="2"/>
      <c r="H13" s="1"/>
    </row>
    <row r="15" spans="2:8" x14ac:dyDescent="0.2">
      <c r="C15" s="148"/>
      <c r="D15" s="149"/>
      <c r="E15" s="149"/>
    </row>
    <row r="16" spans="2:8" x14ac:dyDescent="0.2">
      <c r="C16" s="148"/>
    </row>
    <row r="17" spans="2:7" x14ac:dyDescent="0.2">
      <c r="B17" s="40"/>
      <c r="C17" s="148"/>
      <c r="F17" s="40"/>
      <c r="G17" s="40"/>
    </row>
    <row r="18" spans="2:7" x14ac:dyDescent="0.2">
      <c r="B18" s="40"/>
      <c r="C18" s="148"/>
      <c r="F18" s="40"/>
      <c r="G18" s="40"/>
    </row>
    <row r="19" spans="2:7" x14ac:dyDescent="0.2">
      <c r="B19" s="40"/>
      <c r="C19" s="148"/>
      <c r="F19" s="40"/>
      <c r="G19" s="40"/>
    </row>
    <row r="20" spans="2:7" x14ac:dyDescent="0.2">
      <c r="B20" s="40"/>
      <c r="F20" s="40"/>
      <c r="G20" s="40"/>
    </row>
    <row r="21" spans="2:7" x14ac:dyDescent="0.2">
      <c r="B21" s="40"/>
      <c r="F21" s="40"/>
      <c r="G21" s="40"/>
    </row>
    <row r="22" spans="2:7" x14ac:dyDescent="0.2">
      <c r="B22" s="40"/>
      <c r="F22" s="40"/>
      <c r="G22" s="40"/>
    </row>
    <row r="23" spans="2:7" x14ac:dyDescent="0.2">
      <c r="B23" s="40"/>
      <c r="F23" s="40"/>
      <c r="G23" s="40"/>
    </row>
    <row r="24" spans="2:7" x14ac:dyDescent="0.2">
      <c r="B24" s="40"/>
      <c r="F24" s="40"/>
      <c r="G24" s="40"/>
    </row>
    <row r="25" spans="2:7" x14ac:dyDescent="0.2">
      <c r="B25" s="40"/>
      <c r="F25" s="40"/>
      <c r="G25" s="40"/>
    </row>
    <row r="26" spans="2:7" x14ac:dyDescent="0.2">
      <c r="B26" s="40"/>
      <c r="F26" s="40"/>
      <c r="G26" s="40"/>
    </row>
    <row r="27" spans="2:7" x14ac:dyDescent="0.2">
      <c r="B27" s="40"/>
      <c r="F27" s="40"/>
      <c r="G27" s="40"/>
    </row>
  </sheetData>
  <mergeCells count="7">
    <mergeCell ref="B2:G2"/>
    <mergeCell ref="B5:B6"/>
    <mergeCell ref="C5:C6"/>
    <mergeCell ref="D5:D6"/>
    <mergeCell ref="E5:E6"/>
    <mergeCell ref="F5:F6"/>
    <mergeCell ref="G5:G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32</vt:i4>
      </vt:variant>
      <vt:variant>
        <vt:lpstr>Intervalli denominati</vt:lpstr>
      </vt:variant>
      <vt:variant>
        <vt:i4>1</vt:i4>
      </vt:variant>
    </vt:vector>
  </HeadingPairs>
  <TitlesOfParts>
    <vt:vector size="33" baseType="lpstr">
      <vt:lpstr>Tav.1</vt:lpstr>
      <vt:lpstr>Tav.2</vt:lpstr>
      <vt:lpstr>Tav. 2 bis </vt:lpstr>
      <vt:lpstr>Tav.3</vt:lpstr>
      <vt:lpstr>Tav.4.1</vt:lpstr>
      <vt:lpstr>Tav.4.2</vt:lpstr>
      <vt:lpstr>Tav.4.3</vt:lpstr>
      <vt:lpstr>Tav.5</vt:lpstr>
      <vt:lpstr>Tav.5.1</vt:lpstr>
      <vt:lpstr>Tav.5bis</vt:lpstr>
      <vt:lpstr>Tav.6</vt:lpstr>
      <vt:lpstr>Tav.6.1</vt:lpstr>
      <vt:lpstr>Tav.6.2</vt:lpstr>
      <vt:lpstr>Tav.7</vt:lpstr>
      <vt:lpstr>Tav.8</vt:lpstr>
      <vt:lpstr>Tav.9</vt:lpstr>
      <vt:lpstr>Tav.10</vt:lpstr>
      <vt:lpstr>Tav.10.1</vt:lpstr>
      <vt:lpstr>Tav.10.2</vt:lpstr>
      <vt:lpstr>Tav.11</vt:lpstr>
      <vt:lpstr>Tav.12</vt:lpstr>
      <vt:lpstr>Tav.13</vt:lpstr>
      <vt:lpstr>Tav.14</vt:lpstr>
      <vt:lpstr>Tav. 15</vt:lpstr>
      <vt:lpstr>Tav. 16</vt:lpstr>
      <vt:lpstr>Tav.17</vt:lpstr>
      <vt:lpstr>Tav.18</vt:lpstr>
      <vt:lpstr>Tav.19</vt:lpstr>
      <vt:lpstr>Tav.20</vt:lpstr>
      <vt:lpstr>Tav.21</vt:lpstr>
      <vt:lpstr>Tav.22</vt:lpstr>
      <vt:lpstr>Tav.23</vt:lpstr>
      <vt:lpstr>Tav.3!Area_stampa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Lorella LS. Sicuro</dc:creator>
  <cp:lastModifiedBy>Giovanna Di Credico</cp:lastModifiedBy>
  <dcterms:created xsi:type="dcterms:W3CDTF">2018-09-24T07:48:16Z</dcterms:created>
  <dcterms:modified xsi:type="dcterms:W3CDTF">2018-11-14T16:57:28Z</dcterms:modified>
</cp:coreProperties>
</file>