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istat.it\xendesktop\Balbo\gianmarco.schiesaro\Downloads\"/>
    </mc:Choice>
  </mc:AlternateContent>
  <bookViews>
    <workbookView xWindow="0" yWindow="-15" windowWidth="9705" windowHeight="12015"/>
  </bookViews>
  <sheets>
    <sheet name="Tav.1" sheetId="49" r:id="rId1"/>
    <sheet name="Tav.2" sheetId="66" r:id="rId2"/>
    <sheet name="Tav. 2 bis " sheetId="55" r:id="rId3"/>
    <sheet name="Tav.3" sheetId="56" r:id="rId4"/>
    <sheet name="Tav.4.1" sheetId="8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2" r:id="rId24"/>
    <sheet name="Tav. 16" sheetId="83" r:id="rId25"/>
    <sheet name="Tav.17" sheetId="71" r:id="rId26"/>
    <sheet name="Tav.18" sheetId="76" r:id="rId27"/>
    <sheet name="Tav.19" sheetId="70" r:id="rId28"/>
    <sheet name="Tav.20" sheetId="63" r:id="rId29"/>
    <sheet name="Tav.21" sheetId="64" r:id="rId30"/>
    <sheet name="Tav.22" sheetId="65" r:id="rId31"/>
    <sheet name="Tav.23" sheetId="50" r:id="rId32"/>
  </sheets>
  <definedNames>
    <definedName name="_xlnm.Print_Area" localSheetId="3">Tav.3!$A$3:$L$29</definedName>
  </definedNames>
  <calcPr calcId="152511"/>
</workbook>
</file>

<file path=xl/calcChain.xml><?xml version="1.0" encoding="utf-8"?>
<calcChain xmlns="http://schemas.openxmlformats.org/spreadsheetml/2006/main">
  <c r="D26" i="70" l="1"/>
  <c r="H13" i="75" l="1"/>
  <c r="H12" i="75"/>
  <c r="H11" i="75"/>
  <c r="H10" i="75"/>
  <c r="H9" i="75"/>
  <c r="H8" i="75"/>
  <c r="D13" i="75"/>
  <c r="F21" i="29" l="1"/>
  <c r="E21" i="29"/>
  <c r="I33" i="71" l="1"/>
  <c r="H33" i="71"/>
  <c r="G33" i="71"/>
  <c r="F33" i="71"/>
  <c r="E33" i="71"/>
  <c r="I32" i="71"/>
  <c r="H32" i="71"/>
  <c r="G32" i="71"/>
  <c r="F32" i="71"/>
  <c r="E32" i="71"/>
  <c r="I31" i="71"/>
  <c r="H31" i="71"/>
  <c r="G31" i="71"/>
  <c r="F31" i="71"/>
  <c r="E31" i="71"/>
  <c r="H21" i="62" l="1"/>
  <c r="H20" i="62"/>
  <c r="H19" i="62"/>
  <c r="H18" i="62"/>
  <c r="H17" i="62"/>
  <c r="H16" i="62"/>
  <c r="H15" i="62"/>
  <c r="H14" i="62"/>
  <c r="H13" i="62"/>
  <c r="H12" i="62"/>
  <c r="H11" i="62"/>
  <c r="H10" i="62"/>
  <c r="H9" i="62"/>
  <c r="H8" i="62"/>
  <c r="H7" i="62"/>
  <c r="K15" i="49" l="1"/>
  <c r="J15" i="49"/>
  <c r="I15" i="49"/>
</calcChain>
</file>

<file path=xl/sharedStrings.xml><?xml version="1.0" encoding="utf-8"?>
<sst xmlns="http://schemas.openxmlformats.org/spreadsheetml/2006/main" count="947" uniqueCount="325">
  <si>
    <t>Anni 2017 e 2016, valori assoluti e variazioni percentuali</t>
  </si>
  <si>
    <t>PROVINCE</t>
  </si>
  <si>
    <t>Variazioni %                                           2017/2016</t>
  </si>
  <si>
    <t>Incidenti</t>
  </si>
  <si>
    <t>Morti</t>
  </si>
  <si>
    <t>Feriti</t>
  </si>
  <si>
    <t>Abruzzo</t>
  </si>
  <si>
    <t>Italia</t>
  </si>
  <si>
    <t>Puglia</t>
  </si>
  <si>
    <t>Anni 2017-2016</t>
  </si>
  <si>
    <t>Indice mortalità(a)</t>
  </si>
  <si>
    <t>Indice di gravità</t>
  </si>
  <si>
    <t xml:space="preserve"> Indice  di      mortalità(a)</t>
  </si>
  <si>
    <t xml:space="preserve"> Indice   di gravità (b)</t>
  </si>
  <si>
    <t>Totale</t>
  </si>
  <si>
    <t>(a) Rapporto tra il numero dei morti e il numero degli incidenti con lesioni a persone, moltiplicato 100.</t>
  </si>
  <si>
    <t>(b) Rapporto tra il numero dei morti e il numero dei morti e dei feriti in incidenti stradali con lesioni a persone, moltiplicato 100.</t>
  </si>
  <si>
    <t xml:space="preserve">Anno 2017, valori assoluti e indicatori </t>
  </si>
  <si>
    <t>AMBITO STRADALE</t>
  </si>
  <si>
    <t>Indice di mortalità (a)</t>
  </si>
  <si>
    <t>Indice di lesività (b)</t>
  </si>
  <si>
    <t>(a)</t>
  </si>
  <si>
    <t>(b)</t>
  </si>
  <si>
    <t>Strade urbane</t>
  </si>
  <si>
    <t>Autostrade e raccordi</t>
  </si>
  <si>
    <t>Altre strade (c)</t>
  </si>
  <si>
    <t>(c) Sono incluse nella categoria 'Altre strade' le srade Statali, Regionali, Provinciali fuori dell'abitato e Comunali extraurbane</t>
  </si>
  <si>
    <t>Anno 2017, valori assoluti e indicatori</t>
  </si>
  <si>
    <t>TIPO DI STRADA</t>
  </si>
  <si>
    <t>Una carreggiata a senso unico</t>
  </si>
  <si>
    <t>Una carreggiata a doppio senso</t>
  </si>
  <si>
    <t>Doppia carreggiata, più di due carreggiate</t>
  </si>
  <si>
    <t>Anno 2017, valori assoluti</t>
  </si>
  <si>
    <t>PROVINCIA</t>
  </si>
  <si>
    <t>STRADE URBANE</t>
  </si>
  <si>
    <t>STRADE EXTRAURBANE</t>
  </si>
  <si>
    <t>Incrocio</t>
  </si>
  <si>
    <t>Rotatoria</t>
  </si>
  <si>
    <t>Intersezione</t>
  </si>
  <si>
    <t>Rettilineo</t>
  </si>
  <si>
    <t>Curva</t>
  </si>
  <si>
    <t>Altro (passaggio a livello, dosso, pendenza, galleria)</t>
  </si>
  <si>
    <t>Anno 2017, composizioni percentuali</t>
  </si>
  <si>
    <t>Altro (passaggo a livello, dosso, galleria)</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</si>
  <si>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</si>
  <si>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</si>
  <si>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</si>
  <si>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</si>
  <si>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</si>
  <si>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</si>
  <si>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</si>
  <si>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</si>
  <si>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</si>
  <si>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</si>
  <si>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</si>
  <si>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</si>
  <si>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</si>
  <si>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</si>
  <si>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</si>
  <si>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</si>
  <si>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</si>
  <si>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</si>
  <si>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</si>
  <si>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</si>
  <si>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</si>
  <si>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</si>
  <si>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</si>
  <si>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</si>
  <si>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</si>
  <si>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Indice di mortalità</t>
  </si>
  <si>
    <t>Non rilevata</t>
  </si>
  <si>
    <t>(b) Rapporto tra il numero dei feriti e il numero degli incidenti con lesioni a persone, moltiplicato 100.</t>
  </si>
  <si>
    <t>Anno 2017, valori assoluti e indice di mortalità.</t>
  </si>
  <si>
    <t>Venerdì notte</t>
  </si>
  <si>
    <t>Sabato notte</t>
  </si>
  <si>
    <t>Altre notti</t>
  </si>
  <si>
    <t>(a) Dalle ore 22 alle ore 6</t>
  </si>
  <si>
    <t>NATURA DELL'INCIDENTE</t>
  </si>
  <si>
    <t>Composizione percentuale</t>
  </si>
  <si>
    <t>Scontro frontale</t>
  </si>
  <si>
    <t>Scontro frontale-laterale</t>
  </si>
  <si>
    <t>Scontro laterale</t>
  </si>
  <si>
    <t>Tamponamento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</si>
  <si>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</si>
  <si>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</si>
  <si>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</si>
  <si>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</si>
  <si>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</si>
  <si>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</si>
  <si>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</si>
  <si>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</si>
  <si>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</si>
  <si>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</si>
  <si>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</si>
  <si>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</si>
  <si>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</si>
  <si>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</si>
  <si>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Altre Strade (a)</t>
  </si>
  <si>
    <t>Polizia stradale</t>
  </si>
  <si>
    <t>Carabinieri</t>
  </si>
  <si>
    <t>Polizia Municipale</t>
  </si>
  <si>
    <t>Campania</t>
  </si>
  <si>
    <t xml:space="preserve">Anno 2017, valori assoluti </t>
  </si>
  <si>
    <t>Polizia Stradale</t>
  </si>
  <si>
    <t xml:space="preserve">Anno </t>
  </si>
  <si>
    <t xml:space="preserve">Strade extra-urbane </t>
  </si>
  <si>
    <t>Altri comuni</t>
  </si>
  <si>
    <t>Anno 2017, valori assoluti e valori percentuali (a) (b)</t>
  </si>
  <si>
    <t>CAUSE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</si>
  <si>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</si>
  <si>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</si>
  <si>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</si>
  <si>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</si>
  <si>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</si>
  <si>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</si>
  <si>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</si>
  <si>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</si>
  <si>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</si>
  <si>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</si>
  <si>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</si>
  <si>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</si>
  <si>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</si>
  <si>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</si>
  <si>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</si>
  <si>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</si>
  <si>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</si>
  <si>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</si>
  <si>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</si>
  <si>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</si>
  <si>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</si>
  <si>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</si>
  <si>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</si>
  <si>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</si>
  <si>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</si>
  <si>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</si>
  <si>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</si>
  <si>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</si>
  <si>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</si>
  <si>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 Anno 2017, valori assoluti, valori e variazioni percentuali</t>
  </si>
  <si>
    <t>TIPOLOGIA DI COMUNE</t>
  </si>
  <si>
    <t>Variazioni %</t>
  </si>
  <si>
    <t>2017/2016</t>
  </si>
  <si>
    <t>Numero comuni</t>
  </si>
  <si>
    <t>Polo</t>
  </si>
  <si>
    <t>Polo intercomunale</t>
  </si>
  <si>
    <t>.</t>
  </si>
  <si>
    <t>Cintura</t>
  </si>
  <si>
    <t>Totale Centri</t>
  </si>
  <si>
    <t>Intermedio</t>
  </si>
  <si>
    <t>Periferico</t>
  </si>
  <si>
    <t>Totale Aree interne</t>
  </si>
  <si>
    <t>Anno 2017 e 2016, Indicatori</t>
  </si>
  <si>
    <t xml:space="preserve"> Indice  di      mortalità (a)</t>
  </si>
  <si>
    <t>(a) Rapporto percentuale  tra il numero dei morti e il numero degli incidenti con lesioni a persone.</t>
  </si>
  <si>
    <t>(b) Rapporto percentuale tra il numero dei morti e il complesso degli infortunati (morti e feriti) in incidenti con lesioni a persone.</t>
  </si>
  <si>
    <t>CAPOLUOGHI</t>
  </si>
  <si>
    <t>Incidenti per 1.000 ab.</t>
  </si>
  <si>
    <t>Morti per 100.000 ab.</t>
  </si>
  <si>
    <t>Feriti per 100.000 ab.</t>
  </si>
  <si>
    <t>Altri Comuni</t>
  </si>
  <si>
    <t>Totale comuni &gt;15.000 abitanti</t>
  </si>
  <si>
    <t xml:space="preserve">(a) Rapporto percentuale tra il numero dei morti e il numero degli incidenti </t>
  </si>
  <si>
    <t>(b) Rapporto percentuale tra il numero di feriti e il numero degli incidenti</t>
  </si>
  <si>
    <t>Basilicata</t>
  </si>
  <si>
    <t>Calabria</t>
  </si>
  <si>
    <t>Lazio</t>
  </si>
  <si>
    <t>Liguria</t>
  </si>
  <si>
    <t>Lombardia</t>
  </si>
  <si>
    <t>Ancona</t>
  </si>
  <si>
    <t>Macerata</t>
  </si>
  <si>
    <t>Ascoli Piceno</t>
  </si>
  <si>
    <t>Fermo</t>
  </si>
  <si>
    <t>Marche</t>
  </si>
  <si>
    <t>Molise</t>
  </si>
  <si>
    <t>Piemonte</t>
  </si>
  <si>
    <t>Sardegna</t>
  </si>
  <si>
    <t>Sicilia</t>
  </si>
  <si>
    <t>Toscana</t>
  </si>
  <si>
    <t>Umbria</t>
  </si>
  <si>
    <t>Veneto</t>
  </si>
  <si>
    <t>TAVOLA 6. INCIDENTI STRADALI CON LESIONI A PERSONE PER PROVINCIA, CARATTERISTICA DELLA STRADA E AMBITO STRADALE. MARCHE.</t>
  </si>
  <si>
    <t>ITALIA</t>
  </si>
  <si>
    <t>TAVOLA 8. INCIDENTI STRADALI CON LESIONI A PERSONE MORTI E FERITI PER GIORNO DELLA SETTIMANA. MARCHE.</t>
  </si>
  <si>
    <t>TAVOLA 9. INCIDENTI STRADALI CON LESIONI A PERSONE MORTI E FERITI PER ORA DEL GIORNO. MARCHE.</t>
  </si>
  <si>
    <t>Indice di mortalità (b)</t>
  </si>
  <si>
    <t>(a) Dalle ore 22 alle ore 6.</t>
  </si>
  <si>
    <t xml:space="preserve">TAVOLA 10. INCIDENTI STRADALI CON LESIONI A PERSONE, MORTI E FERITI E INDICE DI MORTALITA', PER PROVINCIA, GIORNO DELLA SETTIMANA E FASCIA ORARIA NOTTURNA (a). MARCHE.  </t>
  </si>
  <si>
    <t xml:space="preserve">TAVOLA 10.1. INCIDENTI STRADALI CON LESIONI A PERSONE, MORTI E FERITI E INDICE DI MORTALITA', PER PROVINCIA, GIORNO DELLA SETTIMANA E FASCIA ORARIA NOTTURNA (a). STRADE URBANE. MARCHE. </t>
  </si>
  <si>
    <t xml:space="preserve">TAVOLA 10.2. INCIDENTI STRADALI CON LESIONI A PERSONE, MORTI E FERITI E INDICE DI MORTALITA', PER PROVINCIA, GIORNO DELLA SETTIMANA E FASCIA ORARIA NOTTURNA (a). STRADE EXTRAURBANE. MARCHE. </t>
  </si>
  <si>
    <t>Pubblica sicurezza</t>
  </si>
  <si>
    <t>Altri</t>
  </si>
  <si>
    <t>Polizia provinciale</t>
  </si>
  <si>
    <t>Polizia municipale</t>
  </si>
  <si>
    <t>TAVOLA 20 INCIDENTI STRADALI CON LESIONI A PERSONE PER ORGANO DI RILEVAZIONE, CATEGORIA DELLA STRADA E PROVINCIA. MARCHE.</t>
  </si>
  <si>
    <t>Polizia Provinciale</t>
  </si>
  <si>
    <t xml:space="preserve">TAVOLA 21. INCIDENTI STRADALI CON LESIONI A PERSONE PER ORGANO DI RILEVAZIONE E MESE.MARCHE. </t>
  </si>
  <si>
    <t xml:space="preserve">TAVOLA 22. INCIDENTI STRADALI CON LESIONI A PERSONE PER ORGANO DI RILEVAZIONE E GIORNO DELLA SETTIMANA. MARCHE. </t>
  </si>
  <si>
    <t>TAVOLA 19. COSTI SOCIALI TOTALI E PRO-CAPITE PER REGIONE. ITALIA 2017</t>
  </si>
  <si>
    <t>REGIONI</t>
  </si>
  <si>
    <t>COSTO SOCIALE (a)</t>
  </si>
  <si>
    <t>PROCAPITE (in euro)</t>
  </si>
  <si>
    <t>TOTALE (in euro)</t>
  </si>
  <si>
    <t xml:space="preserve">Valle d'Aosta/Vallée d'Aoste </t>
  </si>
  <si>
    <t>Trentino-A.Adige</t>
  </si>
  <si>
    <t>Friuli-Venezia-Giulia</t>
  </si>
  <si>
    <t>Emilia-Romagna</t>
  </si>
  <si>
    <t>(a) Incidentalità con danni alle persone 2017</t>
  </si>
  <si>
    <t>Tavola 11. INCIDENTI STRADALI, MORTI E FERITI PER TIPOLOGIA DI COMUNE. MARCHE.</t>
  </si>
  <si>
    <t xml:space="preserve">TAVOLA 12. INCIDENTI STRADALI, MORTI E FERITI PER TIPOLOGIA DI COMUNE. MARCHE. </t>
  </si>
  <si>
    <t>TAVOLA 23. INCIDENTI STRADALI CON LESIONI A PERSONE PER ORGANO DI RILEVAZIONE E ORA DEL GIORNO. MARCHE.</t>
  </si>
  <si>
    <t>Pedoni</t>
  </si>
  <si>
    <t>Anni 2010 e 2017, valori assoluti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</si>
  <si>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</si>
  <si>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</si>
  <si>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</si>
  <si>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</si>
  <si>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</si>
  <si>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</si>
  <si>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</si>
  <si>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</si>
  <si>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</si>
  <si>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</si>
  <si>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</si>
  <si>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</si>
  <si>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</si>
  <si>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</si>
  <si>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 xml:space="preserve">TAVOLA 14. CAUSE ACCERTATE O PRESUNTE DI INCIDENTE SECONDO L’AMBITO STRADALE. MARCHE. </t>
  </si>
  <si>
    <t>TAVOLA 2: INDICE DI MORTALITA' E DI GRAVITA' PER PROVINCA. MARCHE</t>
  </si>
  <si>
    <t>Anni 2017 e 2010</t>
  </si>
  <si>
    <t>TAVOLA 2bis. INDICI DI MORTALITA' E GRAVITA' PER PROVINCIA. MARCHE</t>
  </si>
  <si>
    <t>Anni 2001 - 2017, valori assoluti, indicatori e variazioni percentuali</t>
  </si>
  <si>
    <t>Morti per 100.000 abitanti (a)</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</si>
  <si>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</si>
  <si>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</si>
  <si>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</si>
  <si>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</si>
  <si>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TAVOLA 3. INCIDENTI STRADALI CON LESIONI A PERSONE MORTI E FERITI. MARCHE</t>
  </si>
  <si>
    <t>TAVOLA 17. INCIDENTI STRADALI, MORTI E FERITI NEI COMUNI CAPOLUOGO E NEI COMUNI CON ALMENO 15.000 ABITANTI.MARCHE.</t>
  </si>
  <si>
    <t>Senigallia</t>
  </si>
  <si>
    <t>Jesi</t>
  </si>
  <si>
    <t>Osimo</t>
  </si>
  <si>
    <t>Fabriano</t>
  </si>
  <si>
    <t>Falconara Marittima</t>
  </si>
  <si>
    <t>Castelfidardo</t>
  </si>
  <si>
    <t>San Benedetto del Tronto</t>
  </si>
  <si>
    <t>Grottammare</t>
  </si>
  <si>
    <t>Porto Sant'Elpidio</t>
  </si>
  <si>
    <t>Sant'Elpidio a Mare</t>
  </si>
  <si>
    <t>Porto San Giorgio</t>
  </si>
  <si>
    <t>Civitanova Marche</t>
  </si>
  <si>
    <t>Recanati</t>
  </si>
  <si>
    <t>Tolentino</t>
  </si>
  <si>
    <t>Potenza Picena</t>
  </si>
  <si>
    <t>Corridonia</t>
  </si>
  <si>
    <t>Pesaro</t>
  </si>
  <si>
    <t>Fano</t>
  </si>
  <si>
    <t>Vallefoglia</t>
  </si>
  <si>
    <t>Urbino*</t>
  </si>
  <si>
    <t>*Urbino è inserito in tabella in quanto capoluogo di provincia ma con una popolazione media nel 2017&lt;15000</t>
  </si>
  <si>
    <t>Anni 2010 e 2017, valori percentuali e valori assoluti</t>
  </si>
  <si>
    <t>TOTALE</t>
  </si>
  <si>
    <t>Ciclomotori  (a)</t>
  </si>
  <si>
    <t>Motocicli (a)</t>
  </si>
  <si>
    <t>Velocipedi (a)</t>
  </si>
  <si>
    <t>Altri Utenti</t>
  </si>
  <si>
    <t>(a) Conducenti e passeggeri</t>
  </si>
  <si>
    <r>
      <t xml:space="preserve">CAPOLUOGHI                         </t>
    </r>
    <r>
      <rPr>
        <sz val="9"/>
        <color rgb="FF000000"/>
        <rFont val="Arial Narrow"/>
        <family val="2"/>
      </rPr>
      <t>Altri Comuni</t>
    </r>
  </si>
  <si>
    <t>Ascoli piceno</t>
  </si>
  <si>
    <t>Bambini (0 - 14)</t>
  </si>
  <si>
    <t>Giovani (15 - 24)</t>
  </si>
  <si>
    <t>Anziani (65+)</t>
  </si>
  <si>
    <t>Altri utenti</t>
  </si>
  <si>
    <t>Età imprecisata</t>
  </si>
  <si>
    <t>65 +</t>
  </si>
  <si>
    <t>45-64</t>
  </si>
  <si>
    <t>30-44</t>
  </si>
  <si>
    <t>15-29</t>
  </si>
  <si>
    <t>&lt; 14</t>
  </si>
  <si>
    <t>VALORI PERCENTUALI</t>
  </si>
  <si>
    <t xml:space="preserve">Totale </t>
  </si>
  <si>
    <t>VALORI ASSOLUTI</t>
  </si>
  <si>
    <t>Pedone</t>
  </si>
  <si>
    <t>Persone trasportate</t>
  </si>
  <si>
    <t>Conducente</t>
  </si>
  <si>
    <t>CLASSE DI ETA'</t>
  </si>
  <si>
    <t>Anno 2017, valori assoluti e valori percentuali</t>
  </si>
  <si>
    <t xml:space="preserve">TAVOLA 15. MORTI E FERITI PER CATEGORIA DI UTENTI E CLASSE DI ETÀ. MARCHE. </t>
  </si>
  <si>
    <t>Indice di gravità (a)</t>
  </si>
  <si>
    <t>Valori   assoluti</t>
  </si>
  <si>
    <t>MASCHI</t>
  </si>
  <si>
    <t>Totale maschi</t>
  </si>
  <si>
    <t>FEMMINE</t>
  </si>
  <si>
    <t>Totale femmine</t>
  </si>
  <si>
    <t>MASCHI e FEMMINE</t>
  </si>
  <si>
    <t>TAVOLA 16. MORTI E FERITI PER CATEGORIA DI UTENTI E GENERE. MARCHE.</t>
  </si>
  <si>
    <t>(a) Rapporto tra il numero dei morti e il numero dei morti e dei feriti in incidenti stradali con lesioni a persone, moltiplicato 100</t>
  </si>
  <si>
    <t xml:space="preserve">TAVOLA 4.2. UTENTI VULNERABILI  PER IL RUOLO MORTI IN INCIDENTI STRADALI NELLE MARCHE E IN ITALIA. </t>
  </si>
  <si>
    <t xml:space="preserve">TAVOLA 4.3. MORTI E FERITI IN INCIDENTI STRADALI PER CLASSI DI ETA' NELLE MARCHE E IN ITALIA. </t>
  </si>
  <si>
    <t>Pesaro e Urbino</t>
  </si>
  <si>
    <t xml:space="preserve">TAVOLA 4.1. UTENTI VULNERABILI  PER L'ETA' MORTI IN INCIDENTI STRADALI NELLE MARCHE E IN ITALIA. </t>
  </si>
  <si>
    <t xml:space="preserve">Anno 2016, valori assoluti e indicatori </t>
  </si>
  <si>
    <t>TAVOLA 1. INCIDENTI STRADALI, MORTI E FERITI PER PROVINCIA. MARCHE.</t>
  </si>
  <si>
    <t>(a) Rapporto tra il numero dei morti e il numero degli incidenti stradali con lesioni a persone, moltiplicato 100.</t>
  </si>
  <si>
    <t>(b) Rapporto tra il numero dei morti e il numero degli incidenti stradali con lesioni a persone, moltiplicato 100.</t>
  </si>
  <si>
    <t>(b) Rapporto tra il numero dei feriti e il numero degli incidenti stradali con lesioni a persone, moltiplicato 100.</t>
  </si>
  <si>
    <t>TAVOLA 5. INCIDENTI STRADALI CON LESIONI A PERSONE SECONDO LA CATEGORIA DELLA STRADA. MARCHE</t>
  </si>
  <si>
    <t>TAVOLA 5bis. INCIDENTI STRADALI CON LESIONI A PERSONE SECONDO IL TIPO DI STRADA. MARCHE</t>
  </si>
  <si>
    <t>TAVOLA 5.1 INCIDENTI STRADALI CON LESIONI A PERSONE SECONDO LA CATEGORIA DELLA STRADA. MARCHE</t>
  </si>
  <si>
    <t>Anno 2017, valori assoluti e indicatore</t>
  </si>
  <si>
    <t xml:space="preserve">TAVOLA 6.1. INCIDENTI STRADALI CON LESIONI A PERSONE PER PROVINCIA, CARATTERISTICA DELLA STRADA E AMBITO STRADALE. MARCHE. </t>
  </si>
  <si>
    <t>TAVOLA  6.2. INCIDENTI STRADALI CON LESIONI A PERSONE PER PROVINCIA, CARATTERISTICA DELLA STRADA E AMBITO STRADALE. MARCHE.</t>
  </si>
  <si>
    <t xml:space="preserve">TAVOLA 7. INCIDENTI STRADALI CON LESIONI A PERSONE, MORTI E FERITI PER MESE. MARCHE. </t>
  </si>
  <si>
    <t>ANNO</t>
  </si>
  <si>
    <t>Anni 2010 e 2017, valori assoluti e composizioni percentuali</t>
  </si>
  <si>
    <t>Strade ExtraUrbane</t>
  </si>
  <si>
    <t>Anno 2017, valori assoluti, composizioni percentuali e indice di mortalità.</t>
  </si>
  <si>
    <t>Urto con veicolo in fermata o arresto</t>
  </si>
  <si>
    <t xml:space="preserve">TAVOLA 13. INCIDENTI STRADALI CON LESIONI A PERSONE, MORTI E FERITI SECONDO LA NATURA.MARCHE. </t>
  </si>
  <si>
    <t>CATEGORIA DI UTENTE</t>
  </si>
  <si>
    <t>Composizioni    percentuali</t>
  </si>
  <si>
    <t>Composizioni  percentuali</t>
  </si>
  <si>
    <t>Anno 2017, valori assoluti, composizioni percentuali e indice di gravità</t>
  </si>
  <si>
    <t>TAVOLA 18. INCIDENTI STRADALI, MORTI E FERITI PER CATEGORIA DELLA STRADA NEI COMUNI CAPOLUOGO E NEI COMUNI CON ALMENO 15.000 ABITANTI. MARCHE.</t>
  </si>
  <si>
    <t>2-</t>
  </si>
  <si>
    <t>Anno 2017, valori assoluti.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</si>
</sst>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s>
  <fonts count="51" x14ac:knownFonts="1">
    <font>
      <sz val="11"/>
      <color theme="1"/>
      <name val="Calibri"/>
      <family val="2"/>
      <scheme val="minor"/>
    </font>
    <font>
      <b/>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5"/>
      <color rgb="FF000000"/>
      <name val="Arial"/>
      <family val="2"/>
    </font>
    <font>
      <b/>
      <sz val="10"/>
      <color theme="0"/>
      <name val="Arial"/>
      <family val="2"/>
    </font>
    <font>
      <sz val="7"/>
      <color theme="1"/>
      <name val="Arial"/>
      <family val="2"/>
    </font>
    <font>
      <sz val="11"/>
      <name val="Calibri"/>
      <family val="2"/>
      <scheme val="minor"/>
    </font>
    <font>
      <sz val="11"/>
      <color rgb="FFFF0000"/>
      <name val="Calibri"/>
      <family val="2"/>
      <scheme val="minor"/>
    </font>
    <font>
      <b/>
      <sz val="10"/>
      <name val="Arial Narrow"/>
      <family val="2"/>
    </font>
    <font>
      <b/>
      <sz val="8"/>
      <color theme="1"/>
      <name val="Arial"/>
      <family val="2"/>
    </font>
  </fonts>
  <fills count="3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rgb="FFFDFBF3"/>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indexed="65"/>
        <bgColor theme="0"/>
      </patternFill>
    </fill>
  </fills>
  <borders count="2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thin">
        <color theme="0" tint="-0.14999847407452621"/>
      </bottom>
      <diagonal/>
    </border>
    <border>
      <left/>
      <right/>
      <top/>
      <bottom style="medium">
        <color rgb="FF000000"/>
      </bottom>
      <diagonal/>
    </border>
  </borders>
  <cellStyleXfs count="101">
    <xf numFmtId="0" fontId="0" fillId="0" borderId="0"/>
    <xf numFmtId="0" fontId="8" fillId="0" borderId="0"/>
    <xf numFmtId="43" fontId="23" fillId="0" borderId="0" applyFont="0" applyFill="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4" borderId="0" applyNumberFormat="0" applyBorder="0" applyAlignment="0" applyProtection="0"/>
    <xf numFmtId="0" fontId="26" fillId="8" borderId="0" applyNumberFormat="0" applyBorder="0" applyAlignment="0" applyProtection="0"/>
    <xf numFmtId="0" fontId="27" fillId="25" borderId="10" applyNumberFormat="0" applyAlignment="0" applyProtection="0"/>
    <xf numFmtId="0" fontId="27" fillId="25" borderId="10" applyNumberFormat="0" applyAlignment="0" applyProtection="0"/>
    <xf numFmtId="0" fontId="28" fillId="0" borderId="11" applyNumberFormat="0" applyFill="0" applyAlignment="0" applyProtection="0"/>
    <xf numFmtId="0" fontId="29" fillId="26" borderId="12" applyNumberFormat="0" applyAlignment="0" applyProtection="0"/>
    <xf numFmtId="0" fontId="29" fillId="26" borderId="12"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4" borderId="0" applyNumberFormat="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1" fillId="0" borderId="0" applyNumberFormat="0" applyFill="0" applyBorder="0" applyAlignment="0" applyProtection="0"/>
    <xf numFmtId="0" fontId="32" fillId="9" borderId="0" applyNumberFormat="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36" fillId="12" borderId="10" applyNumberFormat="0" applyAlignment="0" applyProtection="0"/>
    <xf numFmtId="0" fontId="28" fillId="0" borderId="11" applyNumberFormat="0" applyFill="0" applyAlignment="0" applyProtection="0"/>
    <xf numFmtId="167" fontId="37" fillId="0" borderId="0" applyFont="0" applyFill="0" applyBorder="0" applyAlignment="0" applyProtection="0"/>
    <xf numFmtId="41" fontId="30" fillId="0" borderId="0" applyFont="0" applyFill="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0"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23" fillId="0" borderId="0"/>
    <xf numFmtId="0" fontId="23" fillId="0" borderId="0"/>
    <xf numFmtId="0" fontId="30" fillId="0" borderId="0"/>
    <xf numFmtId="0" fontId="30" fillId="28" borderId="16" applyNumberFormat="0" applyFont="0" applyAlignment="0" applyProtection="0"/>
    <xf numFmtId="0" fontId="30" fillId="28" borderId="16" applyNumberFormat="0" applyFont="0" applyAlignment="0" applyProtection="0"/>
    <xf numFmtId="0" fontId="39" fillId="25" borderId="17" applyNumberFormat="0" applyAlignment="0" applyProtection="0"/>
    <xf numFmtId="0" fontId="40" fillId="0" borderId="0" applyNumberFormat="0" applyFill="0" applyBorder="0" applyProtection="0"/>
    <xf numFmtId="0" fontId="41" fillId="0" borderId="0" applyNumberFormat="0" applyFill="0" applyBorder="0" applyAlignment="0" applyProtection="0"/>
    <xf numFmtId="0" fontId="31" fillId="0" borderId="0" applyNumberFormat="0" applyFill="0" applyBorder="0" applyAlignment="0" applyProtection="0"/>
    <xf numFmtId="0" fontId="42" fillId="0" borderId="0" applyNumberFormat="0" applyFill="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26" fillId="8" borderId="0" applyNumberFormat="0" applyBorder="0" applyAlignment="0" applyProtection="0"/>
    <xf numFmtId="0" fontId="32" fillId="9" borderId="0" applyNumberFormat="0" applyBorder="0" applyAlignment="0" applyProtection="0"/>
    <xf numFmtId="168" fontId="37" fillId="0" borderId="0" applyFont="0" applyFill="0" applyBorder="0" applyAlignment="0" applyProtection="0"/>
    <xf numFmtId="0" fontId="41" fillId="0" borderId="0" applyNumberFormat="0" applyFill="0" applyBorder="0" applyAlignment="0" applyProtection="0"/>
  </cellStyleXfs>
  <cellXfs count="439">
    <xf numFmtId="0" fontId="0" fillId="0" borderId="0" xfId="0"/>
    <xf numFmtId="0" fontId="5" fillId="2" borderId="1" xfId="0" applyFont="1" applyFill="1" applyBorder="1" applyAlignment="1">
      <alignment horizontal="right" wrapText="1"/>
    </xf>
    <xf numFmtId="3" fontId="5" fillId="3" borderId="1" xfId="0" applyNumberFormat="1" applyFont="1" applyFill="1" applyBorder="1" applyAlignment="1">
      <alignment horizontal="right" wrapText="1"/>
    </xf>
    <xf numFmtId="0" fontId="16" fillId="0" borderId="0" xfId="0" applyFont="1"/>
    <xf numFmtId="2" fontId="16" fillId="0" borderId="0" xfId="0" applyNumberFormat="1" applyFont="1"/>
    <xf numFmtId="3" fontId="5" fillId="5" borderId="1" xfId="0" applyNumberFormat="1" applyFont="1" applyFill="1" applyBorder="1" applyAlignment="1">
      <alignment horizontal="right" wrapText="1"/>
    </xf>
    <xf numFmtId="164" fontId="4" fillId="3" borderId="1" xfId="0" applyNumberFormat="1" applyFont="1" applyFill="1" applyBorder="1" applyAlignment="1">
      <alignment horizontal="right" wrapText="1"/>
    </xf>
    <xf numFmtId="0" fontId="6" fillId="4" borderId="1" xfId="0" applyFont="1" applyFill="1" applyBorder="1" applyAlignment="1">
      <alignment horizontal="right" wrapText="1"/>
    </xf>
    <xf numFmtId="0" fontId="5" fillId="0" borderId="1" xfId="0" applyFont="1" applyBorder="1" applyAlignment="1">
      <alignment wrapText="1"/>
    </xf>
    <xf numFmtId="164" fontId="5" fillId="3" borderId="1" xfId="0" applyNumberFormat="1" applyFont="1" applyFill="1" applyBorder="1" applyAlignment="1">
      <alignment horizontal="right" wrapText="1"/>
    </xf>
    <xf numFmtId="0" fontId="15" fillId="0" borderId="0" xfId="0" applyFont="1" applyFill="1" applyAlignment="1">
      <alignment horizontal="left" vertical="top"/>
    </xf>
    <xf numFmtId="2" fontId="5" fillId="3" borderId="1" xfId="0" applyNumberFormat="1" applyFont="1" applyFill="1" applyBorder="1" applyAlignment="1">
      <alignment horizontal="right" wrapText="1"/>
    </xf>
    <xf numFmtId="0" fontId="10" fillId="0" borderId="0" xfId="0" applyFont="1" applyBorder="1" applyAlignment="1"/>
    <xf numFmtId="164" fontId="5" fillId="5" borderId="1" xfId="0" applyNumberFormat="1" applyFont="1" applyFill="1" applyBorder="1" applyAlignment="1">
      <alignment horizontal="right" wrapText="1"/>
    </xf>
    <xf numFmtId="164" fontId="5" fillId="2" borderId="1" xfId="0" applyNumberFormat="1" applyFont="1" applyFill="1" applyBorder="1" applyAlignment="1">
      <alignment horizontal="right" wrapText="1"/>
    </xf>
    <xf numFmtId="0" fontId="4" fillId="0" borderId="1" xfId="0" applyFont="1" applyBorder="1" applyAlignment="1">
      <alignment horizontal="left" wrapText="1"/>
    </xf>
    <xf numFmtId="165" fontId="6" fillId="4" borderId="1" xfId="0" applyNumberFormat="1" applyFont="1" applyFill="1" applyBorder="1" applyAlignment="1">
      <alignment horizontal="right" wrapText="1"/>
    </xf>
    <xf numFmtId="0" fontId="4" fillId="0" borderId="1" xfId="0" applyFont="1" applyBorder="1" applyAlignment="1">
      <alignment wrapText="1"/>
    </xf>
    <xf numFmtId="0" fontId="5" fillId="0" borderId="1" xfId="0" applyFont="1" applyBorder="1" applyAlignment="1">
      <alignment horizontal="left" vertical="top"/>
    </xf>
    <xf numFmtId="3" fontId="5" fillId="5" borderId="1" xfId="0" applyNumberFormat="1" applyFont="1" applyFill="1" applyBorder="1" applyAlignment="1">
      <alignment vertical="top" wrapText="1"/>
    </xf>
    <xf numFmtId="3" fontId="4" fillId="0" borderId="1" xfId="0" applyNumberFormat="1" applyFont="1" applyBorder="1" applyAlignment="1">
      <alignment vertical="top" wrapText="1"/>
    </xf>
    <xf numFmtId="2" fontId="10" fillId="0" borderId="0" xfId="0" applyNumberFormat="1" applyFont="1" applyBorder="1"/>
    <xf numFmtId="0" fontId="3" fillId="0" borderId="0" xfId="0" applyFont="1" applyBorder="1" applyAlignment="1">
      <alignment horizontal="left" vertical="center"/>
    </xf>
    <xf numFmtId="0" fontId="10" fillId="0" borderId="0" xfId="0" applyFont="1" applyBorder="1"/>
    <xf numFmtId="0" fontId="4" fillId="0" borderId="1" xfId="0" applyFont="1" applyBorder="1" applyAlignment="1">
      <alignment horizontal="left" vertical="center" wrapText="1"/>
    </xf>
    <xf numFmtId="0" fontId="5" fillId="3" borderId="1" xfId="0" applyFont="1" applyFill="1" applyBorder="1" applyAlignment="1">
      <alignment wrapText="1"/>
    </xf>
    <xf numFmtId="3" fontId="5" fillId="0" borderId="1" xfId="0" applyNumberFormat="1" applyFont="1" applyBorder="1" applyAlignment="1">
      <alignment wrapText="1"/>
    </xf>
    <xf numFmtId="0" fontId="7" fillId="0" borderId="0" xfId="0" applyFont="1" applyAlignment="1">
      <alignment horizontal="left" vertical="top"/>
    </xf>
    <xf numFmtId="0" fontId="21" fillId="0" borderId="0" xfId="0" applyFont="1" applyAlignment="1"/>
    <xf numFmtId="166" fontId="21" fillId="0" borderId="0" xfId="0" applyNumberFormat="1" applyFont="1" applyAlignment="1"/>
    <xf numFmtId="0" fontId="18" fillId="0" borderId="0" xfId="0" applyFont="1" applyBorder="1" applyAlignment="1"/>
    <xf numFmtId="1" fontId="5" fillId="2" borderId="1" xfId="0" applyNumberFormat="1" applyFont="1" applyFill="1" applyBorder="1" applyAlignment="1">
      <alignment horizontal="right" wrapText="1"/>
    </xf>
    <xf numFmtId="1" fontId="5" fillId="0" borderId="1" xfId="0" applyNumberFormat="1" applyFont="1" applyBorder="1" applyAlignment="1">
      <alignment horizontal="right" wrapText="1"/>
    </xf>
    <xf numFmtId="1" fontId="5" fillId="5" borderId="1" xfId="0" applyNumberFormat="1" applyFont="1" applyFill="1" applyBorder="1" applyAlignment="1">
      <alignment horizontal="right" wrapText="1"/>
    </xf>
    <xf numFmtId="1" fontId="4" fillId="3" borderId="1" xfId="0" applyNumberFormat="1" applyFont="1" applyFill="1" applyBorder="1" applyAlignment="1">
      <alignment horizontal="right" wrapText="1"/>
    </xf>
    <xf numFmtId="1" fontId="4" fillId="0" borderId="1" xfId="0" applyNumberFormat="1" applyFont="1" applyBorder="1" applyAlignment="1">
      <alignment horizontal="right" wrapText="1"/>
    </xf>
    <xf numFmtId="0" fontId="11" fillId="3" borderId="1" xfId="0" applyFont="1" applyFill="1" applyBorder="1" applyAlignment="1">
      <alignment horizontal="left"/>
    </xf>
    <xf numFmtId="3" fontId="11" fillId="5" borderId="1" xfId="0" applyNumberFormat="1" applyFont="1" applyFill="1" applyBorder="1" applyAlignment="1">
      <alignment horizontal="right"/>
    </xf>
    <xf numFmtId="3" fontId="11" fillId="3" borderId="1" xfId="0" applyNumberFormat="1" applyFont="1" applyFill="1" applyBorder="1" applyAlignment="1">
      <alignment horizontal="right"/>
    </xf>
    <xf numFmtId="0" fontId="12" fillId="3" borderId="1" xfId="0" applyFont="1" applyFill="1" applyBorder="1" applyAlignment="1">
      <alignment horizontal="left"/>
    </xf>
    <xf numFmtId="3" fontId="12" fillId="5" borderId="1" xfId="0" applyNumberFormat="1" applyFont="1" applyFill="1" applyBorder="1" applyAlignment="1">
      <alignment horizontal="right"/>
    </xf>
    <xf numFmtId="3" fontId="12" fillId="3" borderId="1" xfId="0" applyNumberFormat="1" applyFont="1" applyFill="1" applyBorder="1" applyAlignment="1">
      <alignment horizontal="right"/>
    </xf>
    <xf numFmtId="0" fontId="12" fillId="0" borderId="1" xfId="0" applyFont="1" applyBorder="1"/>
    <xf numFmtId="3" fontId="4" fillId="2" borderId="1" xfId="0" applyNumberFormat="1" applyFont="1" applyFill="1" applyBorder="1" applyAlignment="1">
      <alignment horizontal="right" wrapText="1"/>
    </xf>
    <xf numFmtId="0" fontId="5" fillId="3" borderId="9" xfId="0" applyFont="1" applyFill="1" applyBorder="1" applyAlignment="1">
      <alignment horizontal="right" wrapText="1"/>
    </xf>
    <xf numFmtId="0" fontId="0" fillId="0" borderId="0" xfId="0"/>
    <xf numFmtId="0" fontId="2" fillId="0" borderId="0" xfId="0" applyFont="1" applyAlignment="1"/>
    <xf numFmtId="0" fontId="18" fillId="0" borderId="0" xfId="0" applyFont="1" applyAlignment="1"/>
    <xf numFmtId="0" fontId="2" fillId="0" borderId="0" xfId="0" applyFont="1" applyBorder="1" applyAlignment="1"/>
    <xf numFmtId="0" fontId="20" fillId="0" borderId="0" xfId="0" applyFont="1" applyAlignment="1"/>
    <xf numFmtId="3" fontId="5" fillId="2" borderId="1" xfId="0" applyNumberFormat="1" applyFont="1" applyFill="1" applyBorder="1" applyAlignment="1">
      <alignment horizontal="right" wrapText="1"/>
    </xf>
    <xf numFmtId="3" fontId="5" fillId="0" borderId="1" xfId="0" applyNumberFormat="1" applyFont="1" applyBorder="1" applyAlignment="1">
      <alignment horizontal="right" wrapText="1"/>
    </xf>
    <xf numFmtId="0" fontId="6" fillId="4" borderId="1" xfId="0" applyFont="1" applyFill="1" applyBorder="1" applyAlignment="1">
      <alignment wrapText="1"/>
    </xf>
    <xf numFmtId="3" fontId="6" fillId="4" borderId="1" xfId="0" applyNumberFormat="1" applyFont="1" applyFill="1" applyBorder="1" applyAlignment="1">
      <alignment horizontal="right" wrapText="1"/>
    </xf>
    <xf numFmtId="164" fontId="6" fillId="4" borderId="1" xfId="0" applyNumberFormat="1" applyFont="1" applyFill="1" applyBorder="1" applyAlignment="1">
      <alignment horizontal="right" wrapText="1"/>
    </xf>
    <xf numFmtId="3" fontId="6" fillId="4" borderId="1" xfId="0" applyNumberFormat="1" applyFont="1" applyFill="1" applyBorder="1" applyAlignment="1">
      <alignment wrapText="1"/>
    </xf>
    <xf numFmtId="0" fontId="5" fillId="0" borderId="1" xfId="0" applyFont="1" applyBorder="1" applyAlignment="1">
      <alignment horizontal="left" wrapText="1"/>
    </xf>
    <xf numFmtId="164" fontId="5" fillId="0" borderId="1" xfId="0" applyNumberFormat="1" applyFont="1" applyBorder="1" applyAlignment="1">
      <alignment horizontal="right" wrapText="1"/>
    </xf>
    <xf numFmtId="164" fontId="6" fillId="4" borderId="1" xfId="0" applyNumberFormat="1" applyFont="1" applyFill="1" applyBorder="1" applyAlignment="1">
      <alignment wrapText="1"/>
    </xf>
    <xf numFmtId="0" fontId="6" fillId="4" borderId="1" xfId="0" applyFont="1" applyFill="1" applyBorder="1" applyAlignment="1">
      <alignment vertical="center" wrapText="1"/>
    </xf>
    <xf numFmtId="164" fontId="6" fillId="4" borderId="1" xfId="0" applyNumberFormat="1" applyFont="1" applyFill="1" applyBorder="1" applyAlignment="1">
      <alignment horizontal="right" vertical="center" wrapText="1"/>
    </xf>
    <xf numFmtId="164" fontId="5"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5" fillId="5" borderId="1" xfId="0" applyNumberFormat="1" applyFont="1" applyFill="1" applyBorder="1" applyAlignment="1">
      <alignment horizontal="right" vertical="center" wrapText="1"/>
    </xf>
    <xf numFmtId="164" fontId="5" fillId="3" borderId="1" xfId="0" applyNumberFormat="1" applyFont="1" applyFill="1" applyBorder="1" applyAlignment="1">
      <alignment horizontal="right" vertical="center" wrapText="1"/>
    </xf>
    <xf numFmtId="0" fontId="5" fillId="3" borderId="1" xfId="0" applyFont="1" applyFill="1" applyBorder="1" applyAlignment="1">
      <alignment horizontal="right" vertical="center"/>
    </xf>
    <xf numFmtId="164" fontId="5" fillId="2" borderId="9" xfId="0" applyNumberFormat="1" applyFont="1" applyFill="1" applyBorder="1" applyAlignment="1">
      <alignment horizontal="right" wrapText="1"/>
    </xf>
    <xf numFmtId="0" fontId="0" fillId="0" borderId="0" xfId="0" applyBorder="1"/>
    <xf numFmtId="0" fontId="4" fillId="3" borderId="1" xfId="0" applyFont="1" applyFill="1" applyBorder="1" applyAlignment="1">
      <alignment wrapText="1"/>
    </xf>
    <xf numFmtId="164" fontId="11" fillId="3" borderId="1" xfId="0" applyNumberFormat="1" applyFont="1" applyFill="1" applyBorder="1" applyAlignment="1">
      <alignment horizontal="right"/>
    </xf>
    <xf numFmtId="164" fontId="11" fillId="5" borderId="1" xfId="0" applyNumberFormat="1" applyFont="1" applyFill="1" applyBorder="1" applyAlignment="1">
      <alignment horizontal="right"/>
    </xf>
    <xf numFmtId="164" fontId="12" fillId="3" borderId="1" xfId="0" applyNumberFormat="1" applyFont="1" applyFill="1" applyBorder="1" applyAlignment="1">
      <alignment horizontal="right"/>
    </xf>
    <xf numFmtId="164" fontId="12" fillId="5" borderId="1" xfId="0" applyNumberFormat="1" applyFont="1" applyFill="1" applyBorder="1" applyAlignment="1">
      <alignment horizontal="right"/>
    </xf>
    <xf numFmtId="165" fontId="11" fillId="3" borderId="1" xfId="0" applyNumberFormat="1" applyFont="1" applyFill="1" applyBorder="1" applyAlignment="1">
      <alignment horizontal="right"/>
    </xf>
    <xf numFmtId="165" fontId="11" fillId="5" borderId="1" xfId="0" applyNumberFormat="1" applyFont="1" applyFill="1" applyBorder="1" applyAlignment="1">
      <alignment horizontal="right"/>
    </xf>
    <xf numFmtId="0" fontId="0" fillId="0" borderId="0" xfId="0" applyAlignment="1">
      <alignment wrapText="1"/>
    </xf>
    <xf numFmtId="0" fontId="10" fillId="0" borderId="0" xfId="0" applyFont="1"/>
    <xf numFmtId="0" fontId="10" fillId="0" borderId="0" xfId="0" applyFont="1" applyAlignment="1">
      <alignment horizontal="left"/>
    </xf>
    <xf numFmtId="2" fontId="10" fillId="0" borderId="0" xfId="0" applyNumberFormat="1" applyFont="1"/>
    <xf numFmtId="0" fontId="40" fillId="0" borderId="0" xfId="0" applyFont="1"/>
    <xf numFmtId="2" fontId="40" fillId="0" borderId="0" xfId="0" applyNumberFormat="1" applyFont="1"/>
    <xf numFmtId="0" fontId="0" fillId="0" borderId="0" xfId="0" applyFont="1"/>
    <xf numFmtId="169" fontId="23" fillId="0" borderId="0" xfId="2" applyNumberFormat="1" applyFont="1"/>
    <xf numFmtId="0" fontId="0" fillId="0" borderId="0" xfId="0" applyFont="1" applyBorder="1" applyAlignment="1"/>
    <xf numFmtId="0" fontId="0" fillId="0" borderId="0" xfId="0" applyAlignment="1">
      <alignment horizontal="center"/>
    </xf>
    <xf numFmtId="0" fontId="21" fillId="0" borderId="0" xfId="0" applyFont="1" applyAlignment="1">
      <alignment horizontal="center"/>
    </xf>
    <xf numFmtId="3" fontId="6" fillId="4" borderId="1" xfId="0" applyNumberFormat="1" applyFont="1" applyFill="1" applyBorder="1" applyAlignment="1">
      <alignment horizontal="center" wrapText="1"/>
    </xf>
    <xf numFmtId="3" fontId="0" fillId="0" borderId="0" xfId="0" applyNumberFormat="1"/>
    <xf numFmtId="3" fontId="5" fillId="0" borderId="2" xfId="0" applyNumberFormat="1" applyFont="1" applyBorder="1" applyAlignment="1">
      <alignment wrapText="1"/>
    </xf>
    <xf numFmtId="3" fontId="5" fillId="0" borderId="1" xfId="0" applyNumberFormat="1" applyFont="1" applyBorder="1" applyAlignment="1">
      <alignment horizontal="center" wrapText="1"/>
    </xf>
    <xf numFmtId="3" fontId="4" fillId="2"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0" fontId="4" fillId="3" borderId="19" xfId="0" applyFont="1" applyFill="1" applyBorder="1" applyAlignment="1">
      <alignment horizontal="right" wrapText="1"/>
    </xf>
    <xf numFmtId="0" fontId="5" fillId="0" borderId="9" xfId="0" applyFont="1" applyBorder="1" applyAlignment="1">
      <alignment horizontal="left" wrapText="1"/>
    </xf>
    <xf numFmtId="3" fontId="12" fillId="3" borderId="19" xfId="0" applyNumberFormat="1" applyFont="1" applyFill="1" applyBorder="1" applyAlignment="1">
      <alignment horizontal="right"/>
    </xf>
    <xf numFmtId="49" fontId="45" fillId="29" borderId="3" xfId="0" applyNumberFormat="1" applyFont="1" applyFill="1" applyBorder="1"/>
    <xf numFmtId="164" fontId="22" fillId="29" borderId="9" xfId="0" applyNumberFormat="1" applyFont="1" applyFill="1" applyBorder="1" applyAlignment="1">
      <alignment horizontal="right" wrapText="1"/>
    </xf>
    <xf numFmtId="3" fontId="22" fillId="29" borderId="19" xfId="0" applyNumberFormat="1" applyFont="1" applyFill="1" applyBorder="1" applyAlignment="1">
      <alignment horizontal="right"/>
    </xf>
    <xf numFmtId="3" fontId="5" fillId="0" borderId="2" xfId="0" applyNumberFormat="1" applyFont="1" applyBorder="1" applyAlignment="1">
      <alignment horizontal="center" wrapText="1"/>
    </xf>
    <xf numFmtId="164" fontId="0" fillId="0" borderId="0" xfId="0" applyNumberFormat="1"/>
    <xf numFmtId="0" fontId="12" fillId="3" borderId="1" xfId="0" applyFont="1" applyFill="1" applyBorder="1" applyAlignment="1">
      <alignment horizontal="right"/>
    </xf>
    <xf numFmtId="0" fontId="13" fillId="3" borderId="1" xfId="0" applyFont="1" applyFill="1" applyBorder="1" applyAlignment="1">
      <alignment vertical="top" wrapText="1"/>
    </xf>
    <xf numFmtId="3" fontId="13" fillId="3" borderId="1" xfId="0" applyNumberFormat="1" applyFont="1" applyFill="1" applyBorder="1" applyAlignment="1">
      <alignment horizontal="right"/>
    </xf>
    <xf numFmtId="3" fontId="13" fillId="5" borderId="1" xfId="0" applyNumberFormat="1" applyFont="1" applyFill="1" applyBorder="1" applyAlignment="1">
      <alignment horizontal="right"/>
    </xf>
    <xf numFmtId="0" fontId="7" fillId="0" borderId="0" xfId="0" applyFont="1" applyAlignment="1">
      <alignment vertical="top"/>
    </xf>
    <xf numFmtId="0" fontId="19" fillId="0" borderId="0" xfId="0" applyFont="1" applyBorder="1" applyAlignment="1"/>
    <xf numFmtId="0" fontId="5" fillId="3" borderId="1" xfId="0" applyFont="1" applyFill="1" applyBorder="1" applyAlignment="1">
      <alignment horizontal="right" wrapText="1"/>
    </xf>
    <xf numFmtId="0" fontId="2" fillId="0" borderId="0" xfId="0" applyFont="1" applyAlignment="1">
      <alignment horizontal="justify"/>
    </xf>
    <xf numFmtId="0" fontId="0" fillId="0" borderId="0" xfId="0" applyAlignment="1"/>
    <xf numFmtId="0" fontId="5" fillId="3" borderId="1" xfId="0" applyFont="1" applyFill="1" applyBorder="1" applyAlignment="1">
      <alignment horizontal="right" wrapText="1"/>
    </xf>
    <xf numFmtId="0" fontId="18" fillId="0" borderId="0" xfId="0" applyFont="1" applyAlignment="1">
      <alignment horizontal="justify" vertical="top"/>
    </xf>
    <xf numFmtId="0" fontId="0" fillId="0" borderId="0" xfId="0" applyAlignment="1"/>
    <xf numFmtId="0" fontId="5" fillId="3" borderId="1" xfId="0" applyFont="1" applyFill="1" applyBorder="1" applyAlignment="1">
      <alignment horizontal="right" wrapText="1"/>
    </xf>
    <xf numFmtId="0" fontId="4" fillId="3" borderId="1" xfId="0" applyFont="1" applyFill="1" applyBorder="1" applyAlignment="1">
      <alignment horizontal="right" wrapText="1"/>
    </xf>
    <xf numFmtId="0" fontId="0" fillId="0" borderId="0" xfId="0" applyAlignment="1"/>
    <xf numFmtId="169" fontId="0" fillId="0" borderId="0" xfId="0" applyNumberFormat="1" applyFont="1"/>
    <xf numFmtId="3" fontId="4" fillId="0" borderId="1" xfId="0" applyNumberFormat="1" applyFont="1" applyBorder="1" applyAlignment="1">
      <alignment horizontal="right" wrapText="1"/>
    </xf>
    <xf numFmtId="3" fontId="4" fillId="5" borderId="1" xfId="0" applyNumberFormat="1" applyFont="1" applyFill="1" applyBorder="1" applyAlignment="1">
      <alignment horizontal="right" wrapText="1"/>
    </xf>
    <xf numFmtId="164" fontId="4" fillId="5" borderId="1" xfId="0" applyNumberFormat="1" applyFont="1" applyFill="1" applyBorder="1" applyAlignment="1">
      <alignment horizontal="right" wrapText="1"/>
    </xf>
    <xf numFmtId="0" fontId="12" fillId="0" borderId="0" xfId="0" applyFont="1"/>
    <xf numFmtId="165" fontId="5" fillId="2" borderId="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5" fontId="5" fillId="5"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0" fontId="9" fillId="0" borderId="0" xfId="0" applyFont="1" applyFill="1"/>
    <xf numFmtId="0" fontId="16" fillId="0" borderId="0" xfId="0" quotePrefix="1" applyFont="1"/>
    <xf numFmtId="3" fontId="11" fillId="5" borderId="1" xfId="0" applyNumberFormat="1" applyFont="1" applyFill="1" applyBorder="1"/>
    <xf numFmtId="0" fontId="11" fillId="0" borderId="1" xfId="0" applyFont="1" applyBorder="1"/>
    <xf numFmtId="3" fontId="11" fillId="0" borderId="1" xfId="0" applyNumberFormat="1" applyFont="1" applyBorder="1"/>
    <xf numFmtId="0" fontId="0" fillId="0" borderId="0" xfId="0" applyAlignment="1"/>
    <xf numFmtId="0" fontId="0" fillId="0" borderId="0" xfId="0" applyBorder="1" applyAlignment="1"/>
    <xf numFmtId="2" fontId="46" fillId="3" borderId="1" xfId="0" applyNumberFormat="1" applyFont="1" applyFill="1" applyBorder="1" applyAlignment="1">
      <alignment horizontal="left" wrapText="1"/>
    </xf>
    <xf numFmtId="1" fontId="6" fillId="4" borderId="1" xfId="0" applyNumberFormat="1" applyFont="1" applyFill="1" applyBorder="1" applyAlignment="1">
      <alignment horizontal="right" wrapText="1"/>
    </xf>
    <xf numFmtId="0" fontId="2" fillId="0" borderId="0" xfId="0" applyFont="1" applyAlignment="1">
      <alignment vertical="center"/>
    </xf>
    <xf numFmtId="0" fontId="46" fillId="3" borderId="1" xfId="0" applyFont="1" applyFill="1" applyBorder="1" applyAlignment="1">
      <alignment horizontal="left" wrapText="1"/>
    </xf>
    <xf numFmtId="164" fontId="4" fillId="2" borderId="1" xfId="0" applyNumberFormat="1" applyFont="1" applyFill="1" applyBorder="1" applyAlignment="1">
      <alignment horizontal="right" wrapText="1"/>
    </xf>
    <xf numFmtId="164" fontId="46" fillId="3" borderId="1" xfId="0" applyNumberFormat="1" applyFont="1" applyFill="1" applyBorder="1" applyAlignment="1">
      <alignment horizontal="left" wrapText="1"/>
    </xf>
    <xf numFmtId="1" fontId="4" fillId="2" borderId="1" xfId="0" applyNumberFormat="1" applyFont="1" applyFill="1" applyBorder="1" applyAlignment="1">
      <alignment horizontal="right" wrapText="1"/>
    </xf>
    <xf numFmtId="0" fontId="5" fillId="3" borderId="1" xfId="0" applyFont="1" applyFill="1" applyBorder="1" applyAlignment="1">
      <alignment horizontal="right" wrapText="1"/>
    </xf>
    <xf numFmtId="0" fontId="0" fillId="0" borderId="0" xfId="0" applyFill="1"/>
    <xf numFmtId="0" fontId="1" fillId="0" borderId="0" xfId="0" applyFont="1"/>
    <xf numFmtId="169" fontId="1" fillId="0" borderId="0" xfId="0" applyNumberFormat="1" applyFont="1"/>
    <xf numFmtId="3" fontId="4" fillId="3" borderId="1" xfId="0" applyNumberFormat="1" applyFont="1" applyFill="1" applyBorder="1" applyAlignment="1">
      <alignment horizontal="right" wrapText="1"/>
    </xf>
    <xf numFmtId="0" fontId="16" fillId="0" borderId="0" xfId="0" applyFont="1" applyFill="1"/>
    <xf numFmtId="0" fontId="15" fillId="0" borderId="20" xfId="0" applyFont="1" applyFill="1" applyBorder="1" applyAlignment="1">
      <alignment vertical="top"/>
    </xf>
    <xf numFmtId="0" fontId="16" fillId="0" borderId="20" xfId="0" applyFont="1" applyFill="1" applyBorder="1"/>
    <xf numFmtId="0" fontId="15" fillId="0" borderId="0" xfId="0" applyFont="1" applyAlignment="1">
      <alignment vertical="top"/>
    </xf>
    <xf numFmtId="0" fontId="5" fillId="3" borderId="1" xfId="0" applyFont="1" applyFill="1" applyBorder="1" applyAlignment="1">
      <alignment horizontal="right" wrapText="1"/>
    </xf>
    <xf numFmtId="0" fontId="5" fillId="3" borderId="2" xfId="0" applyFont="1" applyFill="1" applyBorder="1" applyAlignment="1">
      <alignment horizontal="right" wrapText="1"/>
    </xf>
    <xf numFmtId="0" fontId="4" fillId="0" borderId="3" xfId="0" applyFont="1" applyBorder="1" applyAlignment="1">
      <alignment horizontal="left" vertical="center" wrapText="1"/>
    </xf>
    <xf numFmtId="0" fontId="5" fillId="3" borderId="2" xfId="0" applyFont="1" applyFill="1" applyBorder="1" applyAlignment="1">
      <alignment horizontal="center" wrapText="1"/>
    </xf>
    <xf numFmtId="0" fontId="0" fillId="0" borderId="0" xfId="0" applyAlignment="1"/>
    <xf numFmtId="0" fontId="5" fillId="3" borderId="1" xfId="0" applyFont="1" applyFill="1" applyBorder="1" applyAlignment="1">
      <alignment horizontal="right" wrapText="1"/>
    </xf>
    <xf numFmtId="0" fontId="5" fillId="3" borderId="2" xfId="0" applyFont="1" applyFill="1" applyBorder="1" applyAlignment="1">
      <alignment horizontal="right" wrapText="1"/>
    </xf>
    <xf numFmtId="0" fontId="5" fillId="3" borderId="3" xfId="0" applyFont="1" applyFill="1" applyBorder="1" applyAlignment="1">
      <alignment horizontal="right" wrapText="1"/>
    </xf>
    <xf numFmtId="0" fontId="4" fillId="3" borderId="1" xfId="0" applyFont="1" applyFill="1" applyBorder="1" applyAlignment="1">
      <alignment horizontal="right" wrapText="1"/>
    </xf>
    <xf numFmtId="0" fontId="5" fillId="0" borderId="1" xfId="0" applyFont="1" applyBorder="1" applyAlignment="1">
      <alignment horizontal="right" wrapText="1"/>
    </xf>
    <xf numFmtId="0" fontId="5" fillId="0" borderId="1" xfId="0" applyFont="1" applyBorder="1" applyAlignment="1">
      <alignment vertical="center" wrapText="1"/>
    </xf>
    <xf numFmtId="164" fontId="5" fillId="0" borderId="1" xfId="0" applyNumberFormat="1" applyFont="1" applyBorder="1" applyAlignment="1">
      <alignment horizontal="right" vertical="center" wrapText="1"/>
    </xf>
    <xf numFmtId="0" fontId="15" fillId="0" borderId="0" xfId="0" applyFont="1" applyAlignment="1"/>
    <xf numFmtId="0" fontId="16" fillId="0" borderId="0" xfId="0" applyFont="1" applyAlignment="1"/>
    <xf numFmtId="0" fontId="4" fillId="3" borderId="2" xfId="0" applyFont="1" applyFill="1" applyBorder="1" applyAlignment="1">
      <alignment horizontal="left"/>
    </xf>
    <xf numFmtId="1" fontId="5" fillId="0" borderId="1" xfId="0" applyNumberFormat="1" applyFont="1" applyFill="1" applyBorder="1" applyAlignment="1">
      <alignment horizontal="left" vertical="center" wrapText="1"/>
    </xf>
    <xf numFmtId="169" fontId="12" fillId="5" borderId="1" xfId="2" applyNumberFormat="1" applyFont="1" applyFill="1" applyBorder="1" applyAlignment="1">
      <alignment horizontal="right" vertical="center"/>
    </xf>
    <xf numFmtId="169" fontId="12" fillId="0" borderId="1" xfId="2"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2" fillId="5"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xf>
    <xf numFmtId="0" fontId="15" fillId="30" borderId="0" xfId="0" applyFont="1" applyFill="1" applyAlignment="1">
      <alignment vertical="top"/>
    </xf>
    <xf numFmtId="0" fontId="18" fillId="3" borderId="0" xfId="0" applyFont="1" applyFill="1"/>
    <xf numFmtId="1" fontId="5" fillId="3" borderId="1" xfId="0" applyNumberFormat="1" applyFont="1" applyFill="1" applyBorder="1" applyAlignment="1">
      <alignment horizontal="right" wrapText="1"/>
    </xf>
    <xf numFmtId="0" fontId="5" fillId="3" borderId="1" xfId="0" applyNumberFormat="1" applyFont="1" applyFill="1" applyBorder="1" applyAlignment="1">
      <alignment horizontal="right" wrapText="1"/>
    </xf>
    <xf numFmtId="0" fontId="6" fillId="3" borderId="0" xfId="0" applyFont="1" applyFill="1" applyBorder="1" applyAlignment="1">
      <alignment wrapText="1"/>
    </xf>
    <xf numFmtId="3" fontId="6" fillId="3" borderId="0" xfId="0" applyNumberFormat="1" applyFont="1" applyFill="1" applyBorder="1" applyAlignment="1">
      <alignment horizontal="right" wrapText="1"/>
    </xf>
    <xf numFmtId="0" fontId="0" fillId="3" borderId="0" xfId="0" applyFill="1"/>
    <xf numFmtId="0" fontId="5" fillId="3" borderId="1" xfId="0" applyFont="1" applyFill="1" applyBorder="1" applyAlignment="1">
      <alignment horizontal="right" wrapText="1"/>
    </xf>
    <xf numFmtId="0" fontId="48" fillId="0" borderId="0" xfId="0" applyFont="1"/>
    <xf numFmtId="0" fontId="16" fillId="3" borderId="0" xfId="0" applyFont="1" applyFill="1"/>
    <xf numFmtId="0" fontId="18" fillId="0" borderId="0" xfId="0" applyFont="1"/>
    <xf numFmtId="3" fontId="12" fillId="3" borderId="1" xfId="0" applyNumberFormat="1" applyFont="1" applyFill="1" applyBorder="1"/>
    <xf numFmtId="3" fontId="12" fillId="5" borderId="1" xfId="0" applyNumberFormat="1" applyFont="1" applyFill="1" applyBorder="1"/>
    <xf numFmtId="0" fontId="18" fillId="0" borderId="0" xfId="0" applyFont="1" applyAlignment="1">
      <alignment horizontal="left" vertical="center"/>
    </xf>
    <xf numFmtId="0" fontId="12" fillId="3" borderId="1" xfId="0" applyFont="1" applyFill="1" applyBorder="1" applyAlignment="1">
      <alignment horizontal="left" wrapText="1"/>
    </xf>
    <xf numFmtId="3" fontId="12" fillId="5"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22" fillId="4" borderId="1" xfId="0" applyFont="1" applyFill="1" applyBorder="1" applyAlignment="1">
      <alignment horizontal="left" wrapText="1"/>
    </xf>
    <xf numFmtId="3" fontId="22" fillId="4" borderId="1" xfId="0" applyNumberFormat="1" applyFont="1" applyFill="1" applyBorder="1" applyAlignment="1">
      <alignment horizontal="right" vertical="center" wrapText="1"/>
    </xf>
    <xf numFmtId="164" fontId="22" fillId="4" borderId="1" xfId="0" applyNumberFormat="1" applyFont="1" applyFill="1" applyBorder="1" applyAlignment="1">
      <alignment horizontal="right" vertical="center" wrapText="1"/>
    </xf>
    <xf numFmtId="0" fontId="15" fillId="3" borderId="0" xfId="0" applyFont="1" applyFill="1" applyAlignment="1">
      <alignment horizontal="left" vertical="top"/>
    </xf>
    <xf numFmtId="2" fontId="16" fillId="3" borderId="0" xfId="0" applyNumberFormat="1" applyFont="1" applyFill="1"/>
    <xf numFmtId="0" fontId="12" fillId="3" borderId="1" xfId="0" applyFont="1" applyFill="1" applyBorder="1" applyAlignment="1">
      <alignment horizontal="left" vertical="center" wrapText="1"/>
    </xf>
    <xf numFmtId="0" fontId="12" fillId="5" borderId="1" xfId="0" applyFont="1" applyFill="1" applyBorder="1" applyAlignment="1">
      <alignment horizontal="right"/>
    </xf>
    <xf numFmtId="0" fontId="11" fillId="0" borderId="1" xfId="0" applyFont="1" applyFill="1" applyBorder="1" applyAlignment="1">
      <alignment horizontal="right"/>
    </xf>
    <xf numFmtId="0" fontId="12" fillId="5" borderId="1" xfId="0" applyFont="1" applyFill="1" applyBorder="1" applyAlignment="1">
      <alignment horizontal="right" vertical="center"/>
    </xf>
    <xf numFmtId="0" fontId="12" fillId="0" borderId="1" xfId="0" applyFont="1" applyFill="1" applyBorder="1" applyAlignment="1">
      <alignment horizontal="right" vertical="center"/>
    </xf>
    <xf numFmtId="0" fontId="11" fillId="5" borderId="1" xfId="0" applyFont="1" applyFill="1" applyBorder="1" applyAlignment="1">
      <alignment horizontal="right" vertical="center"/>
    </xf>
    <xf numFmtId="0" fontId="12" fillId="0" borderId="1" xfId="0" applyFont="1" applyFill="1" applyBorder="1" applyAlignment="1">
      <alignment horizontal="right"/>
    </xf>
    <xf numFmtId="0" fontId="22" fillId="4" borderId="1" xfId="0" applyFont="1" applyFill="1" applyBorder="1" applyAlignment="1">
      <alignment horizontal="left" vertical="center" wrapText="1"/>
    </xf>
    <xf numFmtId="3" fontId="22" fillId="4" borderId="1" xfId="0" applyNumberFormat="1" applyFont="1" applyFill="1" applyBorder="1" applyAlignment="1">
      <alignment horizontal="right" wrapText="1"/>
    </xf>
    <xf numFmtId="0" fontId="2" fillId="3" borderId="0" xfId="0" applyFont="1" applyFill="1" applyAlignment="1">
      <alignment vertical="top"/>
    </xf>
    <xf numFmtId="0" fontId="49" fillId="3" borderId="0" xfId="0" applyFont="1" applyFill="1" applyAlignment="1">
      <alignment vertical="top"/>
    </xf>
    <xf numFmtId="0" fontId="49" fillId="3" borderId="0" xfId="0" applyFont="1" applyFill="1" applyAlignment="1"/>
    <xf numFmtId="0" fontId="47" fillId="3" borderId="0" xfId="0" applyFont="1" applyFill="1"/>
    <xf numFmtId="0" fontId="40" fillId="3" borderId="0" xfId="0" applyFont="1" applyFill="1"/>
    <xf numFmtId="0" fontId="18" fillId="0" borderId="0" xfId="0" applyFont="1" applyAlignment="1">
      <alignment vertical="top"/>
    </xf>
    <xf numFmtId="0" fontId="5" fillId="3" borderId="1" xfId="0" applyFont="1" applyFill="1" applyBorder="1" applyAlignment="1">
      <alignment horizontal="right"/>
    </xf>
    <xf numFmtId="0" fontId="4" fillId="3" borderId="1" xfId="0" applyFont="1" applyFill="1" applyBorder="1" applyAlignment="1">
      <alignment horizontal="right"/>
    </xf>
    <xf numFmtId="164" fontId="22" fillId="4" borderId="1" xfId="0" applyNumberFormat="1" applyFont="1" applyFill="1" applyBorder="1" applyAlignment="1">
      <alignment horizontal="right" vertical="center"/>
    </xf>
    <xf numFmtId="164" fontId="22" fillId="4" borderId="1" xfId="0" applyNumberFormat="1" applyFont="1" applyFill="1" applyBorder="1" applyAlignment="1">
      <alignment horizontal="right"/>
    </xf>
    <xf numFmtId="0" fontId="5" fillId="31" borderId="1" xfId="0" applyFont="1" applyFill="1" applyBorder="1" applyAlignment="1">
      <alignment horizontal="right"/>
    </xf>
    <xf numFmtId="0" fontId="12" fillId="31" borderId="1" xfId="0" applyFont="1" applyFill="1" applyBorder="1" applyAlignment="1">
      <alignment horizontal="left" vertical="center" wrapText="1"/>
    </xf>
    <xf numFmtId="3"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xf>
    <xf numFmtId="164" fontId="12" fillId="31" borderId="1" xfId="0" applyNumberFormat="1" applyFont="1" applyFill="1" applyBorder="1" applyAlignment="1">
      <alignment horizontal="right" vertical="center"/>
    </xf>
    <xf numFmtId="164"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wrapText="1"/>
    </xf>
    <xf numFmtId="3" fontId="12" fillId="32" borderId="1" xfId="0" applyNumberFormat="1" applyFont="1" applyFill="1" applyBorder="1" applyAlignment="1">
      <alignment horizontal="right" vertical="center" wrapText="1"/>
    </xf>
    <xf numFmtId="164" fontId="12" fillId="31" borderId="1" xfId="0" applyNumberFormat="1" applyFont="1" applyFill="1" applyBorder="1" applyAlignment="1">
      <alignment horizontal="right" vertical="center" wrapText="1"/>
    </xf>
    <xf numFmtId="164" fontId="12" fillId="32" borderId="1" xfId="0" applyNumberFormat="1" applyFont="1" applyFill="1" applyBorder="1" applyAlignment="1">
      <alignment horizontal="right" vertical="center" wrapText="1"/>
    </xf>
    <xf numFmtId="0" fontId="22" fillId="33" borderId="1" xfId="0" applyFont="1" applyFill="1" applyBorder="1" applyAlignment="1">
      <alignment horizontal="left" vertical="center" wrapText="1"/>
    </xf>
    <xf numFmtId="3" fontId="22" fillId="33" borderId="1" xfId="0" applyNumberFormat="1" applyFont="1" applyFill="1" applyBorder="1" applyAlignment="1">
      <alignment horizontal="right" vertical="center" wrapText="1"/>
    </xf>
    <xf numFmtId="164" fontId="22" fillId="33" borderId="1" xfId="0" applyNumberFormat="1" applyFont="1" applyFill="1" applyBorder="1" applyAlignment="1">
      <alignment horizontal="right" vertical="center" wrapText="1"/>
    </xf>
    <xf numFmtId="3" fontId="12" fillId="0" borderId="1" xfId="0" applyNumberFormat="1" applyFont="1" applyFill="1" applyBorder="1" applyAlignment="1">
      <alignment horizontal="right" vertical="center"/>
    </xf>
    <xf numFmtId="164" fontId="12" fillId="5" borderId="1" xfId="0" applyNumberFormat="1" applyFont="1" applyFill="1" applyBorder="1" applyAlignment="1">
      <alignment horizontal="right" vertical="center" wrapText="1"/>
    </xf>
    <xf numFmtId="0" fontId="5" fillId="0" borderId="1" xfId="0" applyFont="1" applyFill="1" applyBorder="1" applyAlignment="1">
      <alignment horizontal="right"/>
    </xf>
    <xf numFmtId="0" fontId="5" fillId="0" borderId="1" xfId="0" applyFont="1" applyFill="1" applyBorder="1" applyAlignment="1">
      <alignment horizontal="right" wrapText="1"/>
    </xf>
    <xf numFmtId="0" fontId="5" fillId="0" borderId="1" xfId="0" applyFont="1" applyBorder="1" applyAlignment="1">
      <alignment horizontal="left" vertical="center"/>
    </xf>
    <xf numFmtId="3" fontId="5" fillId="5" borderId="1" xfId="0" applyNumberFormat="1" applyFont="1" applyFill="1" applyBorder="1" applyAlignment="1">
      <alignment vertical="center" wrapText="1"/>
    </xf>
    <xf numFmtId="3" fontId="5" fillId="0" borderId="1" xfId="0" applyNumberFormat="1" applyFont="1" applyBorder="1" applyAlignment="1">
      <alignment vertical="center" wrapText="1"/>
    </xf>
    <xf numFmtId="164" fontId="12" fillId="0" borderId="1" xfId="0" applyNumberFormat="1" applyFont="1" applyBorder="1" applyAlignment="1">
      <alignment vertical="center"/>
    </xf>
    <xf numFmtId="164" fontId="12" fillId="5" borderId="1" xfId="0" applyNumberFormat="1" applyFont="1" applyFill="1" applyBorder="1" applyAlignment="1">
      <alignment vertical="center"/>
    </xf>
    <xf numFmtId="3" fontId="5" fillId="0" borderId="1" xfId="0" applyNumberFormat="1" applyFont="1" applyBorder="1" applyAlignment="1">
      <alignment horizontal="right" vertical="center" wrapText="1"/>
    </xf>
    <xf numFmtId="164" fontId="12" fillId="0" borderId="1" xfId="0" applyNumberFormat="1" applyFont="1" applyBorder="1" applyAlignment="1">
      <alignment horizontal="right" vertical="center"/>
    </xf>
    <xf numFmtId="0" fontId="22" fillId="4" borderId="1" xfId="0" applyFont="1" applyFill="1" applyBorder="1" applyAlignment="1">
      <alignment horizontal="left" vertical="center"/>
    </xf>
    <xf numFmtId="3" fontId="22" fillId="4" borderId="1" xfId="0" applyNumberFormat="1" applyFont="1" applyFill="1" applyBorder="1" applyAlignment="1">
      <alignment vertical="center" wrapText="1"/>
    </xf>
    <xf numFmtId="164" fontId="22" fillId="4" borderId="1" xfId="0" applyNumberFormat="1" applyFont="1" applyFill="1" applyBorder="1" applyAlignment="1">
      <alignment vertical="center"/>
    </xf>
    <xf numFmtId="0" fontId="18" fillId="0" borderId="0" xfId="0" applyFont="1" applyBorder="1" applyAlignment="1">
      <alignment horizontal="left" vertical="center"/>
    </xf>
    <xf numFmtId="0" fontId="15" fillId="0" borderId="0" xfId="0" applyFont="1" applyBorder="1" applyAlignment="1">
      <alignment horizontal="left" vertical="center"/>
    </xf>
    <xf numFmtId="0" fontId="5" fillId="3" borderId="1" xfId="0" applyFont="1" applyFill="1" applyBorder="1" applyAlignment="1">
      <alignment horizontal="right" vertical="center" wrapText="1"/>
    </xf>
    <xf numFmtId="0" fontId="5" fillId="3" borderId="1" xfId="0" applyFont="1" applyFill="1" applyBorder="1" applyAlignment="1">
      <alignment horizontal="left" vertical="center"/>
    </xf>
    <xf numFmtId="0" fontId="5" fillId="5" borderId="1" xfId="0" applyFont="1" applyFill="1" applyBorder="1" applyAlignment="1">
      <alignment vertical="center" wrapText="1"/>
    </xf>
    <xf numFmtId="0" fontId="5" fillId="3" borderId="1" xfId="0" applyFont="1" applyFill="1" applyBorder="1" applyAlignment="1">
      <alignment vertical="center" wrapText="1"/>
    </xf>
    <xf numFmtId="164" fontId="5" fillId="3" borderId="1" xfId="0" applyNumberFormat="1" applyFont="1" applyFill="1" applyBorder="1" applyAlignment="1">
      <alignment vertical="center" wrapText="1"/>
    </xf>
    <xf numFmtId="0" fontId="22" fillId="4" borderId="1" xfId="0" applyFont="1" applyFill="1" applyBorder="1" applyAlignment="1">
      <alignment vertical="center" wrapText="1"/>
    </xf>
    <xf numFmtId="1" fontId="22" fillId="4" borderId="1" xfId="0" applyNumberFormat="1" applyFont="1" applyFill="1" applyBorder="1" applyAlignment="1">
      <alignment horizontal="right" vertical="center" wrapText="1"/>
    </xf>
    <xf numFmtId="0" fontId="22" fillId="4" borderId="1" xfId="0" applyFont="1" applyFill="1" applyBorder="1" applyAlignment="1">
      <alignment horizontal="right" vertical="center" wrapText="1"/>
    </xf>
    <xf numFmtId="164" fontId="22" fillId="4" borderId="1" xfId="0" applyNumberFormat="1" applyFont="1" applyFill="1" applyBorder="1" applyAlignment="1">
      <alignment vertical="center" wrapText="1"/>
    </xf>
    <xf numFmtId="0" fontId="5" fillId="5" borderId="1" xfId="0" applyFont="1" applyFill="1" applyBorder="1" applyAlignment="1">
      <alignment wrapText="1"/>
    </xf>
    <xf numFmtId="164" fontId="5" fillId="0" borderId="1" xfId="0" applyNumberFormat="1" applyFont="1" applyBorder="1" applyAlignment="1">
      <alignment wrapText="1"/>
    </xf>
    <xf numFmtId="0" fontId="15" fillId="0" borderId="0" xfId="0" applyFont="1" applyFill="1" applyAlignment="1">
      <alignment horizontal="left"/>
    </xf>
    <xf numFmtId="0" fontId="44" fillId="0" borderId="0" xfId="0" applyFont="1" applyFill="1" applyAlignment="1">
      <alignment horizontal="left"/>
    </xf>
    <xf numFmtId="0" fontId="12" fillId="6" borderId="1" xfId="0" applyFont="1" applyFill="1" applyBorder="1" applyAlignment="1">
      <alignment vertical="center" wrapText="1"/>
    </xf>
    <xf numFmtId="0" fontId="11" fillId="6" borderId="1" xfId="0" applyFont="1" applyFill="1" applyBorder="1" applyAlignment="1">
      <alignment vertical="center" wrapText="1"/>
    </xf>
    <xf numFmtId="0" fontId="11" fillId="0" borderId="1" xfId="0" applyFont="1" applyBorder="1" applyAlignment="1">
      <alignment vertical="center" wrapText="1"/>
    </xf>
    <xf numFmtId="0" fontId="5" fillId="6" borderId="9" xfId="0" applyFont="1" applyFill="1" applyBorder="1" applyAlignment="1">
      <alignment horizontal="right" vertical="center" wrapText="1"/>
    </xf>
    <xf numFmtId="0" fontId="5" fillId="6" borderId="9" xfId="0" quotePrefix="1" applyFont="1" applyFill="1" applyBorder="1" applyAlignment="1">
      <alignment horizontal="right" vertical="center" wrapText="1"/>
    </xf>
    <xf numFmtId="0" fontId="5" fillId="6" borderId="9" xfId="0" applyFont="1" applyFill="1" applyBorder="1" applyAlignment="1">
      <alignment vertical="center" wrapText="1"/>
    </xf>
    <xf numFmtId="3" fontId="12" fillId="2" borderId="9" xfId="0" applyNumberFormat="1" applyFont="1" applyFill="1" applyBorder="1" applyAlignment="1">
      <alignment horizontal="right" wrapText="1"/>
    </xf>
    <xf numFmtId="164" fontId="5" fillId="2" borderId="9" xfId="0" applyNumberFormat="1" applyFont="1" applyFill="1" applyBorder="1" applyAlignment="1">
      <alignment horizontal="right" vertical="center" wrapText="1"/>
    </xf>
    <xf numFmtId="3" fontId="5" fillId="6" borderId="9" xfId="0" applyNumberFormat="1" applyFont="1" applyFill="1" applyBorder="1" applyAlignment="1">
      <alignment horizontal="right"/>
    </xf>
    <xf numFmtId="165" fontId="5" fillId="6" borderId="9" xfId="0" applyNumberFormat="1" applyFont="1" applyFill="1" applyBorder="1" applyAlignment="1">
      <alignment horizontal="right" vertical="center"/>
    </xf>
    <xf numFmtId="0" fontId="5" fillId="2" borderId="9" xfId="0" applyFont="1" applyFill="1" applyBorder="1" applyAlignment="1">
      <alignment horizontal="right" vertical="center"/>
    </xf>
    <xf numFmtId="3" fontId="5" fillId="6" borderId="9" xfId="0" applyNumberFormat="1" applyFont="1" applyFill="1" applyBorder="1" applyAlignment="1">
      <alignment horizontal="right" vertical="center"/>
    </xf>
    <xf numFmtId="164" fontId="5" fillId="6" borderId="9" xfId="0" applyNumberFormat="1" applyFont="1" applyFill="1" applyBorder="1" applyAlignment="1">
      <alignment horizontal="right" vertical="center" wrapText="1"/>
    </xf>
    <xf numFmtId="0" fontId="4" fillId="6" borderId="9" xfId="0" applyFont="1" applyFill="1" applyBorder="1" applyAlignment="1">
      <alignment vertical="center" wrapText="1"/>
    </xf>
    <xf numFmtId="3" fontId="11" fillId="2" borderId="9" xfId="0" applyNumberFormat="1" applyFont="1" applyFill="1" applyBorder="1" applyAlignment="1">
      <alignment horizontal="right" wrapText="1"/>
    </xf>
    <xf numFmtId="3" fontId="4" fillId="6" borderId="9" xfId="0" applyNumberFormat="1" applyFont="1" applyFill="1" applyBorder="1" applyAlignment="1">
      <alignment horizontal="right"/>
    </xf>
    <xf numFmtId="165" fontId="4" fillId="6" borderId="9" xfId="0" applyNumberFormat="1" applyFont="1" applyFill="1" applyBorder="1" applyAlignment="1">
      <alignment horizontal="right" vertical="center"/>
    </xf>
    <xf numFmtId="0" fontId="4" fillId="2" borderId="9" xfId="0" applyFont="1" applyFill="1" applyBorder="1" applyAlignment="1">
      <alignment horizontal="right" vertical="center"/>
    </xf>
    <xf numFmtId="164" fontId="4" fillId="2" borderId="9" xfId="0" applyNumberFormat="1" applyFont="1" applyFill="1" applyBorder="1" applyAlignment="1">
      <alignment horizontal="right" vertical="center" wrapText="1"/>
    </xf>
    <xf numFmtId="3" fontId="4" fillId="6" borderId="9" xfId="0" applyNumberFormat="1" applyFont="1" applyFill="1" applyBorder="1" applyAlignment="1">
      <alignment horizontal="right" vertical="center"/>
    </xf>
    <xf numFmtId="164" fontId="4" fillId="6" borderId="9" xfId="0" applyNumberFormat="1" applyFont="1" applyFill="1" applyBorder="1" applyAlignment="1">
      <alignment horizontal="right" vertical="center" wrapText="1"/>
    </xf>
    <xf numFmtId="0" fontId="5" fillId="6" borderId="9" xfId="0" applyFont="1" applyFill="1" applyBorder="1" applyAlignment="1">
      <alignment horizontal="right" vertical="center"/>
    </xf>
    <xf numFmtId="0" fontId="4" fillId="0" borderId="9" xfId="0" applyFont="1" applyBorder="1" applyAlignment="1">
      <alignment vertical="center" wrapText="1"/>
    </xf>
    <xf numFmtId="3" fontId="11" fillId="0" borderId="9" xfId="0" applyNumberFormat="1" applyFont="1" applyBorder="1" applyAlignment="1">
      <alignment horizontal="right" wrapText="1"/>
    </xf>
    <xf numFmtId="0" fontId="4" fillId="2" borderId="9" xfId="0" applyFont="1" applyFill="1" applyBorder="1" applyAlignment="1">
      <alignment horizontal="right" vertical="center" wrapText="1"/>
    </xf>
    <xf numFmtId="3" fontId="4" fillId="0" borderId="9" xfId="0" applyNumberFormat="1" applyFont="1" applyBorder="1" applyAlignment="1">
      <alignment horizontal="right" vertical="center" wrapText="1"/>
    </xf>
    <xf numFmtId="165" fontId="4" fillId="0" borderId="9" xfId="0" applyNumberFormat="1" applyFont="1" applyBorder="1" applyAlignment="1">
      <alignment horizontal="right" vertical="center" wrapText="1"/>
    </xf>
    <xf numFmtId="164" fontId="4" fillId="0" borderId="9" xfId="0" applyNumberFormat="1" applyFont="1" applyBorder="1" applyAlignment="1">
      <alignment horizontal="right" vertical="center" wrapText="1"/>
    </xf>
    <xf numFmtId="0" fontId="6" fillId="4" borderId="9" xfId="0" applyFont="1" applyFill="1" applyBorder="1" applyAlignment="1">
      <alignment vertical="center" wrapText="1"/>
    </xf>
    <xf numFmtId="0" fontId="6" fillId="4" borderId="9" xfId="0" applyFont="1" applyFill="1" applyBorder="1" applyAlignment="1">
      <alignment horizontal="right" wrapText="1"/>
    </xf>
    <xf numFmtId="164" fontId="6" fillId="4" borderId="9" xfId="0" applyNumberFormat="1" applyFont="1" applyFill="1" applyBorder="1" applyAlignment="1">
      <alignment horizontal="right" vertical="center" wrapText="1"/>
    </xf>
    <xf numFmtId="3" fontId="6" fillId="4" borderId="9" xfId="0" applyNumberFormat="1" applyFont="1" applyFill="1" applyBorder="1" applyAlignment="1">
      <alignment horizontal="right" wrapText="1"/>
    </xf>
    <xf numFmtId="0" fontId="6" fillId="4" borderId="9" xfId="0" applyFont="1" applyFill="1" applyBorder="1" applyAlignment="1">
      <alignment horizontal="right" vertical="center" wrapText="1"/>
    </xf>
    <xf numFmtId="3" fontId="6" fillId="4" borderId="9" xfId="0" applyNumberFormat="1" applyFont="1" applyFill="1" applyBorder="1" applyAlignment="1">
      <alignment horizontal="right" vertical="center" wrapText="1"/>
    </xf>
    <xf numFmtId="164" fontId="12" fillId="3" borderId="1" xfId="0" applyNumberFormat="1" applyFont="1" applyFill="1" applyBorder="1" applyAlignment="1">
      <alignment horizontal="right" vertical="center" wrapText="1"/>
    </xf>
    <xf numFmtId="0" fontId="11" fillId="3" borderId="1" xfId="0" applyFont="1" applyFill="1" applyBorder="1" applyAlignment="1">
      <alignment horizontal="left" vertical="center"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22" fillId="4" borderId="1" xfId="0" applyNumberFormat="1" applyFont="1" applyFill="1" applyBorder="1" applyAlignment="1">
      <alignment horizontal="right" vertical="center"/>
    </xf>
    <xf numFmtId="0" fontId="13" fillId="0" borderId="1" xfId="1" applyFont="1" applyBorder="1" applyAlignment="1">
      <alignment horizontal="right"/>
    </xf>
    <xf numFmtId="3" fontId="13" fillId="32" borderId="1" xfId="1" applyNumberFormat="1" applyFont="1" applyFill="1" applyBorder="1" applyAlignment="1">
      <alignment vertical="center"/>
    </xf>
    <xf numFmtId="164" fontId="13" fillId="34" borderId="1" xfId="1" applyNumberFormat="1" applyFont="1" applyFill="1" applyBorder="1" applyAlignment="1">
      <alignment vertical="center"/>
    </xf>
    <xf numFmtId="164" fontId="13" fillId="0" borderId="1" xfId="1" applyNumberFormat="1" applyFont="1" applyFill="1" applyBorder="1" applyAlignment="1">
      <alignment vertical="center"/>
    </xf>
    <xf numFmtId="3" fontId="13" fillId="32" borderId="1" xfId="1" applyNumberFormat="1" applyFont="1" applyFill="1" applyBorder="1" applyAlignment="1">
      <alignment horizontal="right" vertical="center"/>
    </xf>
    <xf numFmtId="3" fontId="13" fillId="34" borderId="1" xfId="1" applyNumberFormat="1" applyFont="1" applyFill="1" applyBorder="1" applyAlignment="1">
      <alignment horizontal="right" vertical="center"/>
    </xf>
    <xf numFmtId="165" fontId="13" fillId="31" borderId="1" xfId="1" applyNumberFormat="1" applyFont="1" applyFill="1" applyBorder="1" applyAlignment="1">
      <alignment horizontal="right" vertical="center"/>
    </xf>
    <xf numFmtId="3" fontId="22" fillId="33" borderId="1" xfId="1" applyNumberFormat="1" applyFont="1" applyFill="1" applyBorder="1" applyAlignment="1">
      <alignment vertical="center"/>
    </xf>
    <xf numFmtId="164" fontId="22" fillId="33" borderId="1" xfId="1" applyNumberFormat="1" applyFont="1" applyFill="1" applyBorder="1" applyAlignment="1">
      <alignment vertical="center"/>
    </xf>
    <xf numFmtId="3" fontId="5" fillId="2" borderId="1" xfId="0" applyNumberFormat="1" applyFont="1" applyFill="1" applyBorder="1" applyAlignment="1">
      <alignment wrapText="1"/>
    </xf>
    <xf numFmtId="0" fontId="12" fillId="6" borderId="1" xfId="0" applyFont="1" applyFill="1" applyBorder="1" applyAlignment="1">
      <alignment horizontal="right" wrapText="1"/>
    </xf>
    <xf numFmtId="0" fontId="12" fillId="3" borderId="1" xfId="0" applyFont="1" applyFill="1" applyBorder="1" applyAlignment="1">
      <alignment horizontal="right" wrapText="1"/>
    </xf>
    <xf numFmtId="165" fontId="5" fillId="0" borderId="1" xfId="0" applyNumberFormat="1" applyFont="1" applyBorder="1" applyAlignment="1">
      <alignment horizontal="right" wrapText="1"/>
    </xf>
    <xf numFmtId="165" fontId="5" fillId="3" borderId="1" xfId="0" applyNumberFormat="1" applyFont="1" applyFill="1" applyBorder="1" applyAlignment="1">
      <alignment horizontal="right" wrapText="1"/>
    </xf>
    <xf numFmtId="165" fontId="6" fillId="4" borderId="1" xfId="0" applyNumberFormat="1" applyFont="1" applyFill="1" applyBorder="1" applyAlignment="1">
      <alignment wrapText="1"/>
    </xf>
    <xf numFmtId="164" fontId="4" fillId="0" borderId="1" xfId="0" applyNumberFormat="1" applyFont="1" applyBorder="1" applyAlignment="1">
      <alignment horizontal="right" wrapText="1"/>
    </xf>
    <xf numFmtId="0" fontId="2" fillId="3" borderId="0" xfId="0" applyFont="1" applyFill="1" applyBorder="1" applyAlignment="1"/>
    <xf numFmtId="0" fontId="18" fillId="0" borderId="0" xfId="0" applyFont="1" applyBorder="1" applyAlignment="1"/>
    <xf numFmtId="0" fontId="4" fillId="3" borderId="2" xfId="0" applyFont="1" applyFill="1" applyBorder="1" applyAlignment="1">
      <alignment vertical="center" wrapText="1"/>
    </xf>
    <xf numFmtId="0" fontId="5" fillId="3" borderId="3" xfId="0" applyFont="1" applyFill="1" applyBorder="1" applyAlignment="1">
      <alignment wrapText="1"/>
    </xf>
    <xf numFmtId="0" fontId="11" fillId="3" borderId="1" xfId="0" applyFont="1" applyFill="1" applyBorder="1"/>
    <xf numFmtId="3" fontId="11" fillId="3" borderId="1" xfId="0" applyNumberFormat="1" applyFont="1" applyFill="1" applyBorder="1"/>
    <xf numFmtId="164" fontId="11" fillId="3" borderId="1" xfId="0" applyNumberFormat="1" applyFont="1" applyFill="1" applyBorder="1"/>
    <xf numFmtId="164" fontId="11" fillId="5" borderId="1" xfId="0" applyNumberFormat="1" applyFont="1" applyFill="1" applyBorder="1"/>
    <xf numFmtId="0" fontId="22" fillId="4" borderId="1" xfId="0" applyFont="1" applyFill="1" applyBorder="1"/>
    <xf numFmtId="3" fontId="22" fillId="4" borderId="1" xfId="0" applyNumberFormat="1" applyFont="1" applyFill="1" applyBorder="1"/>
    <xf numFmtId="0" fontId="18" fillId="3" borderId="0" xfId="0" applyFont="1" applyFill="1" applyBorder="1" applyAlignment="1">
      <alignment horizontal="justify"/>
    </xf>
    <xf numFmtId="0" fontId="11" fillId="5" borderId="2" xfId="0" applyFont="1" applyFill="1" applyBorder="1" applyAlignment="1">
      <alignment horizontal="right"/>
    </xf>
    <xf numFmtId="0" fontId="11" fillId="0" borderId="2" xfId="0" applyFont="1" applyBorder="1" applyAlignment="1">
      <alignment horizontal="right"/>
    </xf>
    <xf numFmtId="0" fontId="11" fillId="0" borderId="2" xfId="0" applyFont="1" applyBorder="1"/>
    <xf numFmtId="0" fontId="12" fillId="0" borderId="1" xfId="0" applyFont="1" applyBorder="1" applyAlignment="1">
      <alignment horizontal="right"/>
    </xf>
    <xf numFmtId="0" fontId="11" fillId="5" borderId="1" xfId="0" applyFont="1" applyFill="1" applyBorder="1" applyAlignment="1">
      <alignment horizontal="right"/>
    </xf>
    <xf numFmtId="0" fontId="11" fillId="0" borderId="1" xfId="0" applyFont="1" applyBorder="1" applyAlignment="1">
      <alignment horizontal="right"/>
    </xf>
    <xf numFmtId="0" fontId="4" fillId="3" borderId="3" xfId="0" applyFont="1" applyFill="1" applyBorder="1" applyAlignment="1">
      <alignment horizontal="right" wrapText="1"/>
    </xf>
    <xf numFmtId="3" fontId="5" fillId="0" borderId="1" xfId="0" applyNumberFormat="1" applyFont="1" applyBorder="1" applyAlignment="1">
      <alignment vertical="top" wrapText="1"/>
    </xf>
    <xf numFmtId="3" fontId="5" fillId="5" borderId="1" xfId="0" applyNumberFormat="1" applyFont="1" applyFill="1" applyBorder="1" applyAlignment="1">
      <alignment horizontal="right" vertical="top" wrapText="1"/>
    </xf>
    <xf numFmtId="3" fontId="5" fillId="0" borderId="1" xfId="0" applyNumberFormat="1" applyFont="1" applyBorder="1" applyAlignment="1">
      <alignment horizontal="right" vertical="top" wrapText="1"/>
    </xf>
    <xf numFmtId="3" fontId="4" fillId="0" borderId="1" xfId="0" applyNumberFormat="1" applyFont="1" applyBorder="1" applyAlignment="1">
      <alignment horizontal="right" vertical="top" wrapText="1"/>
    </xf>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18" fillId="0" borderId="0" xfId="0" applyFont="1" applyBorder="1" applyAlignment="1">
      <alignment horizontal="justify"/>
    </xf>
    <xf numFmtId="0" fontId="47" fillId="0" borderId="0" xfId="0" applyFont="1" applyBorder="1" applyAlignment="1"/>
    <xf numFmtId="0" fontId="3" fillId="3" borderId="0" xfId="0" applyFont="1" applyFill="1" applyBorder="1" applyAlignment="1">
      <alignment horizontal="justify"/>
    </xf>
    <xf numFmtId="0" fontId="0" fillId="3" borderId="0" xfId="0" applyFill="1" applyBorder="1" applyAlignment="1"/>
    <xf numFmtId="0" fontId="15" fillId="0" borderId="0" xfId="0" applyFont="1" applyAlignment="1">
      <alignment horizontal="left"/>
    </xf>
    <xf numFmtId="0" fontId="4" fillId="0" borderId="1" xfId="0" applyFont="1" applyFill="1" applyBorder="1" applyAlignment="1">
      <alignment horizontal="center" wrapText="1"/>
    </xf>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14" fillId="3" borderId="2"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3" xfId="0" applyFont="1" applyFill="1" applyBorder="1" applyAlignment="1">
      <alignment horizontal="left" vertical="center"/>
    </xf>
    <xf numFmtId="0" fontId="11" fillId="5" borderId="1" xfId="0" applyFont="1" applyFill="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xf>
    <xf numFmtId="0" fontId="12" fillId="5" borderId="1" xfId="0" applyFont="1" applyFill="1" applyBorder="1" applyAlignment="1">
      <alignment horizontal="center"/>
    </xf>
    <xf numFmtId="0" fontId="5" fillId="3" borderId="1" xfId="0" applyFont="1" applyFill="1" applyBorder="1" applyAlignment="1">
      <alignment horizontal="righ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0" fillId="0" borderId="1" xfId="0" applyBorder="1" applyAlignment="1">
      <alignment horizontal="center" wrapText="1"/>
    </xf>
    <xf numFmtId="0" fontId="4" fillId="3" borderId="1" xfId="0" applyFont="1" applyFill="1" applyBorder="1" applyAlignment="1">
      <alignment horizontal="right" wrapText="1"/>
    </xf>
    <xf numFmtId="0" fontId="14" fillId="0" borderId="1"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9" fillId="0" borderId="0" xfId="0" applyFont="1" applyBorder="1" applyAlignment="1"/>
    <xf numFmtId="0" fontId="4" fillId="31" borderId="2" xfId="0" applyFont="1" applyFill="1" applyBorder="1" applyAlignment="1">
      <alignment horizontal="left" vertical="center" wrapText="1"/>
    </xf>
    <xf numFmtId="0" fontId="11" fillId="31" borderId="3" xfId="0" applyFont="1" applyFill="1" applyBorder="1" applyAlignment="1">
      <alignment horizontal="left" vertical="center" wrapText="1"/>
    </xf>
    <xf numFmtId="0" fontId="50" fillId="5" borderId="1" xfId="0" applyFont="1" applyFill="1" applyBorder="1" applyAlignment="1">
      <alignment horizontal="center"/>
    </xf>
    <xf numFmtId="0" fontId="4" fillId="31" borderId="1" xfId="0" applyFont="1" applyFill="1" applyBorder="1" applyAlignment="1">
      <alignment horizont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5" borderId="1" xfId="0" applyFont="1" applyFill="1" applyBorder="1" applyAlignment="1">
      <alignment horizontal="center"/>
    </xf>
    <xf numFmtId="0" fontId="4" fillId="3" borderId="1" xfId="0" applyFont="1" applyFill="1" applyBorder="1" applyAlignment="1">
      <alignment horizontal="center"/>
    </xf>
    <xf numFmtId="0" fontId="15" fillId="0" borderId="0" xfId="0" applyFont="1" applyBorder="1" applyAlignment="1">
      <alignment horizontal="justify" vertical="center"/>
    </xf>
    <xf numFmtId="0" fontId="17" fillId="0" borderId="0" xfId="0" applyFont="1" applyBorder="1" applyAlignment="1">
      <alignment vertical="center"/>
    </xf>
    <xf numFmtId="0" fontId="15" fillId="0" borderId="0" xfId="0" applyFont="1" applyBorder="1" applyAlignment="1">
      <alignment horizontal="left"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top" wrapText="1"/>
    </xf>
    <xf numFmtId="0" fontId="4" fillId="5" borderId="1" xfId="0" applyFont="1" applyFill="1" applyBorder="1" applyAlignment="1">
      <alignment horizontal="center" vertical="top" wrapText="1"/>
    </xf>
    <xf numFmtId="0" fontId="4" fillId="0" borderId="1" xfId="0" applyFont="1" applyBorder="1" applyAlignment="1">
      <alignment horizontal="left" vertical="center"/>
    </xf>
    <xf numFmtId="0" fontId="4" fillId="0" borderId="4" xfId="0" applyFont="1" applyBorder="1" applyAlignment="1">
      <alignment horizontal="center" vertical="top" wrapText="1"/>
    </xf>
    <xf numFmtId="0" fontId="4" fillId="6" borderId="8"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21"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8" xfId="0" applyFont="1" applyFill="1" applyBorder="1" applyAlignment="1">
      <alignment horizontal="justify" vertical="center" wrapText="1"/>
    </xf>
    <xf numFmtId="0" fontId="4" fillId="6" borderId="0" xfId="0" applyFont="1" applyFill="1" applyBorder="1" applyAlignment="1">
      <alignment horizontal="justify" vertical="center" wrapText="1"/>
    </xf>
    <xf numFmtId="0" fontId="4" fillId="6" borderId="9" xfId="0" applyFont="1" applyFill="1" applyBorder="1" applyAlignment="1">
      <alignment horizontal="justify" vertic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15" fillId="0" borderId="0" xfId="0" applyFont="1" applyAlignment="1">
      <alignment horizontal="justify"/>
    </xf>
    <xf numFmtId="0" fontId="17" fillId="0" borderId="0" xfId="0" applyFont="1" applyAlignment="1"/>
    <xf numFmtId="0" fontId="18" fillId="0" borderId="0" xfId="0" applyFont="1" applyBorder="1" applyAlignment="1">
      <alignment horizontal="justify" wrapText="1"/>
    </xf>
    <xf numFmtId="0" fontId="18" fillId="0" borderId="0" xfId="0" applyFont="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0" borderId="1" xfId="0" applyFont="1" applyFill="1" applyBorder="1" applyAlignment="1">
      <alignment horizontal="right" wrapText="1"/>
    </xf>
    <xf numFmtId="0" fontId="4" fillId="31" borderId="1" xfId="0" applyFont="1" applyFill="1" applyBorder="1" applyAlignment="1">
      <alignment horizontal="left" vertical="center"/>
    </xf>
    <xf numFmtId="0" fontId="4" fillId="32" borderId="1" xfId="0" applyFont="1" applyFill="1" applyBorder="1" applyAlignment="1">
      <alignment horizontal="center"/>
    </xf>
    <xf numFmtId="0" fontId="12" fillId="3" borderId="1" xfId="0" applyFont="1" applyFill="1" applyBorder="1" applyAlignment="1">
      <alignment horizontal="center" wrapText="1"/>
    </xf>
    <xf numFmtId="2" fontId="12" fillId="3" borderId="1" xfId="0" applyNumberFormat="1" applyFont="1" applyFill="1" applyBorder="1" applyAlignment="1">
      <alignment horizontal="center" wrapText="1"/>
    </xf>
    <xf numFmtId="0" fontId="4" fillId="3" borderId="0" xfId="0" applyFont="1" applyFill="1" applyBorder="1" applyAlignment="1">
      <alignment horizontal="left" vertical="center" wrapText="1"/>
    </xf>
    <xf numFmtId="0" fontId="15" fillId="0" borderId="0" xfId="0" applyFont="1" applyBorder="1" applyAlignment="1">
      <alignment horizontal="justify"/>
    </xf>
    <xf numFmtId="0" fontId="4" fillId="31" borderId="3" xfId="0" applyFont="1" applyFill="1" applyBorder="1" applyAlignment="1">
      <alignment horizontal="left" vertical="center" wrapText="1"/>
    </xf>
    <xf numFmtId="0" fontId="44" fillId="0" borderId="0" xfId="0" applyFont="1" applyAlignment="1">
      <alignment horizontal="justify"/>
    </xf>
    <xf numFmtId="0" fontId="18" fillId="0" borderId="0" xfId="0" applyFont="1" applyBorder="1" applyAlignment="1"/>
    <xf numFmtId="0" fontId="44" fillId="0" borderId="0" xfId="0" applyFont="1" applyBorder="1" applyAlignment="1">
      <alignment horizontal="justify"/>
    </xf>
    <xf numFmtId="0" fontId="4" fillId="5" borderId="1" xfId="0" applyFont="1" applyFill="1" applyBorder="1" applyAlignment="1">
      <alignment horizontal="center" wrapText="1"/>
    </xf>
    <xf numFmtId="0" fontId="4" fillId="3" borderId="1" xfId="0" applyFont="1" applyFill="1" applyBorder="1" applyAlignment="1">
      <alignment horizontal="center" wrapText="1"/>
    </xf>
    <xf numFmtId="0" fontId="18" fillId="3" borderId="0" xfId="0" applyFont="1" applyFill="1" applyBorder="1" applyAlignment="1">
      <alignment horizontal="justify"/>
    </xf>
    <xf numFmtId="0" fontId="18" fillId="3" borderId="0" xfId="0" applyFont="1" applyFill="1" applyBorder="1" applyAlignment="1"/>
    <xf numFmtId="0" fontId="14" fillId="0" borderId="8" xfId="1" applyFont="1" applyBorder="1" applyAlignment="1"/>
    <xf numFmtId="0" fontId="14" fillId="0" borderId="9" xfId="1" applyFont="1" applyBorder="1" applyAlignment="1"/>
    <xf numFmtId="0" fontId="4" fillId="2" borderId="19" xfId="0" applyFont="1" applyFill="1" applyBorder="1" applyAlignment="1">
      <alignment horizontal="center" wrapText="1"/>
    </xf>
    <xf numFmtId="0" fontId="18" fillId="0" borderId="3" xfId="0" applyFont="1" applyBorder="1" applyAlignment="1">
      <alignment horizontal="justify"/>
    </xf>
    <xf numFmtId="0" fontId="5" fillId="3" borderId="2" xfId="0" applyFont="1" applyFill="1" applyBorder="1" applyAlignment="1">
      <alignment horizontal="center" wrapText="1"/>
    </xf>
    <xf numFmtId="0" fontId="0" fillId="0" borderId="2" xfId="0" applyFont="1" applyBorder="1" applyAlignment="1"/>
    <xf numFmtId="0" fontId="4" fillId="3" borderId="3" xfId="0" applyFont="1" applyFill="1" applyBorder="1" applyAlignment="1">
      <alignment horizontal="center"/>
    </xf>
    <xf numFmtId="0" fontId="0" fillId="0" borderId="3" xfId="0" applyBorder="1" applyAlignment="1"/>
    <xf numFmtId="0" fontId="5" fillId="3" borderId="2" xfId="0" applyFont="1" applyFill="1" applyBorder="1" applyAlignment="1">
      <alignment horizontal="right" wrapText="1"/>
    </xf>
    <xf numFmtId="0" fontId="0" fillId="0" borderId="3" xfId="0" applyBorder="1" applyAlignment="1">
      <alignment wrapText="1"/>
    </xf>
    <xf numFmtId="0" fontId="5" fillId="3" borderId="3" xfId="0" applyFont="1" applyFill="1" applyBorder="1" applyAlignment="1">
      <alignment horizontal="right"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3" borderId="1" xfId="0" applyFont="1" applyFill="1" applyBorder="1" applyAlignment="1">
      <alignment horizontal="left" wrapText="1"/>
    </xf>
  </cellXfs>
  <cellStyles count="101">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K15"/>
  <sheetViews>
    <sheetView tabSelected="1" topLeftCell="B1" workbookViewId="0">
      <selection activeCell="B1" sqref="B1"/>
    </sheetView>
  </sheetViews>
  <sheetFormatPr defaultColWidth="9.140625" defaultRowHeight="15" x14ac:dyDescent="0.25"/>
  <cols>
    <col min="1" max="1" width="9.140625" style="45"/>
    <col min="2" max="2" width="12.85546875" style="45" customWidth="1"/>
    <col min="3" max="16384" width="9.140625" style="45"/>
  </cols>
  <sheetData>
    <row r="4" spans="2:11" ht="15" customHeight="1" x14ac:dyDescent="0.25">
      <c r="B4" s="333" t="s">
        <v>301</v>
      </c>
      <c r="C4" s="334"/>
      <c r="D4" s="334"/>
      <c r="E4" s="334"/>
      <c r="F4" s="334"/>
      <c r="G4" s="334"/>
      <c r="H4" s="334"/>
      <c r="I4" s="334"/>
      <c r="J4" s="334"/>
      <c r="K4" s="334"/>
    </row>
    <row r="5" spans="2:11" ht="15" customHeight="1" x14ac:dyDescent="0.25">
      <c r="B5" s="335" t="s">
        <v>0</v>
      </c>
      <c r="C5" s="336"/>
      <c r="D5" s="336"/>
      <c r="E5" s="336"/>
      <c r="F5" s="336"/>
      <c r="G5" s="336"/>
      <c r="H5" s="336"/>
      <c r="I5" s="336"/>
      <c r="J5" s="336"/>
      <c r="K5" s="336"/>
    </row>
    <row r="6" spans="2:11" ht="15" customHeight="1" x14ac:dyDescent="0.25">
      <c r="B6" s="337" t="s">
        <v>1</v>
      </c>
      <c r="C6" s="340">
        <v>2017</v>
      </c>
      <c r="D6" s="340"/>
      <c r="E6" s="340"/>
      <c r="F6" s="342">
        <v>2016</v>
      </c>
      <c r="G6" s="342"/>
      <c r="H6" s="342"/>
      <c r="I6" s="340" t="s">
        <v>2</v>
      </c>
      <c r="J6" s="340"/>
      <c r="K6" s="340"/>
    </row>
    <row r="7" spans="2:11" x14ac:dyDescent="0.25">
      <c r="B7" s="338"/>
      <c r="C7" s="341"/>
      <c r="D7" s="341"/>
      <c r="E7" s="341"/>
      <c r="F7" s="343"/>
      <c r="G7" s="343"/>
      <c r="H7" s="343"/>
      <c r="I7" s="341"/>
      <c r="J7" s="341"/>
      <c r="K7" s="341"/>
    </row>
    <row r="8" spans="2:11" x14ac:dyDescent="0.25">
      <c r="B8" s="339"/>
      <c r="C8" s="149" t="s">
        <v>3</v>
      </c>
      <c r="D8" s="149" t="s">
        <v>4</v>
      </c>
      <c r="E8" s="149" t="s">
        <v>5</v>
      </c>
      <c r="F8" s="149" t="s">
        <v>3</v>
      </c>
      <c r="G8" s="149" t="s">
        <v>4</v>
      </c>
      <c r="H8" s="149" t="s">
        <v>5</v>
      </c>
      <c r="I8" s="149" t="s">
        <v>3</v>
      </c>
      <c r="J8" s="149" t="s">
        <v>4</v>
      </c>
      <c r="K8" s="149" t="s">
        <v>5</v>
      </c>
    </row>
    <row r="9" spans="2:11" ht="14.45" customHeight="1" x14ac:dyDescent="0.25">
      <c r="B9" s="8" t="s">
        <v>298</v>
      </c>
      <c r="C9" s="50">
        <v>1289</v>
      </c>
      <c r="D9" s="157">
        <v>23</v>
      </c>
      <c r="E9" s="50">
        <v>1719</v>
      </c>
      <c r="F9" s="51">
        <v>1305</v>
      </c>
      <c r="G9" s="1">
        <v>23</v>
      </c>
      <c r="H9" s="51">
        <v>1818</v>
      </c>
      <c r="I9" s="14">
        <v>-1.23</v>
      </c>
      <c r="J9" s="57">
        <v>0</v>
      </c>
      <c r="K9" s="14">
        <v>-5.45</v>
      </c>
    </row>
    <row r="10" spans="2:11" ht="14.45" customHeight="1" x14ac:dyDescent="0.25">
      <c r="B10" s="8" t="s">
        <v>168</v>
      </c>
      <c r="C10" s="50">
        <v>1685</v>
      </c>
      <c r="D10" s="157">
        <v>25</v>
      </c>
      <c r="E10" s="50">
        <v>2449</v>
      </c>
      <c r="F10" s="51">
        <v>1558</v>
      </c>
      <c r="G10" s="1">
        <v>35</v>
      </c>
      <c r="H10" s="51">
        <v>2318</v>
      </c>
      <c r="I10" s="14">
        <v>8.15</v>
      </c>
      <c r="J10" s="57">
        <v>-28.57</v>
      </c>
      <c r="K10" s="14">
        <v>5.65</v>
      </c>
    </row>
    <row r="11" spans="2:11" ht="14.45" customHeight="1" x14ac:dyDescent="0.25">
      <c r="B11" s="8" t="s">
        <v>169</v>
      </c>
      <c r="C11" s="50">
        <v>1046</v>
      </c>
      <c r="D11" s="157">
        <v>21</v>
      </c>
      <c r="E11" s="50">
        <v>1535</v>
      </c>
      <c r="F11" s="51">
        <v>943</v>
      </c>
      <c r="G11" s="1">
        <v>26</v>
      </c>
      <c r="H11" s="51">
        <v>1354</v>
      </c>
      <c r="I11" s="14">
        <v>10.92</v>
      </c>
      <c r="J11" s="57">
        <v>-19.23</v>
      </c>
      <c r="K11" s="14">
        <v>13.37</v>
      </c>
    </row>
    <row r="12" spans="2:11" ht="14.45" customHeight="1" x14ac:dyDescent="0.25">
      <c r="B12" s="8" t="s">
        <v>170</v>
      </c>
      <c r="C12" s="50">
        <v>887</v>
      </c>
      <c r="D12" s="157">
        <v>17</v>
      </c>
      <c r="E12" s="50">
        <v>1175</v>
      </c>
      <c r="F12" s="51">
        <v>821</v>
      </c>
      <c r="G12" s="1">
        <v>9</v>
      </c>
      <c r="H12" s="51">
        <v>1077</v>
      </c>
      <c r="I12" s="14">
        <v>8.0399999999999991</v>
      </c>
      <c r="J12" s="57">
        <v>88.89</v>
      </c>
      <c r="K12" s="14">
        <v>9.1</v>
      </c>
    </row>
    <row r="13" spans="2:11" ht="14.45" customHeight="1" x14ac:dyDescent="0.25">
      <c r="B13" s="8" t="s">
        <v>171</v>
      </c>
      <c r="C13" s="1">
        <v>577</v>
      </c>
      <c r="D13" s="157">
        <v>10</v>
      </c>
      <c r="E13" s="1">
        <v>878</v>
      </c>
      <c r="F13" s="157">
        <v>558</v>
      </c>
      <c r="G13" s="1">
        <v>7</v>
      </c>
      <c r="H13" s="157">
        <v>839</v>
      </c>
      <c r="I13" s="14">
        <v>3.41</v>
      </c>
      <c r="J13" s="57">
        <v>42.86</v>
      </c>
      <c r="K13" s="14">
        <v>4.6500000000000004</v>
      </c>
    </row>
    <row r="14" spans="2:11" ht="14.45" customHeight="1" x14ac:dyDescent="0.25">
      <c r="B14" s="52" t="s">
        <v>172</v>
      </c>
      <c r="C14" s="53">
        <v>5484</v>
      </c>
      <c r="D14" s="7">
        <v>96</v>
      </c>
      <c r="E14" s="53">
        <v>7756</v>
      </c>
      <c r="F14" s="53">
        <v>5185</v>
      </c>
      <c r="G14" s="7">
        <v>100</v>
      </c>
      <c r="H14" s="53">
        <v>7406</v>
      </c>
      <c r="I14" s="54">
        <v>5.77</v>
      </c>
      <c r="J14" s="54">
        <v>-4</v>
      </c>
      <c r="K14" s="54">
        <v>4.7300000000000004</v>
      </c>
    </row>
    <row r="15" spans="2:11" ht="14.45" customHeight="1" x14ac:dyDescent="0.25">
      <c r="B15" s="52" t="s">
        <v>7</v>
      </c>
      <c r="C15" s="53">
        <v>174933</v>
      </c>
      <c r="D15" s="53">
        <v>3378</v>
      </c>
      <c r="E15" s="53">
        <v>246750</v>
      </c>
      <c r="F15" s="53">
        <v>175791</v>
      </c>
      <c r="G15" s="53">
        <v>3283</v>
      </c>
      <c r="H15" s="53">
        <v>249175</v>
      </c>
      <c r="I15" s="54">
        <f t="shared" ref="I15:K15" si="0">C15/F15*100-100</f>
        <v>-0.48807959451848149</v>
      </c>
      <c r="J15" s="54">
        <f t="shared" si="0"/>
        <v>2.8936947913493754</v>
      </c>
      <c r="K15" s="54">
        <f t="shared" si="0"/>
        <v>-0.97321159827430392</v>
      </c>
    </row>
  </sheetData>
  <mergeCells count="6">
    <mergeCell ref="B4:K4"/>
    <mergeCell ref="B5:K5"/>
    <mergeCell ref="B6:B8"/>
    <mergeCell ref="C6:E7"/>
    <mergeCell ref="F6:H7"/>
    <mergeCell ref="I6:K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6"/>
  <sheetViews>
    <sheetView workbookViewId="0">
      <selection activeCell="A16" sqref="A16:XFD24"/>
    </sheetView>
  </sheetViews>
  <sheetFormatPr defaultColWidth="9.140625" defaultRowHeight="15" x14ac:dyDescent="0.25"/>
  <cols>
    <col min="1" max="1" width="9.140625" style="45"/>
    <col min="2" max="2" width="28.140625" style="45" customWidth="1"/>
    <col min="3" max="6" width="9.140625" style="45" customWidth="1"/>
    <col min="7" max="16384" width="9.140625" style="45"/>
  </cols>
  <sheetData>
    <row r="3" spans="2:9" x14ac:dyDescent="0.25">
      <c r="B3" s="46" t="s">
        <v>306</v>
      </c>
      <c r="C3" s="112"/>
      <c r="D3" s="112"/>
      <c r="E3" s="112"/>
      <c r="F3" s="112"/>
    </row>
    <row r="4" spans="2:9" x14ac:dyDescent="0.25">
      <c r="B4" s="47" t="s">
        <v>308</v>
      </c>
      <c r="C4" s="112"/>
      <c r="D4" s="112"/>
      <c r="E4" s="112"/>
      <c r="F4" s="112"/>
    </row>
    <row r="5" spans="2:9" ht="15" customHeight="1" x14ac:dyDescent="0.25">
      <c r="B5" s="363" t="s">
        <v>28</v>
      </c>
      <c r="C5" s="362" t="s">
        <v>3</v>
      </c>
      <c r="D5" s="362" t="s">
        <v>4</v>
      </c>
      <c r="E5" s="362" t="s">
        <v>5</v>
      </c>
      <c r="F5" s="362" t="s">
        <v>19</v>
      </c>
    </row>
    <row r="6" spans="2:9" x14ac:dyDescent="0.25">
      <c r="B6" s="364"/>
      <c r="C6" s="362"/>
      <c r="D6" s="362"/>
      <c r="E6" s="362"/>
      <c r="F6" s="362" t="s">
        <v>21</v>
      </c>
    </row>
    <row r="7" spans="2:9" x14ac:dyDescent="0.25">
      <c r="B7" s="8" t="s">
        <v>29</v>
      </c>
      <c r="C7" s="50">
        <v>889</v>
      </c>
      <c r="D7" s="51">
        <v>9</v>
      </c>
      <c r="E7" s="5">
        <v>1155</v>
      </c>
      <c r="F7" s="9">
        <v>1.01</v>
      </c>
    </row>
    <row r="8" spans="2:9" x14ac:dyDescent="0.25">
      <c r="B8" s="8" t="s">
        <v>30</v>
      </c>
      <c r="C8" s="50">
        <v>4183</v>
      </c>
      <c r="D8" s="51">
        <v>82</v>
      </c>
      <c r="E8" s="5">
        <v>5934</v>
      </c>
      <c r="F8" s="9">
        <v>1.96</v>
      </c>
    </row>
    <row r="9" spans="2:9" x14ac:dyDescent="0.25">
      <c r="B9" s="8" t="s">
        <v>31</v>
      </c>
      <c r="C9" s="50">
        <v>412</v>
      </c>
      <c r="D9" s="51">
        <v>5</v>
      </c>
      <c r="E9" s="5">
        <v>667</v>
      </c>
      <c r="F9" s="9">
        <v>1.21</v>
      </c>
    </row>
    <row r="10" spans="2:9" x14ac:dyDescent="0.25">
      <c r="B10" s="52" t="s">
        <v>14</v>
      </c>
      <c r="C10" s="53">
        <v>5484</v>
      </c>
      <c r="D10" s="53">
        <v>96</v>
      </c>
      <c r="E10" s="53">
        <v>7756</v>
      </c>
      <c r="F10" s="54">
        <v>1.75</v>
      </c>
    </row>
    <row r="11" spans="2:9" s="140" customFormat="1" x14ac:dyDescent="0.25">
      <c r="B11" s="10" t="s">
        <v>302</v>
      </c>
      <c r="C11" s="10"/>
      <c r="D11" s="10"/>
      <c r="E11" s="10"/>
      <c r="F11" s="10"/>
    </row>
    <row r="16" spans="2:9" x14ac:dyDescent="0.25">
      <c r="B16" s="178"/>
      <c r="C16" s="178"/>
      <c r="D16" s="178"/>
      <c r="E16" s="178"/>
      <c r="F16" s="178"/>
      <c r="G16" s="178"/>
      <c r="H16" s="178"/>
      <c r="I16" s="178"/>
    </row>
  </sheetData>
  <mergeCells count="5">
    <mergeCell ref="B5:B6"/>
    <mergeCell ref="C5:C6"/>
    <mergeCell ref="D5:D6"/>
    <mergeCell ref="E5:E6"/>
    <mergeCell ref="F5:F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5"/>
  <sheetViews>
    <sheetView workbookViewId="0">
      <selection activeCell="A22" sqref="A22:XFD35"/>
    </sheetView>
  </sheetViews>
  <sheetFormatPr defaultColWidth="9.140625" defaultRowHeight="15" x14ac:dyDescent="0.25"/>
  <cols>
    <col min="1" max="1" width="11.7109375" style="45" customWidth="1"/>
    <col min="2" max="2" width="8" style="45" customWidth="1"/>
    <col min="3" max="3" width="7.5703125" style="45" customWidth="1"/>
    <col min="4" max="4" width="9.140625" style="45"/>
    <col min="5" max="5" width="8.140625" style="45" customWidth="1"/>
    <col min="6" max="6" width="8" style="45" customWidth="1"/>
    <col min="7" max="7" width="11.42578125" style="45" customWidth="1"/>
    <col min="8" max="8" width="7.42578125" style="45" customWidth="1"/>
    <col min="9" max="9" width="7.85546875" style="45" customWidth="1"/>
    <col min="10" max="10" width="8.28515625" style="45" customWidth="1"/>
    <col min="11" max="11" width="9.140625" style="45"/>
    <col min="12" max="12" width="8" style="45" customWidth="1"/>
    <col min="13" max="13" width="7.85546875" style="45" customWidth="1"/>
    <col min="14" max="14" width="11.5703125" style="45" customWidth="1"/>
    <col min="15" max="15" width="7.28515625" style="45" customWidth="1"/>
    <col min="16" max="16384" width="9.140625" style="45"/>
  </cols>
  <sheetData>
    <row r="1" spans="1:15" ht="11.25" customHeight="1" x14ac:dyDescent="0.25"/>
    <row r="2" spans="1:15" ht="11.25" customHeight="1" x14ac:dyDescent="0.25"/>
    <row r="3" spans="1:15" x14ac:dyDescent="0.25">
      <c r="A3" s="46" t="s">
        <v>180</v>
      </c>
      <c r="B3" s="48"/>
      <c r="C3" s="48"/>
      <c r="D3" s="48"/>
      <c r="E3" s="48"/>
      <c r="F3" s="48"/>
      <c r="G3" s="48"/>
      <c r="H3" s="48"/>
      <c r="I3" s="48"/>
      <c r="J3" s="48"/>
      <c r="K3" s="48"/>
      <c r="L3" s="48"/>
      <c r="M3" s="48"/>
      <c r="N3" s="48"/>
      <c r="O3" s="48"/>
    </row>
    <row r="4" spans="1:15" ht="15" customHeight="1" x14ac:dyDescent="0.25">
      <c r="A4" s="183" t="s">
        <v>32</v>
      </c>
      <c r="B4" s="183"/>
      <c r="C4" s="183"/>
      <c r="D4" s="183"/>
      <c r="E4" s="183"/>
      <c r="F4" s="183"/>
      <c r="G4" s="183"/>
      <c r="H4" s="48"/>
      <c r="I4" s="48"/>
      <c r="J4" s="48"/>
      <c r="K4" s="48"/>
      <c r="L4" s="48"/>
      <c r="M4" s="48"/>
      <c r="N4" s="48"/>
      <c r="O4" s="48"/>
    </row>
    <row r="5" spans="1:15" x14ac:dyDescent="0.25">
      <c r="A5" s="345" t="s">
        <v>33</v>
      </c>
      <c r="B5" s="344" t="s">
        <v>34</v>
      </c>
      <c r="C5" s="344"/>
      <c r="D5" s="344"/>
      <c r="E5" s="365"/>
      <c r="F5" s="365"/>
      <c r="G5" s="365"/>
      <c r="H5" s="365"/>
      <c r="I5" s="345" t="s">
        <v>35</v>
      </c>
      <c r="J5" s="345"/>
      <c r="K5" s="345"/>
      <c r="L5" s="365"/>
      <c r="M5" s="365"/>
      <c r="N5" s="365"/>
      <c r="O5" s="365"/>
    </row>
    <row r="6" spans="1:15" x14ac:dyDescent="0.25">
      <c r="A6" s="345"/>
      <c r="B6" s="362" t="s">
        <v>36</v>
      </c>
      <c r="C6" s="362" t="s">
        <v>37</v>
      </c>
      <c r="D6" s="362" t="s">
        <v>38</v>
      </c>
      <c r="E6" s="362" t="s">
        <v>39</v>
      </c>
      <c r="F6" s="362" t="s">
        <v>40</v>
      </c>
      <c r="G6" s="362" t="s">
        <v>41</v>
      </c>
      <c r="H6" s="366" t="s">
        <v>14</v>
      </c>
      <c r="I6" s="362" t="s">
        <v>36</v>
      </c>
      <c r="J6" s="362" t="s">
        <v>37</v>
      </c>
      <c r="K6" s="362" t="s">
        <v>38</v>
      </c>
      <c r="L6" s="362" t="s">
        <v>39</v>
      </c>
      <c r="M6" s="362" t="s">
        <v>40</v>
      </c>
      <c r="N6" s="362" t="s">
        <v>41</v>
      </c>
      <c r="O6" s="366" t="s">
        <v>14</v>
      </c>
    </row>
    <row r="7" spans="1:15" x14ac:dyDescent="0.25">
      <c r="A7" s="345"/>
      <c r="B7" s="362"/>
      <c r="C7" s="362"/>
      <c r="D7" s="362"/>
      <c r="E7" s="362"/>
      <c r="F7" s="362"/>
      <c r="G7" s="362"/>
      <c r="H7" s="366"/>
      <c r="I7" s="362"/>
      <c r="J7" s="362"/>
      <c r="K7" s="362"/>
      <c r="L7" s="362"/>
      <c r="M7" s="362"/>
      <c r="N7" s="362"/>
      <c r="O7" s="366"/>
    </row>
    <row r="8" spans="1:15" x14ac:dyDescent="0.25">
      <c r="A8" s="345"/>
      <c r="B8" s="362"/>
      <c r="C8" s="362"/>
      <c r="D8" s="362"/>
      <c r="E8" s="362"/>
      <c r="F8" s="362"/>
      <c r="G8" s="362"/>
      <c r="H8" s="366"/>
      <c r="I8" s="362"/>
      <c r="J8" s="362"/>
      <c r="K8" s="362"/>
      <c r="L8" s="362"/>
      <c r="M8" s="362"/>
      <c r="N8" s="362"/>
      <c r="O8" s="366"/>
    </row>
    <row r="9" spans="1:15" x14ac:dyDescent="0.25">
      <c r="A9" s="345"/>
      <c r="B9" s="362"/>
      <c r="C9" s="362"/>
      <c r="D9" s="362"/>
      <c r="E9" s="362"/>
      <c r="F9" s="362"/>
      <c r="G9" s="362"/>
      <c r="H9" s="366"/>
      <c r="I9" s="362"/>
      <c r="J9" s="362"/>
      <c r="K9" s="362"/>
      <c r="L9" s="362"/>
      <c r="M9" s="362"/>
      <c r="N9" s="362"/>
      <c r="O9" s="366"/>
    </row>
    <row r="10" spans="1:15" x14ac:dyDescent="0.25">
      <c r="A10" s="193" t="s">
        <v>298</v>
      </c>
      <c r="B10" s="50">
        <v>269</v>
      </c>
      <c r="C10" s="51">
        <v>110</v>
      </c>
      <c r="D10" s="5">
        <v>135</v>
      </c>
      <c r="E10" s="2">
        <v>413</v>
      </c>
      <c r="F10" s="5">
        <v>67</v>
      </c>
      <c r="G10" s="26">
        <v>7</v>
      </c>
      <c r="H10" s="50">
        <v>1001</v>
      </c>
      <c r="I10" s="51">
        <v>40</v>
      </c>
      <c r="J10" s="5">
        <v>11</v>
      </c>
      <c r="K10" s="2">
        <v>21</v>
      </c>
      <c r="L10" s="5">
        <v>143</v>
      </c>
      <c r="M10" s="26">
        <v>68</v>
      </c>
      <c r="N10" s="194">
        <v>5</v>
      </c>
      <c r="O10" s="195">
        <v>288</v>
      </c>
    </row>
    <row r="11" spans="1:15" x14ac:dyDescent="0.25">
      <c r="A11" s="193" t="s">
        <v>168</v>
      </c>
      <c r="B11" s="50">
        <v>273</v>
      </c>
      <c r="C11" s="51">
        <v>55</v>
      </c>
      <c r="D11" s="5">
        <v>263</v>
      </c>
      <c r="E11" s="2">
        <v>490</v>
      </c>
      <c r="F11" s="5">
        <v>98</v>
      </c>
      <c r="G11" s="26">
        <v>25</v>
      </c>
      <c r="H11" s="50">
        <v>1204</v>
      </c>
      <c r="I11" s="51">
        <v>71</v>
      </c>
      <c r="J11" s="5">
        <v>23</v>
      </c>
      <c r="K11" s="2">
        <v>70</v>
      </c>
      <c r="L11" s="5">
        <v>227</v>
      </c>
      <c r="M11" s="26">
        <v>80</v>
      </c>
      <c r="N11" s="194">
        <v>10</v>
      </c>
      <c r="O11" s="195">
        <v>481</v>
      </c>
    </row>
    <row r="12" spans="1:15" x14ac:dyDescent="0.25">
      <c r="A12" s="193" t="s">
        <v>169</v>
      </c>
      <c r="B12" s="196">
        <v>181</v>
      </c>
      <c r="C12" s="197">
        <v>34</v>
      </c>
      <c r="D12" s="196">
        <v>117</v>
      </c>
      <c r="E12" s="197">
        <v>284</v>
      </c>
      <c r="F12" s="196">
        <v>55</v>
      </c>
      <c r="G12" s="197">
        <v>8</v>
      </c>
      <c r="H12" s="198">
        <v>679</v>
      </c>
      <c r="I12" s="199">
        <v>48</v>
      </c>
      <c r="J12" s="194">
        <v>13</v>
      </c>
      <c r="K12" s="199">
        <v>64</v>
      </c>
      <c r="L12" s="194">
        <v>151</v>
      </c>
      <c r="M12" s="199">
        <v>84</v>
      </c>
      <c r="N12" s="194">
        <v>7</v>
      </c>
      <c r="O12" s="195">
        <v>367</v>
      </c>
    </row>
    <row r="13" spans="1:15" x14ac:dyDescent="0.25">
      <c r="A13" s="193" t="s">
        <v>170</v>
      </c>
      <c r="B13" s="196">
        <v>163</v>
      </c>
      <c r="C13" s="197">
        <v>21</v>
      </c>
      <c r="D13" s="196">
        <v>117</v>
      </c>
      <c r="E13" s="197">
        <v>313</v>
      </c>
      <c r="F13" s="196">
        <v>34</v>
      </c>
      <c r="G13" s="197">
        <v>14</v>
      </c>
      <c r="H13" s="198">
        <v>662</v>
      </c>
      <c r="I13" s="199">
        <v>17</v>
      </c>
      <c r="J13" s="194">
        <v>2</v>
      </c>
      <c r="K13" s="199">
        <v>29</v>
      </c>
      <c r="L13" s="194">
        <v>97</v>
      </c>
      <c r="M13" s="199">
        <v>71</v>
      </c>
      <c r="N13" s="194">
        <v>9</v>
      </c>
      <c r="O13" s="195">
        <v>225</v>
      </c>
    </row>
    <row r="14" spans="1:15" x14ac:dyDescent="0.25">
      <c r="A14" s="193" t="s">
        <v>171</v>
      </c>
      <c r="B14" s="196">
        <v>111</v>
      </c>
      <c r="C14" s="197">
        <v>7</v>
      </c>
      <c r="D14" s="196">
        <v>68</v>
      </c>
      <c r="E14" s="197">
        <v>186</v>
      </c>
      <c r="F14" s="196">
        <v>38</v>
      </c>
      <c r="G14" s="197">
        <v>4</v>
      </c>
      <c r="H14" s="198">
        <v>414</v>
      </c>
      <c r="I14" s="199">
        <v>11</v>
      </c>
      <c r="J14" s="194">
        <v>4</v>
      </c>
      <c r="K14" s="199">
        <v>34</v>
      </c>
      <c r="L14" s="194">
        <v>70</v>
      </c>
      <c r="M14" s="199">
        <v>39</v>
      </c>
      <c r="N14" s="194">
        <v>5</v>
      </c>
      <c r="O14" s="195">
        <v>163</v>
      </c>
    </row>
    <row r="15" spans="1:15" x14ac:dyDescent="0.25">
      <c r="A15" s="200" t="s">
        <v>14</v>
      </c>
      <c r="B15" s="189">
        <v>997</v>
      </c>
      <c r="C15" s="189">
        <v>227</v>
      </c>
      <c r="D15" s="189">
        <v>700</v>
      </c>
      <c r="E15" s="189">
        <v>1686</v>
      </c>
      <c r="F15" s="189">
        <v>292</v>
      </c>
      <c r="G15" s="189">
        <v>58</v>
      </c>
      <c r="H15" s="189">
        <v>3960</v>
      </c>
      <c r="I15" s="201">
        <v>187</v>
      </c>
      <c r="J15" s="201">
        <v>53</v>
      </c>
      <c r="K15" s="201">
        <v>218</v>
      </c>
      <c r="L15" s="201">
        <v>688</v>
      </c>
      <c r="M15" s="201">
        <v>342</v>
      </c>
      <c r="N15" s="201">
        <v>36</v>
      </c>
      <c r="O15" s="201">
        <v>1524</v>
      </c>
    </row>
  </sheetData>
  <mergeCells count="17">
    <mergeCell ref="M6:M9"/>
    <mergeCell ref="A5:A9"/>
    <mergeCell ref="B5:H5"/>
    <mergeCell ref="I5:O5"/>
    <mergeCell ref="B6:B9"/>
    <mergeCell ref="C6:C9"/>
    <mergeCell ref="D6:D9"/>
    <mergeCell ref="E6:E9"/>
    <mergeCell ref="F6:F9"/>
    <mergeCell ref="G6:G9"/>
    <mergeCell ref="N6:N9"/>
    <mergeCell ref="O6:O9"/>
    <mergeCell ref="H6:H9"/>
    <mergeCell ref="I6:I9"/>
    <mergeCell ref="J6:J9"/>
    <mergeCell ref="K6:K9"/>
    <mergeCell ref="L6:L9"/>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L21"/>
  <sheetViews>
    <sheetView topLeftCell="A7" workbookViewId="0">
      <selection activeCell="A21" sqref="A21:XFD34"/>
    </sheetView>
  </sheetViews>
  <sheetFormatPr defaultColWidth="9.140625" defaultRowHeight="15" x14ac:dyDescent="0.25"/>
  <cols>
    <col min="1" max="1" width="4.85546875" style="45" customWidth="1"/>
    <col min="2" max="2" width="11.85546875" style="45" customWidth="1"/>
    <col min="3" max="11" width="9.140625" style="45"/>
    <col min="12" max="12" width="31.85546875" style="45" customWidth="1"/>
    <col min="13" max="16384" width="9.140625" style="45"/>
  </cols>
  <sheetData>
    <row r="1" spans="2:12" ht="11.25" customHeight="1" x14ac:dyDescent="0.25"/>
    <row r="2" spans="2:12" ht="11.25" customHeight="1" x14ac:dyDescent="0.25"/>
    <row r="3" spans="2:12" ht="15" customHeight="1" x14ac:dyDescent="0.25">
      <c r="B3" s="202" t="s">
        <v>309</v>
      </c>
      <c r="C3" s="203"/>
      <c r="D3" s="204"/>
      <c r="E3" s="205"/>
      <c r="F3" s="205"/>
      <c r="G3" s="205"/>
      <c r="H3" s="205"/>
      <c r="I3" s="205"/>
      <c r="J3" s="206"/>
      <c r="K3" s="206"/>
      <c r="L3" s="77"/>
    </row>
    <row r="4" spans="2:12" ht="12.75" customHeight="1" x14ac:dyDescent="0.25">
      <c r="B4" s="207" t="s">
        <v>42</v>
      </c>
      <c r="C4" s="207"/>
      <c r="D4" s="207"/>
      <c r="E4" s="207"/>
      <c r="F4" s="207"/>
      <c r="G4" s="207"/>
      <c r="H4" s="207"/>
      <c r="I4" s="111"/>
    </row>
    <row r="5" spans="2:12" ht="15" customHeight="1" x14ac:dyDescent="0.25">
      <c r="B5" s="368" t="s">
        <v>1</v>
      </c>
      <c r="C5" s="367" t="s">
        <v>95</v>
      </c>
      <c r="D5" s="367"/>
      <c r="E5" s="367"/>
      <c r="F5" s="367"/>
      <c r="G5" s="367"/>
      <c r="H5" s="367"/>
      <c r="I5" s="367"/>
    </row>
    <row r="6" spans="2:12" ht="67.5" x14ac:dyDescent="0.25">
      <c r="B6" s="369"/>
      <c r="C6" s="208" t="s">
        <v>36</v>
      </c>
      <c r="D6" s="208" t="s">
        <v>37</v>
      </c>
      <c r="E6" s="208" t="s">
        <v>38</v>
      </c>
      <c r="F6" s="208" t="s">
        <v>39</v>
      </c>
      <c r="G6" s="208" t="s">
        <v>40</v>
      </c>
      <c r="H6" s="153" t="s">
        <v>43</v>
      </c>
      <c r="I6" s="209" t="s">
        <v>14</v>
      </c>
    </row>
    <row r="7" spans="2:12" x14ac:dyDescent="0.25">
      <c r="B7" s="193" t="s">
        <v>298</v>
      </c>
      <c r="C7" s="167">
        <v>26.87</v>
      </c>
      <c r="D7" s="187">
        <v>10.99</v>
      </c>
      <c r="E7" s="167">
        <v>13.49</v>
      </c>
      <c r="F7" s="187">
        <v>41.26</v>
      </c>
      <c r="G7" s="167">
        <v>6.69</v>
      </c>
      <c r="H7" s="187">
        <v>0.7</v>
      </c>
      <c r="I7" s="167">
        <v>100</v>
      </c>
    </row>
    <row r="8" spans="2:12" x14ac:dyDescent="0.25">
      <c r="B8" s="193" t="s">
        <v>168</v>
      </c>
      <c r="C8" s="167">
        <v>22.67</v>
      </c>
      <c r="D8" s="187">
        <v>4.57</v>
      </c>
      <c r="E8" s="167">
        <v>21.84</v>
      </c>
      <c r="F8" s="187">
        <v>40.700000000000003</v>
      </c>
      <c r="G8" s="167">
        <v>8.14</v>
      </c>
      <c r="H8" s="187">
        <v>2.08</v>
      </c>
      <c r="I8" s="167">
        <v>100</v>
      </c>
    </row>
    <row r="9" spans="2:12" x14ac:dyDescent="0.25">
      <c r="B9" s="193" t="s">
        <v>169</v>
      </c>
      <c r="C9" s="167">
        <v>26.66</v>
      </c>
      <c r="D9" s="187">
        <v>5.01</v>
      </c>
      <c r="E9" s="167">
        <v>17.23</v>
      </c>
      <c r="F9" s="187">
        <v>41.83</v>
      </c>
      <c r="G9" s="167">
        <v>8.1</v>
      </c>
      <c r="H9" s="187">
        <v>1.18</v>
      </c>
      <c r="I9" s="167">
        <v>100</v>
      </c>
    </row>
    <row r="10" spans="2:12" x14ac:dyDescent="0.25">
      <c r="B10" s="193" t="s">
        <v>170</v>
      </c>
      <c r="C10" s="167">
        <v>24.62</v>
      </c>
      <c r="D10" s="187">
        <v>3.17</v>
      </c>
      <c r="E10" s="167">
        <v>17.670000000000002</v>
      </c>
      <c r="F10" s="187">
        <v>47.28</v>
      </c>
      <c r="G10" s="167">
        <v>5.14</v>
      </c>
      <c r="H10" s="187">
        <v>2.11</v>
      </c>
      <c r="I10" s="167">
        <v>100</v>
      </c>
    </row>
    <row r="11" spans="2:12" x14ac:dyDescent="0.25">
      <c r="B11" s="193" t="s">
        <v>171</v>
      </c>
      <c r="C11" s="167">
        <v>26.81</v>
      </c>
      <c r="D11" s="187">
        <v>1.69</v>
      </c>
      <c r="E11" s="167">
        <v>16.43</v>
      </c>
      <c r="F11" s="187">
        <v>44.93</v>
      </c>
      <c r="G11" s="167">
        <v>9.18</v>
      </c>
      <c r="H11" s="187">
        <v>0.97</v>
      </c>
      <c r="I11" s="167">
        <v>100</v>
      </c>
    </row>
    <row r="12" spans="2:12" x14ac:dyDescent="0.25">
      <c r="B12" s="200" t="s">
        <v>14</v>
      </c>
      <c r="C12" s="210">
        <v>25.18</v>
      </c>
      <c r="D12" s="210">
        <v>5.73</v>
      </c>
      <c r="E12" s="210">
        <v>17.68</v>
      </c>
      <c r="F12" s="210">
        <v>42.58</v>
      </c>
      <c r="G12" s="210">
        <v>7.37</v>
      </c>
      <c r="H12" s="210">
        <v>1.46</v>
      </c>
      <c r="I12" s="210">
        <v>100</v>
      </c>
    </row>
    <row r="21" spans="2:12" x14ac:dyDescent="0.25">
      <c r="B21" s="178"/>
      <c r="C21" s="178"/>
      <c r="D21" s="178"/>
      <c r="E21" s="178"/>
      <c r="F21" s="178"/>
      <c r="G21" s="178"/>
      <c r="H21" s="178"/>
      <c r="I21" s="178"/>
      <c r="J21" s="178"/>
      <c r="K21" s="178"/>
      <c r="L21" s="178"/>
    </row>
  </sheetData>
  <mergeCells count="2">
    <mergeCell ref="C5:I5"/>
    <mergeCell ref="B5:B6"/>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2"/>
  <sheetViews>
    <sheetView workbookViewId="0">
      <selection activeCell="A5" sqref="A5:A6"/>
    </sheetView>
  </sheetViews>
  <sheetFormatPr defaultColWidth="9.140625" defaultRowHeight="15" x14ac:dyDescent="0.25"/>
  <cols>
    <col min="1" max="1" width="15.42578125" style="45" customWidth="1"/>
    <col min="2" max="7" width="9.140625" style="45"/>
    <col min="8" max="8" width="10.28515625" style="45" customWidth="1"/>
    <col min="9" max="16384" width="9.140625" style="45"/>
  </cols>
  <sheetData>
    <row r="1" spans="1:8" ht="12.6" customHeight="1" x14ac:dyDescent="0.25"/>
    <row r="2" spans="1:8" ht="12.6" customHeight="1" x14ac:dyDescent="0.25"/>
    <row r="3" spans="1:8" x14ac:dyDescent="0.25">
      <c r="A3" s="46" t="s">
        <v>310</v>
      </c>
      <c r="B3" s="109"/>
    </row>
    <row r="4" spans="1:8" x14ac:dyDescent="0.25">
      <c r="A4" s="346" t="s">
        <v>42</v>
      </c>
      <c r="B4" s="370"/>
      <c r="C4" s="370"/>
      <c r="D4" s="370"/>
      <c r="E4" s="370"/>
      <c r="F4" s="370"/>
      <c r="G4" s="370"/>
    </row>
    <row r="5" spans="1:8" ht="13.5" customHeight="1" x14ac:dyDescent="0.25">
      <c r="A5" s="368" t="s">
        <v>1</v>
      </c>
      <c r="B5" s="367" t="s">
        <v>314</v>
      </c>
      <c r="C5" s="367"/>
      <c r="D5" s="367"/>
      <c r="E5" s="367"/>
      <c r="F5" s="367"/>
      <c r="G5" s="367"/>
      <c r="H5" s="367"/>
    </row>
    <row r="6" spans="1:8" ht="67.5" x14ac:dyDescent="0.25">
      <c r="A6" s="369"/>
      <c r="B6" s="11" t="s">
        <v>36</v>
      </c>
      <c r="C6" s="11" t="s">
        <v>37</v>
      </c>
      <c r="D6" s="11" t="s">
        <v>38</v>
      </c>
      <c r="E6" s="11" t="s">
        <v>39</v>
      </c>
      <c r="F6" s="11" t="s">
        <v>40</v>
      </c>
      <c r="G6" s="11" t="s">
        <v>43</v>
      </c>
      <c r="H6" s="6" t="s">
        <v>14</v>
      </c>
    </row>
    <row r="7" spans="1:8" x14ac:dyDescent="0.25">
      <c r="A7" s="184" t="s">
        <v>298</v>
      </c>
      <c r="B7" s="73">
        <v>13.89</v>
      </c>
      <c r="C7" s="72">
        <v>3.82</v>
      </c>
      <c r="D7" s="73">
        <v>7.29</v>
      </c>
      <c r="E7" s="72">
        <v>49.65</v>
      </c>
      <c r="F7" s="73">
        <v>23.61</v>
      </c>
      <c r="G7" s="72">
        <v>1.74</v>
      </c>
      <c r="H7" s="73">
        <v>100</v>
      </c>
    </row>
    <row r="8" spans="1:8" x14ac:dyDescent="0.25">
      <c r="A8" s="184" t="s">
        <v>168</v>
      </c>
      <c r="B8" s="73">
        <v>14.76</v>
      </c>
      <c r="C8" s="72">
        <v>4.78</v>
      </c>
      <c r="D8" s="73">
        <v>14.55</v>
      </c>
      <c r="E8" s="72">
        <v>47.19</v>
      </c>
      <c r="F8" s="73">
        <v>16.63</v>
      </c>
      <c r="G8" s="72">
        <v>2.08</v>
      </c>
      <c r="H8" s="73">
        <v>100</v>
      </c>
    </row>
    <row r="9" spans="1:8" x14ac:dyDescent="0.25">
      <c r="A9" s="184" t="s">
        <v>169</v>
      </c>
      <c r="B9" s="73">
        <v>13.08</v>
      </c>
      <c r="C9" s="72">
        <v>3.54</v>
      </c>
      <c r="D9" s="73">
        <v>17.440000000000001</v>
      </c>
      <c r="E9" s="72">
        <v>41.14</v>
      </c>
      <c r="F9" s="73">
        <v>22.89</v>
      </c>
      <c r="G9" s="72">
        <v>1.91</v>
      </c>
      <c r="H9" s="73">
        <v>100</v>
      </c>
    </row>
    <row r="10" spans="1:8" x14ac:dyDescent="0.25">
      <c r="A10" s="184" t="s">
        <v>170</v>
      </c>
      <c r="B10" s="73">
        <v>7.56</v>
      </c>
      <c r="C10" s="72">
        <v>0.89</v>
      </c>
      <c r="D10" s="73">
        <v>12.89</v>
      </c>
      <c r="E10" s="72">
        <v>43.11</v>
      </c>
      <c r="F10" s="73">
        <v>31.56</v>
      </c>
      <c r="G10" s="72">
        <v>4</v>
      </c>
      <c r="H10" s="73">
        <v>100</v>
      </c>
    </row>
    <row r="11" spans="1:8" x14ac:dyDescent="0.25">
      <c r="A11" s="184" t="s">
        <v>171</v>
      </c>
      <c r="B11" s="73">
        <v>6.75</v>
      </c>
      <c r="C11" s="72">
        <v>2.4500000000000002</v>
      </c>
      <c r="D11" s="73">
        <v>20.86</v>
      </c>
      <c r="E11" s="72">
        <v>42.94</v>
      </c>
      <c r="F11" s="73">
        <v>23.93</v>
      </c>
      <c r="G11" s="72">
        <v>3.07</v>
      </c>
      <c r="H11" s="73">
        <v>100</v>
      </c>
    </row>
    <row r="12" spans="1:8" x14ac:dyDescent="0.25">
      <c r="A12" s="188" t="s">
        <v>14</v>
      </c>
      <c r="B12" s="211">
        <v>12.27</v>
      </c>
      <c r="C12" s="211">
        <v>3.48</v>
      </c>
      <c r="D12" s="211">
        <v>14.3</v>
      </c>
      <c r="E12" s="211">
        <v>45.14</v>
      </c>
      <c r="F12" s="211">
        <v>22.44</v>
      </c>
      <c r="G12" s="211">
        <v>2.36</v>
      </c>
      <c r="H12" s="211">
        <v>100</v>
      </c>
    </row>
  </sheetData>
  <mergeCells count="3">
    <mergeCell ref="A4:G4"/>
    <mergeCell ref="A5:A6"/>
    <mergeCell ref="B5:H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
  <sheetViews>
    <sheetView workbookViewId="0">
      <selection activeCell="E29" sqref="E29"/>
    </sheetView>
  </sheetViews>
  <sheetFormatPr defaultColWidth="9.140625" defaultRowHeight="15" x14ac:dyDescent="0.25"/>
  <cols>
    <col min="1" max="3" width="9.140625" style="45"/>
    <col min="4" max="7" width="12.42578125" style="45" customWidth="1"/>
    <col min="8" max="16384" width="9.140625" style="45"/>
  </cols>
  <sheetData>
    <row r="1" spans="1:8" ht="11.25" customHeight="1" x14ac:dyDescent="0.25"/>
    <row r="2" spans="1:8" ht="11.25" customHeight="1" x14ac:dyDescent="0.25"/>
    <row r="3" spans="1:8" x14ac:dyDescent="0.25">
      <c r="A3" s="46" t="s">
        <v>311</v>
      </c>
      <c r="B3" s="46"/>
      <c r="C3" s="46"/>
      <c r="D3" s="46"/>
      <c r="E3" s="46"/>
      <c r="F3" s="46"/>
      <c r="G3" s="46"/>
      <c r="H3" s="46"/>
    </row>
    <row r="4" spans="1:8" ht="12.75" customHeight="1" x14ac:dyDescent="0.25">
      <c r="A4" s="183" t="s">
        <v>44</v>
      </c>
      <c r="B4" s="183"/>
      <c r="C4" s="183"/>
      <c r="D4" s="183"/>
      <c r="E4" s="183"/>
      <c r="F4" s="183"/>
      <c r="G4" s="183"/>
    </row>
    <row r="5" spans="1:8" ht="13.5" customHeight="1" x14ac:dyDescent="0.25">
      <c r="A5" s="371" t="s">
        <v>45</v>
      </c>
      <c r="B5" s="373" t="s">
        <v>46</v>
      </c>
      <c r="C5" s="373"/>
      <c r="D5" s="373"/>
      <c r="E5" s="374" t="s">
        <v>47</v>
      </c>
      <c r="F5" s="374"/>
      <c r="G5" s="374"/>
    </row>
    <row r="6" spans="1:8" ht="13.5" customHeight="1" x14ac:dyDescent="0.25">
      <c r="A6" s="372"/>
      <c r="B6" s="212" t="s">
        <v>3</v>
      </c>
      <c r="C6" s="212" t="s">
        <v>4</v>
      </c>
      <c r="D6" s="212" t="s">
        <v>5</v>
      </c>
      <c r="E6" s="212" t="s">
        <v>3</v>
      </c>
      <c r="F6" s="212" t="s">
        <v>4</v>
      </c>
      <c r="G6" s="212" t="s">
        <v>5</v>
      </c>
    </row>
    <row r="7" spans="1:8" ht="13.5" customHeight="1" x14ac:dyDescent="0.25">
      <c r="A7" s="213" t="s">
        <v>48</v>
      </c>
      <c r="B7" s="214">
        <v>341</v>
      </c>
      <c r="C7" s="215">
        <v>6</v>
      </c>
      <c r="D7" s="214">
        <v>459</v>
      </c>
      <c r="E7" s="216">
        <v>6.2180999999999997</v>
      </c>
      <c r="F7" s="217">
        <v>6.25</v>
      </c>
      <c r="G7" s="216">
        <v>5.9180000000000001</v>
      </c>
    </row>
    <row r="8" spans="1:8" ht="13.5" customHeight="1" x14ac:dyDescent="0.25">
      <c r="A8" s="213" t="s">
        <v>49</v>
      </c>
      <c r="B8" s="214">
        <v>335</v>
      </c>
      <c r="C8" s="215">
        <v>5</v>
      </c>
      <c r="D8" s="214">
        <v>514</v>
      </c>
      <c r="E8" s="216">
        <v>6.1086999999999998</v>
      </c>
      <c r="F8" s="217">
        <v>5.2083000000000004</v>
      </c>
      <c r="G8" s="216">
        <v>6.6271000000000004</v>
      </c>
    </row>
    <row r="9" spans="1:8" ht="13.5" customHeight="1" x14ac:dyDescent="0.25">
      <c r="A9" s="213" t="s">
        <v>50</v>
      </c>
      <c r="B9" s="214">
        <v>413</v>
      </c>
      <c r="C9" s="215">
        <v>10</v>
      </c>
      <c r="D9" s="214">
        <v>588</v>
      </c>
      <c r="E9" s="216">
        <v>7.5309999999999997</v>
      </c>
      <c r="F9" s="217">
        <v>10.416700000000001</v>
      </c>
      <c r="G9" s="216">
        <v>7.5811999999999999</v>
      </c>
    </row>
    <row r="10" spans="1:8" ht="13.5" customHeight="1" x14ac:dyDescent="0.25">
      <c r="A10" s="213" t="s">
        <v>51</v>
      </c>
      <c r="B10" s="214">
        <v>400</v>
      </c>
      <c r="C10" s="215">
        <v>13</v>
      </c>
      <c r="D10" s="214">
        <v>559</v>
      </c>
      <c r="E10" s="216">
        <v>7.2938999999999998</v>
      </c>
      <c r="F10" s="217">
        <v>13.541700000000001</v>
      </c>
      <c r="G10" s="216">
        <v>7.2073</v>
      </c>
    </row>
    <row r="11" spans="1:8" ht="13.5" customHeight="1" x14ac:dyDescent="0.25">
      <c r="A11" s="213" t="s">
        <v>52</v>
      </c>
      <c r="B11" s="214">
        <v>468</v>
      </c>
      <c r="C11" s="215">
        <v>10</v>
      </c>
      <c r="D11" s="214">
        <v>661</v>
      </c>
      <c r="E11" s="216">
        <v>8.5338999999999992</v>
      </c>
      <c r="F11" s="217">
        <v>10.416700000000001</v>
      </c>
      <c r="G11" s="216">
        <v>8.5223999999999993</v>
      </c>
    </row>
    <row r="12" spans="1:8" ht="13.5" customHeight="1" x14ac:dyDescent="0.25">
      <c r="A12" s="213" t="s">
        <v>53</v>
      </c>
      <c r="B12" s="214">
        <v>580</v>
      </c>
      <c r="C12" s="215">
        <v>5</v>
      </c>
      <c r="D12" s="214">
        <v>814</v>
      </c>
      <c r="E12" s="216">
        <v>10.5762</v>
      </c>
      <c r="F12" s="217">
        <v>5.2083000000000004</v>
      </c>
      <c r="G12" s="216">
        <v>10.495100000000001</v>
      </c>
    </row>
    <row r="13" spans="1:8" ht="13.5" customHeight="1" x14ac:dyDescent="0.25">
      <c r="A13" s="213" t="s">
        <v>54</v>
      </c>
      <c r="B13" s="214">
        <v>628</v>
      </c>
      <c r="C13" s="215">
        <v>9</v>
      </c>
      <c r="D13" s="214">
        <v>853</v>
      </c>
      <c r="E13" s="216">
        <v>11.451499999999999</v>
      </c>
      <c r="F13" s="217">
        <v>9.375</v>
      </c>
      <c r="G13" s="216">
        <v>10.9979</v>
      </c>
    </row>
    <row r="14" spans="1:8" ht="13.5" customHeight="1" x14ac:dyDescent="0.25">
      <c r="A14" s="213" t="s">
        <v>55</v>
      </c>
      <c r="B14" s="214">
        <v>596</v>
      </c>
      <c r="C14" s="215">
        <v>5</v>
      </c>
      <c r="D14" s="214">
        <v>858</v>
      </c>
      <c r="E14" s="216">
        <v>10.868</v>
      </c>
      <c r="F14" s="217">
        <v>5.2083000000000004</v>
      </c>
      <c r="G14" s="216">
        <v>11.0624</v>
      </c>
    </row>
    <row r="15" spans="1:8" ht="13.5" customHeight="1" x14ac:dyDescent="0.25">
      <c r="A15" s="213" t="s">
        <v>56</v>
      </c>
      <c r="B15" s="214">
        <v>464</v>
      </c>
      <c r="C15" s="215">
        <v>7</v>
      </c>
      <c r="D15" s="214">
        <v>647</v>
      </c>
      <c r="E15" s="216">
        <v>8.4610000000000003</v>
      </c>
      <c r="F15" s="217">
        <v>7.2916999999999996</v>
      </c>
      <c r="G15" s="216">
        <v>8.3419000000000008</v>
      </c>
    </row>
    <row r="16" spans="1:8" ht="13.5" customHeight="1" x14ac:dyDescent="0.25">
      <c r="A16" s="213" t="s">
        <v>57</v>
      </c>
      <c r="B16" s="214">
        <v>452</v>
      </c>
      <c r="C16" s="215">
        <v>8</v>
      </c>
      <c r="D16" s="214">
        <v>612</v>
      </c>
      <c r="E16" s="216">
        <v>8.2422000000000004</v>
      </c>
      <c r="F16" s="217">
        <v>8.3332999999999995</v>
      </c>
      <c r="G16" s="216">
        <v>7.8906999999999998</v>
      </c>
    </row>
    <row r="17" spans="1:7" ht="13.5" customHeight="1" x14ac:dyDescent="0.25">
      <c r="A17" s="213" t="s">
        <v>58</v>
      </c>
      <c r="B17" s="214">
        <v>428</v>
      </c>
      <c r="C17" s="215">
        <v>13</v>
      </c>
      <c r="D17" s="214">
        <v>607</v>
      </c>
      <c r="E17" s="216">
        <v>7.8045</v>
      </c>
      <c r="F17" s="217">
        <v>13.541700000000001</v>
      </c>
      <c r="G17" s="216">
        <v>7.8262</v>
      </c>
    </row>
    <row r="18" spans="1:7" ht="13.5" customHeight="1" x14ac:dyDescent="0.25">
      <c r="A18" s="213" t="s">
        <v>59</v>
      </c>
      <c r="B18" s="214">
        <v>379</v>
      </c>
      <c r="C18" s="218">
        <v>5</v>
      </c>
      <c r="D18" s="219">
        <v>584</v>
      </c>
      <c r="E18" s="220">
        <v>6.9109999999999996</v>
      </c>
      <c r="F18" s="221">
        <v>5.2083000000000004</v>
      </c>
      <c r="G18" s="220">
        <v>7.5297000000000001</v>
      </c>
    </row>
    <row r="19" spans="1:7" ht="13.5" customHeight="1" x14ac:dyDescent="0.25">
      <c r="A19" s="222" t="s">
        <v>14</v>
      </c>
      <c r="B19" s="223">
        <v>5484</v>
      </c>
      <c r="C19" s="223">
        <v>96</v>
      </c>
      <c r="D19" s="223">
        <v>7756</v>
      </c>
      <c r="E19" s="224">
        <v>100</v>
      </c>
      <c r="F19" s="224">
        <v>100</v>
      </c>
      <c r="G19" s="224">
        <v>100</v>
      </c>
    </row>
  </sheetData>
  <mergeCells count="3">
    <mergeCell ref="A5:A6"/>
    <mergeCell ref="B5:D5"/>
    <mergeCell ref="E5:G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4"/>
  <sheetViews>
    <sheetView workbookViewId="0">
      <selection activeCell="D31" sqref="D31"/>
    </sheetView>
  </sheetViews>
  <sheetFormatPr defaultColWidth="9.140625" defaultRowHeight="15" x14ac:dyDescent="0.25"/>
  <cols>
    <col min="1" max="1" width="10.7109375" style="45" customWidth="1"/>
    <col min="2" max="2" width="9.140625" style="45"/>
    <col min="3" max="5" width="15" style="45" customWidth="1"/>
    <col min="6" max="6" width="14.28515625" style="45" customWidth="1"/>
    <col min="7" max="7" width="15" style="45" customWidth="1"/>
    <col min="8" max="16384" width="9.140625" style="45"/>
  </cols>
  <sheetData>
    <row r="1" spans="1:11" ht="11.25" customHeight="1" x14ac:dyDescent="0.25"/>
    <row r="2" spans="1:11" ht="11.25" customHeight="1" x14ac:dyDescent="0.25"/>
    <row r="3" spans="1:11" x14ac:dyDescent="0.25">
      <c r="A3" s="46" t="s">
        <v>182</v>
      </c>
      <c r="B3" s="46"/>
      <c r="C3" s="46"/>
      <c r="D3" s="46"/>
      <c r="E3" s="46"/>
      <c r="F3" s="46"/>
      <c r="G3" s="46"/>
      <c r="H3" s="46"/>
      <c r="I3" s="46"/>
      <c r="J3" s="46"/>
      <c r="K3" s="46"/>
    </row>
    <row r="4" spans="1:11" ht="15" customHeight="1" x14ac:dyDescent="0.25">
      <c r="A4" s="183" t="s">
        <v>44</v>
      </c>
      <c r="B4" s="183"/>
      <c r="C4" s="183"/>
      <c r="D4" s="183"/>
      <c r="E4" s="183"/>
      <c r="F4" s="183"/>
      <c r="G4" s="183"/>
    </row>
    <row r="5" spans="1:11" ht="13.5" customHeight="1" x14ac:dyDescent="0.25">
      <c r="A5" s="375" t="s">
        <v>60</v>
      </c>
      <c r="B5" s="377" t="s">
        <v>46</v>
      </c>
      <c r="C5" s="377"/>
      <c r="D5" s="377"/>
      <c r="E5" s="378" t="s">
        <v>47</v>
      </c>
      <c r="F5" s="378"/>
      <c r="G5" s="378"/>
    </row>
    <row r="6" spans="1:11" ht="13.5" customHeight="1" x14ac:dyDescent="0.25">
      <c r="A6" s="376"/>
      <c r="B6" s="208" t="s">
        <v>3</v>
      </c>
      <c r="C6" s="110" t="s">
        <v>4</v>
      </c>
      <c r="D6" s="110" t="s">
        <v>5</v>
      </c>
      <c r="E6" s="110" t="s">
        <v>3</v>
      </c>
      <c r="F6" s="110" t="s">
        <v>4</v>
      </c>
      <c r="G6" s="110" t="s">
        <v>5</v>
      </c>
    </row>
    <row r="7" spans="1:11" ht="13.5" customHeight="1" x14ac:dyDescent="0.25">
      <c r="A7" s="193" t="s">
        <v>61</v>
      </c>
      <c r="B7" s="225">
        <v>805</v>
      </c>
      <c r="C7" s="185">
        <v>16</v>
      </c>
      <c r="D7" s="225">
        <v>1099</v>
      </c>
      <c r="E7" s="226">
        <v>14.6791</v>
      </c>
      <c r="F7" s="169">
        <v>16.666699999999999</v>
      </c>
      <c r="G7" s="226">
        <v>14.169700000000001</v>
      </c>
    </row>
    <row r="8" spans="1:11" ht="13.5" customHeight="1" x14ac:dyDescent="0.25">
      <c r="A8" s="193" t="s">
        <v>62</v>
      </c>
      <c r="B8" s="225">
        <v>763</v>
      </c>
      <c r="C8" s="185">
        <v>16</v>
      </c>
      <c r="D8" s="225">
        <v>1032</v>
      </c>
      <c r="E8" s="226">
        <v>13.9132</v>
      </c>
      <c r="F8" s="169">
        <v>16.666699999999999</v>
      </c>
      <c r="G8" s="226">
        <v>13.3058</v>
      </c>
    </row>
    <row r="9" spans="1:11" ht="13.5" customHeight="1" x14ac:dyDescent="0.25">
      <c r="A9" s="193" t="s">
        <v>63</v>
      </c>
      <c r="B9" s="225">
        <v>833</v>
      </c>
      <c r="C9" s="185">
        <v>10</v>
      </c>
      <c r="D9" s="225">
        <v>1135</v>
      </c>
      <c r="E9" s="226">
        <v>15.1896</v>
      </c>
      <c r="F9" s="169">
        <v>10.416700000000001</v>
      </c>
      <c r="G9" s="226">
        <v>14.633800000000001</v>
      </c>
    </row>
    <row r="10" spans="1:11" ht="13.5" customHeight="1" x14ac:dyDescent="0.25">
      <c r="A10" s="193" t="s">
        <v>64</v>
      </c>
      <c r="B10" s="225">
        <v>868</v>
      </c>
      <c r="C10" s="185">
        <v>16</v>
      </c>
      <c r="D10" s="225">
        <v>1189</v>
      </c>
      <c r="E10" s="226">
        <v>15.8279</v>
      </c>
      <c r="F10" s="169">
        <v>16.666699999999999</v>
      </c>
      <c r="G10" s="226">
        <v>15.3301</v>
      </c>
    </row>
    <row r="11" spans="1:11" ht="13.5" customHeight="1" x14ac:dyDescent="0.25">
      <c r="A11" s="193" t="s">
        <v>65</v>
      </c>
      <c r="B11" s="225">
        <v>803</v>
      </c>
      <c r="C11" s="185">
        <v>9</v>
      </c>
      <c r="D11" s="225">
        <v>1124</v>
      </c>
      <c r="E11" s="226">
        <v>14.6426</v>
      </c>
      <c r="F11" s="169">
        <v>9.375</v>
      </c>
      <c r="G11" s="226">
        <v>14.492000000000001</v>
      </c>
    </row>
    <row r="12" spans="1:11" ht="13.5" customHeight="1" x14ac:dyDescent="0.25">
      <c r="A12" s="193" t="s">
        <v>66</v>
      </c>
      <c r="B12" s="225">
        <v>784</v>
      </c>
      <c r="C12" s="185">
        <v>15</v>
      </c>
      <c r="D12" s="225">
        <v>1152</v>
      </c>
      <c r="E12" s="226">
        <v>14.296099999999999</v>
      </c>
      <c r="F12" s="169">
        <v>15.625</v>
      </c>
      <c r="G12" s="226">
        <v>14.853</v>
      </c>
    </row>
    <row r="13" spans="1:11" ht="13.5" customHeight="1" x14ac:dyDescent="0.25">
      <c r="A13" s="193" t="s">
        <v>67</v>
      </c>
      <c r="B13" s="225">
        <v>628</v>
      </c>
      <c r="C13" s="185">
        <v>14</v>
      </c>
      <c r="D13" s="225">
        <v>1025</v>
      </c>
      <c r="E13" s="226">
        <v>11.451499999999999</v>
      </c>
      <c r="F13" s="169">
        <v>14.583299999999999</v>
      </c>
      <c r="G13" s="226">
        <v>13.2156</v>
      </c>
    </row>
    <row r="14" spans="1:11" ht="13.5" customHeight="1" x14ac:dyDescent="0.25">
      <c r="A14" s="200" t="s">
        <v>14</v>
      </c>
      <c r="B14" s="189">
        <v>5484</v>
      </c>
      <c r="C14" s="189">
        <v>96</v>
      </c>
      <c r="D14" s="189">
        <v>7756</v>
      </c>
      <c r="E14" s="190">
        <v>100</v>
      </c>
      <c r="F14" s="190">
        <v>100</v>
      </c>
      <c r="G14" s="190">
        <v>100</v>
      </c>
    </row>
  </sheetData>
  <mergeCells count="3">
    <mergeCell ref="A5:A6"/>
    <mergeCell ref="B5:D5"/>
    <mergeCell ref="E5:G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3"/>
  <sheetViews>
    <sheetView workbookViewId="0">
      <selection activeCell="E30" sqref="E30"/>
    </sheetView>
  </sheetViews>
  <sheetFormatPr defaultColWidth="9.140625" defaultRowHeight="15" x14ac:dyDescent="0.25"/>
  <cols>
    <col min="1" max="1" width="14.85546875" style="45" customWidth="1"/>
    <col min="2" max="2" width="10.85546875" style="45" customWidth="1"/>
    <col min="3" max="5" width="9.140625" style="45"/>
    <col min="6" max="6" width="11.42578125" style="45" customWidth="1"/>
    <col min="7" max="16384" width="9.140625" style="45"/>
  </cols>
  <sheetData>
    <row r="1" spans="1:9" ht="11.25" customHeight="1" x14ac:dyDescent="0.25"/>
    <row r="2" spans="1:9" ht="11.25" customHeight="1" x14ac:dyDescent="0.25"/>
    <row r="3" spans="1:9" ht="12.75" customHeight="1" x14ac:dyDescent="0.25">
      <c r="A3" s="49" t="s">
        <v>183</v>
      </c>
      <c r="B3" s="28"/>
      <c r="C3" s="28"/>
      <c r="D3" s="28"/>
      <c r="E3" s="29"/>
      <c r="F3" s="29"/>
      <c r="G3" s="29"/>
      <c r="H3" s="76"/>
      <c r="I3" s="76"/>
    </row>
    <row r="4" spans="1:9" ht="12.75" customHeight="1" x14ac:dyDescent="0.25">
      <c r="A4" s="346" t="s">
        <v>27</v>
      </c>
      <c r="B4" s="370"/>
      <c r="C4" s="370"/>
      <c r="D4" s="370"/>
      <c r="E4" s="370"/>
      <c r="F4" s="370"/>
      <c r="G4" s="370"/>
      <c r="H4" s="76"/>
      <c r="I4" s="76"/>
    </row>
    <row r="5" spans="1:9" ht="27" customHeight="1" x14ac:dyDescent="0.25">
      <c r="A5" s="69" t="s">
        <v>68</v>
      </c>
      <c r="B5" s="227" t="s">
        <v>3</v>
      </c>
      <c r="C5" s="227" t="s">
        <v>4</v>
      </c>
      <c r="D5" s="227" t="s">
        <v>5</v>
      </c>
      <c r="E5" s="228" t="s">
        <v>19</v>
      </c>
      <c r="F5" s="228" t="s">
        <v>20</v>
      </c>
      <c r="G5" s="77"/>
      <c r="H5" s="77"/>
      <c r="I5" s="77"/>
    </row>
    <row r="6" spans="1:9" ht="13.5" customHeight="1" x14ac:dyDescent="0.25">
      <c r="A6" s="229">
        <v>1</v>
      </c>
      <c r="B6" s="230">
        <v>89</v>
      </c>
      <c r="C6" s="234" t="s">
        <v>88</v>
      </c>
      <c r="D6" s="230">
        <v>141</v>
      </c>
      <c r="E6" s="234" t="s">
        <v>88</v>
      </c>
      <c r="F6" s="233">
        <v>158.43</v>
      </c>
      <c r="G6" s="77"/>
      <c r="H6" s="77"/>
      <c r="I6" s="77"/>
    </row>
    <row r="7" spans="1:9" ht="13.5" customHeight="1" x14ac:dyDescent="0.25">
      <c r="A7" s="229">
        <v>2</v>
      </c>
      <c r="B7" s="230">
        <v>60</v>
      </c>
      <c r="C7" s="234">
        <v>1</v>
      </c>
      <c r="D7" s="230">
        <v>110</v>
      </c>
      <c r="E7" s="159">
        <v>1.67</v>
      </c>
      <c r="F7" s="233">
        <v>183.33</v>
      </c>
      <c r="G7" s="77"/>
      <c r="H7" s="77"/>
      <c r="I7" s="77"/>
    </row>
    <row r="8" spans="1:9" ht="13.5" customHeight="1" x14ac:dyDescent="0.25">
      <c r="A8" s="229">
        <v>3</v>
      </c>
      <c r="B8" s="230">
        <v>37</v>
      </c>
      <c r="C8" s="234">
        <v>1</v>
      </c>
      <c r="D8" s="230">
        <v>49</v>
      </c>
      <c r="E8" s="159">
        <v>2.7</v>
      </c>
      <c r="F8" s="233">
        <v>132.43</v>
      </c>
      <c r="G8" s="77"/>
      <c r="H8" s="77"/>
      <c r="I8" s="77"/>
    </row>
    <row r="9" spans="1:9" ht="13.5" customHeight="1" x14ac:dyDescent="0.25">
      <c r="A9" s="229">
        <v>4</v>
      </c>
      <c r="B9" s="230">
        <v>46</v>
      </c>
      <c r="C9" s="234">
        <v>4</v>
      </c>
      <c r="D9" s="230">
        <v>61</v>
      </c>
      <c r="E9" s="159">
        <v>8.6999999999999993</v>
      </c>
      <c r="F9" s="233">
        <v>132.61000000000001</v>
      </c>
      <c r="G9" s="77"/>
      <c r="H9" s="77"/>
      <c r="I9" s="77"/>
    </row>
    <row r="10" spans="1:9" ht="13.5" customHeight="1" x14ac:dyDescent="0.25">
      <c r="A10" s="229">
        <v>5</v>
      </c>
      <c r="B10" s="230">
        <v>58</v>
      </c>
      <c r="C10" s="234">
        <v>2</v>
      </c>
      <c r="D10" s="230">
        <v>79</v>
      </c>
      <c r="E10" s="159">
        <v>3.45</v>
      </c>
      <c r="F10" s="233">
        <v>136.21</v>
      </c>
      <c r="G10" s="77"/>
      <c r="H10" s="77"/>
      <c r="I10" s="77"/>
    </row>
    <row r="11" spans="1:9" ht="13.5" customHeight="1" x14ac:dyDescent="0.25">
      <c r="A11" s="229">
        <v>6</v>
      </c>
      <c r="B11" s="230">
        <v>51</v>
      </c>
      <c r="C11" s="234" t="s">
        <v>88</v>
      </c>
      <c r="D11" s="230">
        <v>81</v>
      </c>
      <c r="E11" s="234" t="s">
        <v>88</v>
      </c>
      <c r="F11" s="233">
        <v>158.82</v>
      </c>
      <c r="G11" s="77"/>
      <c r="H11" s="77"/>
      <c r="I11" s="77"/>
    </row>
    <row r="12" spans="1:9" ht="13.5" customHeight="1" x14ac:dyDescent="0.25">
      <c r="A12" s="229">
        <v>7</v>
      </c>
      <c r="B12" s="230">
        <v>74</v>
      </c>
      <c r="C12" s="234">
        <v>4</v>
      </c>
      <c r="D12" s="230">
        <v>93</v>
      </c>
      <c r="E12" s="235">
        <v>5.41</v>
      </c>
      <c r="F12" s="233">
        <v>125.68</v>
      </c>
      <c r="G12" s="77"/>
      <c r="H12" s="77"/>
      <c r="I12" s="77"/>
    </row>
    <row r="13" spans="1:9" ht="13.5" customHeight="1" x14ac:dyDescent="0.25">
      <c r="A13" s="229">
        <v>8</v>
      </c>
      <c r="B13" s="230">
        <v>247</v>
      </c>
      <c r="C13" s="231">
        <v>3</v>
      </c>
      <c r="D13" s="230">
        <v>317</v>
      </c>
      <c r="E13" s="232">
        <v>1.21</v>
      </c>
      <c r="F13" s="233">
        <v>128.34</v>
      </c>
      <c r="G13" s="77"/>
      <c r="H13" s="77"/>
      <c r="I13" s="77"/>
    </row>
    <row r="14" spans="1:9" ht="13.5" customHeight="1" x14ac:dyDescent="0.25">
      <c r="A14" s="229">
        <v>9</v>
      </c>
      <c r="B14" s="230">
        <v>331</v>
      </c>
      <c r="C14" s="234">
        <v>3</v>
      </c>
      <c r="D14" s="230">
        <v>439</v>
      </c>
      <c r="E14" s="159">
        <v>0.91</v>
      </c>
      <c r="F14" s="233">
        <v>132.63</v>
      </c>
      <c r="G14" s="77"/>
      <c r="H14" s="77"/>
      <c r="I14" s="77"/>
    </row>
    <row r="15" spans="1:9" ht="13.5" customHeight="1" x14ac:dyDescent="0.25">
      <c r="A15" s="229">
        <v>10</v>
      </c>
      <c r="B15" s="230">
        <v>363</v>
      </c>
      <c r="C15" s="234">
        <v>7</v>
      </c>
      <c r="D15" s="230">
        <v>476</v>
      </c>
      <c r="E15" s="159">
        <v>1.93</v>
      </c>
      <c r="F15" s="233">
        <v>131.13</v>
      </c>
      <c r="G15" s="77"/>
      <c r="H15" s="77"/>
      <c r="I15" s="77"/>
    </row>
    <row r="16" spans="1:9" ht="13.5" customHeight="1" x14ac:dyDescent="0.25">
      <c r="A16" s="229">
        <v>11</v>
      </c>
      <c r="B16" s="230">
        <v>384</v>
      </c>
      <c r="C16" s="234">
        <v>4</v>
      </c>
      <c r="D16" s="230">
        <v>517</v>
      </c>
      <c r="E16" s="159">
        <v>1.04</v>
      </c>
      <c r="F16" s="233">
        <v>134.63999999999999</v>
      </c>
      <c r="G16" s="77"/>
      <c r="H16" s="77"/>
      <c r="I16" s="77"/>
    </row>
    <row r="17" spans="1:9" ht="13.5" customHeight="1" x14ac:dyDescent="0.25">
      <c r="A17" s="229">
        <v>12</v>
      </c>
      <c r="B17" s="230">
        <v>329</v>
      </c>
      <c r="C17" s="234">
        <v>3</v>
      </c>
      <c r="D17" s="230">
        <v>428</v>
      </c>
      <c r="E17" s="159">
        <v>0.91</v>
      </c>
      <c r="F17" s="233">
        <v>130.09</v>
      </c>
      <c r="G17" s="77"/>
      <c r="H17" s="77"/>
      <c r="I17" s="77"/>
    </row>
    <row r="18" spans="1:9" ht="13.5" customHeight="1" x14ac:dyDescent="0.25">
      <c r="A18" s="229">
        <v>13</v>
      </c>
      <c r="B18" s="230">
        <v>378</v>
      </c>
      <c r="C18" s="231">
        <v>2</v>
      </c>
      <c r="D18" s="230">
        <v>536</v>
      </c>
      <c r="E18" s="232">
        <v>0.53</v>
      </c>
      <c r="F18" s="233">
        <v>141.80000000000001</v>
      </c>
      <c r="G18" s="77"/>
      <c r="H18" s="77"/>
      <c r="I18" s="77"/>
    </row>
    <row r="19" spans="1:9" ht="13.5" customHeight="1" x14ac:dyDescent="0.25">
      <c r="A19" s="229">
        <v>14</v>
      </c>
      <c r="B19" s="230">
        <v>321</v>
      </c>
      <c r="C19" s="234">
        <v>5</v>
      </c>
      <c r="D19" s="230">
        <v>435</v>
      </c>
      <c r="E19" s="235">
        <v>1.56</v>
      </c>
      <c r="F19" s="233">
        <v>135.51</v>
      </c>
      <c r="G19" s="77"/>
      <c r="H19" s="77"/>
      <c r="I19" s="77"/>
    </row>
    <row r="20" spans="1:9" ht="13.5" customHeight="1" x14ac:dyDescent="0.25">
      <c r="A20" s="229">
        <v>15</v>
      </c>
      <c r="B20" s="230">
        <v>309</v>
      </c>
      <c r="C20" s="231">
        <v>2</v>
      </c>
      <c r="D20" s="230">
        <v>439</v>
      </c>
      <c r="E20" s="232">
        <v>0.65</v>
      </c>
      <c r="F20" s="233">
        <v>142.07</v>
      </c>
      <c r="G20" s="77"/>
      <c r="H20" s="77"/>
      <c r="I20" s="77"/>
    </row>
    <row r="21" spans="1:9" ht="13.5" customHeight="1" x14ac:dyDescent="0.25">
      <c r="A21" s="229">
        <v>16</v>
      </c>
      <c r="B21" s="230">
        <v>333</v>
      </c>
      <c r="C21" s="234">
        <v>8</v>
      </c>
      <c r="D21" s="230">
        <v>496</v>
      </c>
      <c r="E21" s="159">
        <v>2.4</v>
      </c>
      <c r="F21" s="233">
        <v>148.94999999999999</v>
      </c>
      <c r="G21" s="77"/>
      <c r="H21" s="77"/>
      <c r="I21" s="77"/>
    </row>
    <row r="22" spans="1:9" ht="13.5" customHeight="1" x14ac:dyDescent="0.25">
      <c r="A22" s="229">
        <v>17</v>
      </c>
      <c r="B22" s="230">
        <v>368</v>
      </c>
      <c r="C22" s="234">
        <v>11</v>
      </c>
      <c r="D22" s="230">
        <v>546</v>
      </c>
      <c r="E22" s="159">
        <v>2.99</v>
      </c>
      <c r="F22" s="233">
        <v>148.37</v>
      </c>
      <c r="G22" s="77"/>
      <c r="H22" s="77"/>
      <c r="I22" s="77"/>
    </row>
    <row r="23" spans="1:9" ht="13.5" customHeight="1" x14ac:dyDescent="0.25">
      <c r="A23" s="229">
        <v>18</v>
      </c>
      <c r="B23" s="230">
        <v>419</v>
      </c>
      <c r="C23" s="234">
        <v>10</v>
      </c>
      <c r="D23" s="230">
        <v>598</v>
      </c>
      <c r="E23" s="159">
        <v>2.39</v>
      </c>
      <c r="F23" s="233">
        <v>142.72</v>
      </c>
      <c r="G23" s="77"/>
      <c r="H23" s="77"/>
      <c r="I23" s="77"/>
    </row>
    <row r="24" spans="1:9" ht="13.5" customHeight="1" x14ac:dyDescent="0.25">
      <c r="A24" s="229">
        <v>19</v>
      </c>
      <c r="B24" s="230">
        <v>464</v>
      </c>
      <c r="C24" s="234">
        <v>9</v>
      </c>
      <c r="D24" s="230">
        <v>691</v>
      </c>
      <c r="E24" s="159">
        <v>1.94</v>
      </c>
      <c r="F24" s="233">
        <v>148.91999999999999</v>
      </c>
      <c r="G24" s="77"/>
      <c r="H24" s="77"/>
      <c r="I24" s="77"/>
    </row>
    <row r="25" spans="1:9" ht="13.5" customHeight="1" x14ac:dyDescent="0.25">
      <c r="A25" s="229">
        <v>20</v>
      </c>
      <c r="B25" s="230">
        <v>357</v>
      </c>
      <c r="C25" s="231">
        <v>6</v>
      </c>
      <c r="D25" s="230">
        <v>513</v>
      </c>
      <c r="E25" s="232">
        <v>1.68</v>
      </c>
      <c r="F25" s="233">
        <v>143.69999999999999</v>
      </c>
      <c r="G25" s="77"/>
      <c r="H25" s="77"/>
      <c r="I25" s="77"/>
    </row>
    <row r="26" spans="1:9" ht="13.5" customHeight="1" x14ac:dyDescent="0.25">
      <c r="A26" s="229">
        <v>21</v>
      </c>
      <c r="B26" s="230">
        <v>171</v>
      </c>
      <c r="C26" s="234">
        <v>1</v>
      </c>
      <c r="D26" s="230">
        <v>263</v>
      </c>
      <c r="E26" s="235">
        <v>0.57999999999999996</v>
      </c>
      <c r="F26" s="233">
        <v>153.80000000000001</v>
      </c>
      <c r="G26" s="77"/>
      <c r="H26" s="77"/>
      <c r="I26" s="77"/>
    </row>
    <row r="27" spans="1:9" ht="13.5" customHeight="1" x14ac:dyDescent="0.25">
      <c r="A27" s="229">
        <v>22</v>
      </c>
      <c r="B27" s="230">
        <v>100</v>
      </c>
      <c r="C27" s="231">
        <v>3</v>
      </c>
      <c r="D27" s="230">
        <v>145</v>
      </c>
      <c r="E27" s="232">
        <v>3</v>
      </c>
      <c r="F27" s="233">
        <v>145</v>
      </c>
      <c r="G27" s="77"/>
      <c r="H27" s="77"/>
      <c r="I27" s="77"/>
    </row>
    <row r="28" spans="1:9" ht="13.5" customHeight="1" x14ac:dyDescent="0.25">
      <c r="A28" s="229">
        <v>23</v>
      </c>
      <c r="B28" s="230">
        <v>117</v>
      </c>
      <c r="C28" s="234">
        <v>5</v>
      </c>
      <c r="D28" s="230">
        <v>181</v>
      </c>
      <c r="E28" s="159">
        <v>4.2699999999999996</v>
      </c>
      <c r="F28" s="233">
        <v>154.69999999999999</v>
      </c>
      <c r="G28" s="77"/>
      <c r="H28" s="77"/>
      <c r="I28" s="77"/>
    </row>
    <row r="29" spans="1:9" ht="13.5" customHeight="1" x14ac:dyDescent="0.25">
      <c r="A29" s="229">
        <v>24</v>
      </c>
      <c r="B29" s="230">
        <v>74</v>
      </c>
      <c r="C29" s="234">
        <v>2</v>
      </c>
      <c r="D29" s="230">
        <v>116</v>
      </c>
      <c r="E29" s="159">
        <v>2.7</v>
      </c>
      <c r="F29" s="233">
        <v>156.76</v>
      </c>
      <c r="G29" s="77"/>
      <c r="H29" s="77"/>
      <c r="I29" s="77"/>
    </row>
    <row r="30" spans="1:9" ht="13.5" customHeight="1" x14ac:dyDescent="0.25">
      <c r="A30" s="229" t="s">
        <v>70</v>
      </c>
      <c r="B30" s="230">
        <v>4</v>
      </c>
      <c r="C30" s="234" t="s">
        <v>88</v>
      </c>
      <c r="D30" s="230">
        <v>6</v>
      </c>
      <c r="E30" s="234" t="s">
        <v>88</v>
      </c>
      <c r="F30" s="233">
        <v>150</v>
      </c>
      <c r="G30" s="77"/>
      <c r="H30" s="77"/>
      <c r="I30" s="77"/>
    </row>
    <row r="31" spans="1:9" ht="13.5" customHeight="1" x14ac:dyDescent="0.25">
      <c r="A31" s="236" t="s">
        <v>14</v>
      </c>
      <c r="B31" s="237">
        <v>5484</v>
      </c>
      <c r="C31" s="237">
        <v>96</v>
      </c>
      <c r="D31" s="237">
        <v>7756</v>
      </c>
      <c r="E31" s="238">
        <v>1.75</v>
      </c>
      <c r="F31" s="238">
        <v>141.43</v>
      </c>
      <c r="G31" s="77"/>
      <c r="H31" s="77"/>
      <c r="I31" s="77"/>
    </row>
    <row r="32" spans="1:9" ht="16.5" x14ac:dyDescent="0.25">
      <c r="A32" s="379" t="s">
        <v>15</v>
      </c>
      <c r="B32" s="380"/>
      <c r="C32" s="380"/>
      <c r="D32" s="380"/>
      <c r="E32" s="380"/>
      <c r="F32" s="380"/>
      <c r="G32" s="3"/>
      <c r="H32" s="3"/>
    </row>
    <row r="33" spans="1:8" ht="11.25" customHeight="1" x14ac:dyDescent="0.25">
      <c r="A33" s="381" t="s">
        <v>71</v>
      </c>
      <c r="B33" s="381"/>
      <c r="C33" s="381"/>
      <c r="D33" s="381"/>
      <c r="E33" s="381"/>
      <c r="F33" s="381"/>
      <c r="G33" s="3"/>
      <c r="H33" s="3"/>
    </row>
  </sheetData>
  <mergeCells count="3">
    <mergeCell ref="A32:F32"/>
    <mergeCell ref="A33:F33"/>
    <mergeCell ref="A4:G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8"/>
  <sheetViews>
    <sheetView workbookViewId="0">
      <selection activeCell="A19" sqref="A19:XFD30"/>
    </sheetView>
  </sheetViews>
  <sheetFormatPr defaultColWidth="9.140625" defaultRowHeight="15" x14ac:dyDescent="0.25"/>
  <cols>
    <col min="1" max="1" width="11.42578125" style="45" customWidth="1"/>
    <col min="2" max="2" width="6.140625" style="45" customWidth="1"/>
    <col min="3" max="3" width="4.7109375" style="45" customWidth="1"/>
    <col min="4" max="4" width="7.5703125" style="45" customWidth="1"/>
    <col min="5" max="5" width="8.42578125" style="45" customWidth="1"/>
    <col min="6" max="6" width="6.85546875" style="45" customWidth="1"/>
    <col min="7" max="7" width="4.85546875" style="45" customWidth="1"/>
    <col min="8" max="8" width="7.140625" style="45" customWidth="1"/>
    <col min="9" max="9" width="8.140625" style="45" customWidth="1"/>
    <col min="10" max="10" width="6.42578125" style="45" customWidth="1"/>
    <col min="11" max="11" width="4.5703125" style="45" customWidth="1"/>
    <col min="12" max="12" width="7.42578125" style="45" customWidth="1"/>
    <col min="13" max="13" width="8" style="45" customWidth="1"/>
    <col min="14" max="14" width="6" style="45" customWidth="1"/>
    <col min="15" max="15" width="4.5703125" style="45" customWidth="1"/>
    <col min="16" max="16" width="7.5703125" style="45" customWidth="1"/>
    <col min="17" max="17" width="8.7109375" style="45" customWidth="1"/>
    <col min="18" max="16384" width="9.140625" style="45"/>
  </cols>
  <sheetData>
    <row r="1" spans="1:18" ht="11.25" customHeight="1" x14ac:dyDescent="0.25">
      <c r="A1" s="78"/>
      <c r="B1" s="77"/>
      <c r="C1" s="77"/>
      <c r="D1" s="77"/>
      <c r="E1" s="79"/>
      <c r="F1" s="77"/>
      <c r="G1" s="77"/>
      <c r="H1" s="77"/>
      <c r="I1" s="79"/>
      <c r="J1" s="77"/>
      <c r="K1" s="77"/>
      <c r="L1" s="77"/>
      <c r="M1" s="79"/>
      <c r="N1" s="77"/>
      <c r="O1" s="77"/>
      <c r="P1" s="77"/>
      <c r="Q1" s="79"/>
      <c r="R1" s="77"/>
    </row>
    <row r="2" spans="1:18" ht="11.25" customHeight="1" x14ac:dyDescent="0.25">
      <c r="A2" s="78"/>
      <c r="B2" s="77"/>
      <c r="C2" s="77"/>
      <c r="D2" s="77"/>
      <c r="E2" s="79"/>
      <c r="F2" s="77"/>
      <c r="G2" s="77"/>
      <c r="H2" s="77"/>
      <c r="I2" s="79"/>
      <c r="J2" s="77"/>
      <c r="K2" s="77"/>
      <c r="L2" s="77"/>
      <c r="M2" s="79"/>
      <c r="N2" s="77"/>
      <c r="O2" s="77"/>
      <c r="P2" s="77"/>
      <c r="Q2" s="79"/>
      <c r="R2" s="77"/>
    </row>
    <row r="3" spans="1:18" x14ac:dyDescent="0.25">
      <c r="A3" s="48" t="s">
        <v>186</v>
      </c>
      <c r="B3" s="48"/>
      <c r="C3" s="48"/>
      <c r="D3" s="48"/>
      <c r="E3" s="48"/>
      <c r="F3" s="48"/>
      <c r="G3" s="48"/>
      <c r="H3" s="48"/>
      <c r="I3" s="48"/>
      <c r="J3" s="48"/>
      <c r="K3" s="48"/>
      <c r="L3" s="48"/>
      <c r="M3" s="48"/>
      <c r="N3" s="48"/>
      <c r="O3" s="48"/>
      <c r="P3" s="48"/>
      <c r="Q3" s="48"/>
      <c r="R3" s="48"/>
    </row>
    <row r="4" spans="1:18" ht="12.75" customHeight="1" x14ac:dyDescent="0.25">
      <c r="A4" s="239" t="s">
        <v>72</v>
      </c>
      <c r="B4" s="239"/>
      <c r="C4" s="239"/>
      <c r="D4" s="239"/>
      <c r="E4" s="239"/>
      <c r="F4" s="239"/>
      <c r="G4" s="239"/>
      <c r="H4" s="77"/>
      <c r="I4" s="79"/>
      <c r="J4" s="77"/>
      <c r="K4" s="77"/>
      <c r="L4" s="77"/>
      <c r="M4" s="79"/>
      <c r="N4" s="77"/>
      <c r="O4" s="77"/>
      <c r="P4" s="77"/>
      <c r="Q4" s="79"/>
      <c r="R4" s="77"/>
    </row>
    <row r="5" spans="1:18" ht="13.5" customHeight="1" x14ac:dyDescent="0.25">
      <c r="A5" s="382" t="s">
        <v>33</v>
      </c>
      <c r="B5" s="385" t="s">
        <v>60</v>
      </c>
      <c r="C5" s="385"/>
      <c r="D5" s="385"/>
      <c r="E5" s="385"/>
      <c r="F5" s="385"/>
      <c r="G5" s="385"/>
      <c r="H5" s="385"/>
      <c r="I5" s="385"/>
      <c r="J5" s="385"/>
      <c r="K5" s="385"/>
      <c r="L5" s="385"/>
      <c r="M5" s="385"/>
      <c r="N5" s="385"/>
      <c r="O5" s="385"/>
      <c r="P5" s="385"/>
      <c r="Q5" s="385"/>
      <c r="R5" s="77"/>
    </row>
    <row r="6" spans="1:18" ht="13.5" customHeight="1" x14ac:dyDescent="0.25">
      <c r="A6" s="383"/>
      <c r="B6" s="386" t="s">
        <v>73</v>
      </c>
      <c r="C6" s="386"/>
      <c r="D6" s="386"/>
      <c r="E6" s="386"/>
      <c r="F6" s="385" t="s">
        <v>74</v>
      </c>
      <c r="G6" s="385"/>
      <c r="H6" s="385"/>
      <c r="I6" s="385"/>
      <c r="J6" s="386" t="s">
        <v>75</v>
      </c>
      <c r="K6" s="386"/>
      <c r="L6" s="386"/>
      <c r="M6" s="386"/>
      <c r="N6" s="385" t="s">
        <v>14</v>
      </c>
      <c r="O6" s="385"/>
      <c r="P6" s="385"/>
      <c r="Q6" s="385"/>
      <c r="R6" s="77"/>
    </row>
    <row r="7" spans="1:18" ht="27" x14ac:dyDescent="0.25">
      <c r="A7" s="384"/>
      <c r="B7" s="107" t="s">
        <v>3</v>
      </c>
      <c r="C7" s="107" t="s">
        <v>4</v>
      </c>
      <c r="D7" s="107" t="s">
        <v>5</v>
      </c>
      <c r="E7" s="11" t="s">
        <v>184</v>
      </c>
      <c r="F7" s="107" t="s">
        <v>3</v>
      </c>
      <c r="G7" s="107" t="s">
        <v>4</v>
      </c>
      <c r="H7" s="107" t="s">
        <v>5</v>
      </c>
      <c r="I7" s="11" t="s">
        <v>184</v>
      </c>
      <c r="J7" s="107" t="s">
        <v>3</v>
      </c>
      <c r="K7" s="107" t="s">
        <v>4</v>
      </c>
      <c r="L7" s="107" t="s">
        <v>5</v>
      </c>
      <c r="M7" s="11" t="s">
        <v>184</v>
      </c>
      <c r="N7" s="107" t="s">
        <v>3</v>
      </c>
      <c r="O7" s="107" t="s">
        <v>4</v>
      </c>
      <c r="P7" s="107" t="s">
        <v>5</v>
      </c>
      <c r="Q7" s="11" t="s">
        <v>184</v>
      </c>
      <c r="R7" s="77"/>
    </row>
    <row r="8" spans="1:18" ht="13.5" customHeight="1" x14ac:dyDescent="0.25">
      <c r="A8" s="242" t="s">
        <v>298</v>
      </c>
      <c r="B8" s="243">
        <v>29</v>
      </c>
      <c r="C8" s="241">
        <v>1</v>
      </c>
      <c r="D8" s="243">
        <v>42</v>
      </c>
      <c r="E8" s="65">
        <v>3.45</v>
      </c>
      <c r="F8" s="243">
        <v>37</v>
      </c>
      <c r="G8" s="241">
        <v>3</v>
      </c>
      <c r="H8" s="243">
        <v>57</v>
      </c>
      <c r="I8" s="65">
        <v>8.11</v>
      </c>
      <c r="J8" s="243">
        <v>69</v>
      </c>
      <c r="K8" s="244">
        <v>2</v>
      </c>
      <c r="L8" s="243">
        <v>96</v>
      </c>
      <c r="M8" s="245">
        <v>2.9</v>
      </c>
      <c r="N8" s="243">
        <v>135</v>
      </c>
      <c r="O8" s="244">
        <v>6</v>
      </c>
      <c r="P8" s="243">
        <v>195</v>
      </c>
      <c r="Q8" s="245">
        <v>4.4400000000000004</v>
      </c>
      <c r="R8" s="77"/>
    </row>
    <row r="9" spans="1:18" ht="13.5" customHeight="1" x14ac:dyDescent="0.25">
      <c r="A9" s="242" t="s">
        <v>168</v>
      </c>
      <c r="B9" s="243">
        <v>29</v>
      </c>
      <c r="C9" s="241" t="s">
        <v>88</v>
      </c>
      <c r="D9" s="243">
        <v>46</v>
      </c>
      <c r="E9" s="65" t="s">
        <v>88</v>
      </c>
      <c r="F9" s="243">
        <v>49</v>
      </c>
      <c r="G9" s="241">
        <v>3</v>
      </c>
      <c r="H9" s="243">
        <v>90</v>
      </c>
      <c r="I9" s="65">
        <v>6.12</v>
      </c>
      <c r="J9" s="243">
        <v>97</v>
      </c>
      <c r="K9" s="244">
        <v>1</v>
      </c>
      <c r="L9" s="243">
        <v>160</v>
      </c>
      <c r="M9" s="245">
        <v>1.03</v>
      </c>
      <c r="N9" s="243">
        <v>175</v>
      </c>
      <c r="O9" s="244">
        <v>4</v>
      </c>
      <c r="P9" s="243">
        <v>296</v>
      </c>
      <c r="Q9" s="245">
        <v>2.29</v>
      </c>
      <c r="R9" s="77"/>
    </row>
    <row r="10" spans="1:18" ht="13.5" customHeight="1" x14ac:dyDescent="0.25">
      <c r="A10" s="242" t="s">
        <v>169</v>
      </c>
      <c r="B10" s="243">
        <v>23</v>
      </c>
      <c r="C10" s="241" t="s">
        <v>88</v>
      </c>
      <c r="D10" s="243">
        <v>39</v>
      </c>
      <c r="E10" s="65" t="s">
        <v>88</v>
      </c>
      <c r="F10" s="243">
        <v>34</v>
      </c>
      <c r="G10" s="241">
        <v>1</v>
      </c>
      <c r="H10" s="243">
        <v>58</v>
      </c>
      <c r="I10" s="65">
        <v>2.94</v>
      </c>
      <c r="J10" s="243">
        <v>78</v>
      </c>
      <c r="K10" s="244">
        <v>2</v>
      </c>
      <c r="L10" s="243">
        <v>109</v>
      </c>
      <c r="M10" s="245">
        <v>2.56</v>
      </c>
      <c r="N10" s="243">
        <v>135</v>
      </c>
      <c r="O10" s="244">
        <v>3</v>
      </c>
      <c r="P10" s="243">
        <v>206</v>
      </c>
      <c r="Q10" s="245">
        <v>2.2200000000000002</v>
      </c>
      <c r="R10" s="77"/>
    </row>
    <row r="11" spans="1:18" ht="13.5" customHeight="1" x14ac:dyDescent="0.25">
      <c r="A11" s="242" t="s">
        <v>170</v>
      </c>
      <c r="B11" s="243">
        <v>16</v>
      </c>
      <c r="C11" s="241">
        <v>1</v>
      </c>
      <c r="D11" s="243">
        <v>18</v>
      </c>
      <c r="E11" s="65">
        <v>6.25</v>
      </c>
      <c r="F11" s="243">
        <v>26</v>
      </c>
      <c r="G11" s="241">
        <v>2</v>
      </c>
      <c r="H11" s="243">
        <v>32</v>
      </c>
      <c r="I11" s="65">
        <v>7.69</v>
      </c>
      <c r="J11" s="243">
        <v>63</v>
      </c>
      <c r="K11" s="244">
        <v>1</v>
      </c>
      <c r="L11" s="243">
        <v>84</v>
      </c>
      <c r="M11" s="245">
        <v>1.59</v>
      </c>
      <c r="N11" s="243">
        <v>105</v>
      </c>
      <c r="O11" s="244">
        <v>4</v>
      </c>
      <c r="P11" s="243">
        <v>134</v>
      </c>
      <c r="Q11" s="245">
        <v>3.81</v>
      </c>
      <c r="R11" s="77"/>
    </row>
    <row r="12" spans="1:18" ht="13.5" customHeight="1" x14ac:dyDescent="0.25">
      <c r="A12" s="242" t="s">
        <v>171</v>
      </c>
      <c r="B12" s="243">
        <v>14</v>
      </c>
      <c r="C12" s="241" t="s">
        <v>88</v>
      </c>
      <c r="D12" s="243">
        <v>18</v>
      </c>
      <c r="E12" s="241" t="s">
        <v>88</v>
      </c>
      <c r="F12" s="243">
        <v>24</v>
      </c>
      <c r="G12" s="241">
        <v>1</v>
      </c>
      <c r="H12" s="243">
        <v>39</v>
      </c>
      <c r="I12" s="65">
        <v>4.17</v>
      </c>
      <c r="J12" s="243">
        <v>44</v>
      </c>
      <c r="K12" s="241" t="s">
        <v>88</v>
      </c>
      <c r="L12" s="243">
        <v>75</v>
      </c>
      <c r="M12" s="65" t="s">
        <v>88</v>
      </c>
      <c r="N12" s="243">
        <v>82</v>
      </c>
      <c r="O12" s="241">
        <v>1</v>
      </c>
      <c r="P12" s="243">
        <v>132</v>
      </c>
      <c r="Q12" s="65">
        <v>1.22</v>
      </c>
      <c r="R12" s="77"/>
    </row>
    <row r="13" spans="1:18" ht="13.5" customHeight="1" x14ac:dyDescent="0.25">
      <c r="A13" s="236" t="s">
        <v>14</v>
      </c>
      <c r="B13" s="246">
        <v>111</v>
      </c>
      <c r="C13" s="247">
        <v>2</v>
      </c>
      <c r="D13" s="246">
        <v>163</v>
      </c>
      <c r="E13" s="190">
        <v>1.8</v>
      </c>
      <c r="F13" s="246">
        <v>170</v>
      </c>
      <c r="G13" s="248">
        <v>10</v>
      </c>
      <c r="H13" s="246">
        <v>276</v>
      </c>
      <c r="I13" s="190">
        <v>5.88</v>
      </c>
      <c r="J13" s="246">
        <v>351</v>
      </c>
      <c r="K13" s="246">
        <v>6</v>
      </c>
      <c r="L13" s="246">
        <v>524</v>
      </c>
      <c r="M13" s="249">
        <v>1.71</v>
      </c>
      <c r="N13" s="246">
        <v>632</v>
      </c>
      <c r="O13" s="246">
        <v>18</v>
      </c>
      <c r="P13" s="246">
        <v>963</v>
      </c>
      <c r="Q13" s="249">
        <v>2.85</v>
      </c>
      <c r="R13" s="77"/>
    </row>
    <row r="14" spans="1:18" ht="12.75" customHeight="1" x14ac:dyDescent="0.25">
      <c r="A14" s="240" t="s">
        <v>185</v>
      </c>
      <c r="B14" s="240"/>
      <c r="C14" s="3"/>
      <c r="D14" s="3"/>
      <c r="E14" s="4"/>
      <c r="F14" s="3"/>
      <c r="G14" s="3"/>
      <c r="H14" s="77"/>
      <c r="I14" s="79"/>
      <c r="J14" s="77"/>
      <c r="K14" s="77"/>
      <c r="L14" s="77"/>
      <c r="M14" s="79"/>
      <c r="N14" s="77"/>
      <c r="O14" s="77"/>
      <c r="P14" s="77"/>
      <c r="Q14" s="79"/>
      <c r="R14" s="77"/>
    </row>
    <row r="15" spans="1:18" ht="11.25" customHeight="1" x14ac:dyDescent="0.25">
      <c r="A15" s="240" t="s">
        <v>303</v>
      </c>
      <c r="B15" s="240"/>
      <c r="C15" s="240"/>
      <c r="D15" s="240"/>
      <c r="E15" s="240"/>
      <c r="F15" s="240"/>
      <c r="G15" s="240"/>
      <c r="H15" s="240"/>
      <c r="I15" s="240"/>
      <c r="J15" s="240"/>
      <c r="K15" s="77"/>
      <c r="L15" s="77"/>
      <c r="M15" s="79"/>
      <c r="N15" s="77"/>
      <c r="O15" s="77"/>
      <c r="P15" s="77"/>
      <c r="Q15" s="79"/>
      <c r="R15" s="77"/>
    </row>
    <row r="16" spans="1:18" x14ac:dyDescent="0.25">
      <c r="A16" s="78"/>
      <c r="B16" s="77"/>
      <c r="C16" s="77"/>
      <c r="D16" s="77"/>
      <c r="E16" s="79"/>
      <c r="F16" s="77"/>
      <c r="G16" s="77"/>
      <c r="H16" s="77"/>
      <c r="I16" s="79"/>
      <c r="J16" s="77"/>
      <c r="K16" s="77"/>
      <c r="L16" s="77"/>
      <c r="M16" s="79"/>
      <c r="N16" s="77"/>
      <c r="O16" s="77"/>
      <c r="P16" s="77"/>
      <c r="Q16" s="79"/>
      <c r="R16" s="77"/>
    </row>
    <row r="17" spans="1:18" x14ac:dyDescent="0.25">
      <c r="A17" s="78"/>
      <c r="B17" s="77"/>
      <c r="C17" s="77"/>
      <c r="D17" s="77"/>
      <c r="E17" s="79"/>
      <c r="F17" s="77"/>
      <c r="G17" s="77"/>
      <c r="H17" s="77"/>
      <c r="I17" s="79"/>
      <c r="J17" s="77"/>
      <c r="K17" s="77"/>
      <c r="L17" s="77"/>
      <c r="M17" s="79"/>
      <c r="N17" s="77"/>
      <c r="O17" s="77"/>
      <c r="P17" s="77"/>
      <c r="Q17" s="79"/>
      <c r="R17" s="77"/>
    </row>
    <row r="18" spans="1:18" x14ac:dyDescent="0.25">
      <c r="A18" s="78"/>
      <c r="B18" s="77"/>
      <c r="C18" s="77"/>
      <c r="D18" s="77"/>
      <c r="E18" s="79"/>
      <c r="F18" s="77"/>
      <c r="G18" s="77"/>
      <c r="H18" s="77"/>
      <c r="I18" s="79"/>
      <c r="J18" s="77"/>
      <c r="K18" s="77"/>
      <c r="L18" s="77"/>
      <c r="M18" s="79"/>
      <c r="N18" s="77"/>
      <c r="O18" s="77"/>
      <c r="P18" s="77"/>
      <c r="Q18" s="79"/>
      <c r="R18" s="77"/>
    </row>
  </sheetData>
  <mergeCells count="6">
    <mergeCell ref="A5:A7"/>
    <mergeCell ref="B5:Q5"/>
    <mergeCell ref="B6:E6"/>
    <mergeCell ref="F6:I6"/>
    <mergeCell ref="J6:M6"/>
    <mergeCell ref="N6:Q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9"/>
  <sheetViews>
    <sheetView workbookViewId="0">
      <selection activeCell="A23" sqref="A23:XFD34"/>
    </sheetView>
  </sheetViews>
  <sheetFormatPr defaultColWidth="9.140625" defaultRowHeight="15" x14ac:dyDescent="0.25"/>
  <cols>
    <col min="1" max="1" width="12.85546875" style="45" customWidth="1"/>
    <col min="2" max="16384" width="9.140625" style="45"/>
  </cols>
  <sheetData>
    <row r="1" spans="1:18" ht="15" customHeight="1" x14ac:dyDescent="0.25">
      <c r="A1" s="78"/>
      <c r="B1" s="77"/>
      <c r="C1" s="77"/>
      <c r="D1" s="77"/>
      <c r="E1" s="79"/>
      <c r="F1" s="77"/>
      <c r="G1" s="77"/>
      <c r="H1" s="77"/>
      <c r="I1" s="79"/>
      <c r="J1" s="77"/>
      <c r="K1" s="77"/>
      <c r="L1" s="77"/>
      <c r="M1" s="79"/>
      <c r="N1" s="77"/>
      <c r="O1" s="77"/>
      <c r="P1" s="77"/>
      <c r="Q1" s="79"/>
      <c r="R1" s="77"/>
    </row>
    <row r="2" spans="1:18" ht="15" customHeight="1" x14ac:dyDescent="0.25">
      <c r="A2" s="78"/>
      <c r="B2" s="77"/>
      <c r="C2" s="77"/>
      <c r="D2" s="77"/>
      <c r="E2" s="79"/>
      <c r="F2" s="77"/>
      <c r="G2" s="77"/>
      <c r="H2" s="77"/>
      <c r="I2" s="79"/>
      <c r="J2" s="77"/>
      <c r="K2" s="77"/>
      <c r="L2" s="77"/>
      <c r="M2" s="79"/>
      <c r="N2" s="77"/>
      <c r="O2" s="77"/>
      <c r="P2" s="77"/>
      <c r="Q2" s="79"/>
      <c r="R2" s="77"/>
    </row>
    <row r="3" spans="1:18" x14ac:dyDescent="0.25">
      <c r="A3" s="49" t="s">
        <v>187</v>
      </c>
      <c r="B3" s="77"/>
      <c r="C3" s="77"/>
      <c r="D3" s="77"/>
      <c r="E3" s="79"/>
      <c r="F3" s="77"/>
      <c r="G3" s="77"/>
      <c r="H3" s="77"/>
      <c r="I3" s="79"/>
      <c r="J3" s="77"/>
      <c r="K3" s="77"/>
      <c r="L3" s="77"/>
      <c r="M3" s="79"/>
      <c r="N3" s="77"/>
      <c r="O3" s="77"/>
      <c r="P3" s="77"/>
      <c r="Q3" s="79"/>
      <c r="R3" s="77"/>
    </row>
    <row r="4" spans="1:18" ht="15" customHeight="1" x14ac:dyDescent="0.25">
      <c r="A4" s="47" t="s">
        <v>72</v>
      </c>
      <c r="B4" s="80"/>
      <c r="C4" s="80"/>
      <c r="D4" s="80"/>
      <c r="E4" s="81"/>
      <c r="F4" s="80"/>
      <c r="G4" s="80"/>
      <c r="H4" s="80"/>
      <c r="I4" s="81"/>
      <c r="J4" s="80"/>
      <c r="K4" s="80"/>
      <c r="L4" s="80"/>
      <c r="M4" s="81"/>
      <c r="N4" s="80"/>
      <c r="O4" s="80"/>
      <c r="P4" s="80"/>
      <c r="Q4" s="81"/>
      <c r="R4" s="77"/>
    </row>
    <row r="5" spans="1:18" x14ac:dyDescent="0.25">
      <c r="A5" s="387" t="s">
        <v>1</v>
      </c>
      <c r="B5" s="388" t="s">
        <v>60</v>
      </c>
      <c r="C5" s="385"/>
      <c r="D5" s="385"/>
      <c r="E5" s="385"/>
      <c r="F5" s="385"/>
      <c r="G5" s="385"/>
      <c r="H5" s="385"/>
      <c r="I5" s="385"/>
      <c r="J5" s="385"/>
      <c r="K5" s="385"/>
      <c r="L5" s="385"/>
      <c r="M5" s="385"/>
      <c r="N5" s="385"/>
      <c r="O5" s="385"/>
      <c r="P5" s="385"/>
      <c r="Q5" s="385"/>
      <c r="R5" s="77"/>
    </row>
    <row r="6" spans="1:18" ht="15" customHeight="1" x14ac:dyDescent="0.25">
      <c r="A6" s="387"/>
      <c r="B6" s="386" t="s">
        <v>73</v>
      </c>
      <c r="C6" s="386"/>
      <c r="D6" s="386"/>
      <c r="E6" s="386"/>
      <c r="F6" s="385" t="s">
        <v>74</v>
      </c>
      <c r="G6" s="385"/>
      <c r="H6" s="385"/>
      <c r="I6" s="385"/>
      <c r="J6" s="386" t="s">
        <v>75</v>
      </c>
      <c r="K6" s="386"/>
      <c r="L6" s="386"/>
      <c r="M6" s="386"/>
      <c r="N6" s="385" t="s">
        <v>14</v>
      </c>
      <c r="O6" s="385"/>
      <c r="P6" s="385"/>
      <c r="Q6" s="385"/>
      <c r="R6" s="77"/>
    </row>
    <row r="7" spans="1:18" ht="30" customHeight="1" x14ac:dyDescent="0.25">
      <c r="A7" s="387"/>
      <c r="B7" s="107" t="s">
        <v>3</v>
      </c>
      <c r="C7" s="107" t="s">
        <v>4</v>
      </c>
      <c r="D7" s="107" t="s">
        <v>5</v>
      </c>
      <c r="E7" s="11" t="s">
        <v>184</v>
      </c>
      <c r="F7" s="107" t="s">
        <v>3</v>
      </c>
      <c r="G7" s="107" t="s">
        <v>4</v>
      </c>
      <c r="H7" s="107" t="s">
        <v>5</v>
      </c>
      <c r="I7" s="11" t="s">
        <v>184</v>
      </c>
      <c r="J7" s="107" t="s">
        <v>3</v>
      </c>
      <c r="K7" s="107" t="s">
        <v>4</v>
      </c>
      <c r="L7" s="107" t="s">
        <v>5</v>
      </c>
      <c r="M7" s="11" t="s">
        <v>184</v>
      </c>
      <c r="N7" s="107" t="s">
        <v>3</v>
      </c>
      <c r="O7" s="107" t="s">
        <v>4</v>
      </c>
      <c r="P7" s="107" t="s">
        <v>5</v>
      </c>
      <c r="Q7" s="11" t="s">
        <v>184</v>
      </c>
      <c r="R7" s="77"/>
    </row>
    <row r="8" spans="1:18" ht="13.5" customHeight="1" x14ac:dyDescent="0.25">
      <c r="A8" s="242" t="s">
        <v>298</v>
      </c>
      <c r="B8" s="250">
        <v>22</v>
      </c>
      <c r="C8" s="32">
        <v>1</v>
      </c>
      <c r="D8" s="250">
        <v>29</v>
      </c>
      <c r="E8" s="57">
        <v>4.55</v>
      </c>
      <c r="F8" s="250">
        <v>32</v>
      </c>
      <c r="G8" s="157">
        <v>3</v>
      </c>
      <c r="H8" s="250">
        <v>50</v>
      </c>
      <c r="I8" s="57">
        <v>9.3800000000000008</v>
      </c>
      <c r="J8" s="250">
        <v>44</v>
      </c>
      <c r="K8" s="8">
        <v>2</v>
      </c>
      <c r="L8" s="250">
        <v>63</v>
      </c>
      <c r="M8" s="251">
        <v>4.55</v>
      </c>
      <c r="N8" s="250">
        <v>98</v>
      </c>
      <c r="O8" s="8">
        <v>6</v>
      </c>
      <c r="P8" s="250">
        <v>142</v>
      </c>
      <c r="Q8" s="251">
        <v>6.12</v>
      </c>
      <c r="R8" s="77"/>
    </row>
    <row r="9" spans="1:18" ht="13.5" customHeight="1" x14ac:dyDescent="0.25">
      <c r="A9" s="242" t="s">
        <v>168</v>
      </c>
      <c r="B9" s="250">
        <v>18</v>
      </c>
      <c r="C9" s="32" t="s">
        <v>88</v>
      </c>
      <c r="D9" s="250">
        <v>23</v>
      </c>
      <c r="E9" s="57" t="s">
        <v>88</v>
      </c>
      <c r="F9" s="250">
        <v>30</v>
      </c>
      <c r="G9" s="157" t="s">
        <v>88</v>
      </c>
      <c r="H9" s="250">
        <v>52</v>
      </c>
      <c r="I9" s="57" t="s">
        <v>88</v>
      </c>
      <c r="J9" s="250">
        <v>54</v>
      </c>
      <c r="K9" s="8" t="s">
        <v>88</v>
      </c>
      <c r="L9" s="250">
        <v>79</v>
      </c>
      <c r="M9" s="251" t="s">
        <v>88</v>
      </c>
      <c r="N9" s="250">
        <v>102</v>
      </c>
      <c r="O9" s="8" t="s">
        <v>88</v>
      </c>
      <c r="P9" s="250">
        <v>154</v>
      </c>
      <c r="Q9" s="251" t="s">
        <v>88</v>
      </c>
      <c r="R9" s="77"/>
    </row>
    <row r="10" spans="1:18" ht="13.5" customHeight="1" x14ac:dyDescent="0.25">
      <c r="A10" s="242" t="s">
        <v>169</v>
      </c>
      <c r="B10" s="250">
        <v>15</v>
      </c>
      <c r="C10" s="32" t="s">
        <v>88</v>
      </c>
      <c r="D10" s="250">
        <v>27</v>
      </c>
      <c r="E10" s="57" t="s">
        <v>88</v>
      </c>
      <c r="F10" s="250">
        <v>22</v>
      </c>
      <c r="G10" s="157">
        <v>1</v>
      </c>
      <c r="H10" s="250">
        <v>36</v>
      </c>
      <c r="I10" s="57">
        <v>4.55</v>
      </c>
      <c r="J10" s="250">
        <v>42</v>
      </c>
      <c r="K10" s="8" t="s">
        <v>88</v>
      </c>
      <c r="L10" s="250">
        <v>59</v>
      </c>
      <c r="M10" s="251" t="s">
        <v>88</v>
      </c>
      <c r="N10" s="250">
        <v>79</v>
      </c>
      <c r="O10" s="8">
        <v>1</v>
      </c>
      <c r="P10" s="250">
        <v>122</v>
      </c>
      <c r="Q10" s="251">
        <v>1.27</v>
      </c>
      <c r="R10" s="77"/>
    </row>
    <row r="11" spans="1:18" ht="13.5" customHeight="1" x14ac:dyDescent="0.25">
      <c r="A11" s="242" t="s">
        <v>170</v>
      </c>
      <c r="B11" s="250">
        <v>6</v>
      </c>
      <c r="C11" s="32">
        <v>1</v>
      </c>
      <c r="D11" s="250">
        <v>6</v>
      </c>
      <c r="E11" s="57">
        <v>16.670000000000002</v>
      </c>
      <c r="F11" s="250">
        <v>12</v>
      </c>
      <c r="G11" s="157" t="s">
        <v>88</v>
      </c>
      <c r="H11" s="250">
        <v>16</v>
      </c>
      <c r="I11" s="57" t="s">
        <v>88</v>
      </c>
      <c r="J11" s="250">
        <v>43</v>
      </c>
      <c r="K11" s="8" t="s">
        <v>88</v>
      </c>
      <c r="L11" s="250">
        <v>61</v>
      </c>
      <c r="M11" s="251" t="s">
        <v>88</v>
      </c>
      <c r="N11" s="250">
        <v>61</v>
      </c>
      <c r="O11" s="8">
        <v>1</v>
      </c>
      <c r="P11" s="250">
        <v>83</v>
      </c>
      <c r="Q11" s="251">
        <v>1.64</v>
      </c>
      <c r="R11" s="77"/>
    </row>
    <row r="12" spans="1:18" ht="13.5" customHeight="1" x14ac:dyDescent="0.25">
      <c r="A12" s="242" t="s">
        <v>171</v>
      </c>
      <c r="B12" s="250">
        <v>9</v>
      </c>
      <c r="C12" s="32" t="s">
        <v>88</v>
      </c>
      <c r="D12" s="250">
        <v>11</v>
      </c>
      <c r="E12" s="57" t="s">
        <v>88</v>
      </c>
      <c r="F12" s="250">
        <v>14</v>
      </c>
      <c r="G12" s="157">
        <v>1</v>
      </c>
      <c r="H12" s="250">
        <v>20</v>
      </c>
      <c r="I12" s="57">
        <v>7.14</v>
      </c>
      <c r="J12" s="250">
        <v>25</v>
      </c>
      <c r="K12" s="32" t="s">
        <v>88</v>
      </c>
      <c r="L12" s="250">
        <v>44</v>
      </c>
      <c r="M12" s="57" t="s">
        <v>88</v>
      </c>
      <c r="N12" s="250">
        <v>48</v>
      </c>
      <c r="O12" s="157">
        <v>1</v>
      </c>
      <c r="P12" s="250">
        <v>75</v>
      </c>
      <c r="Q12" s="57">
        <v>2.08</v>
      </c>
      <c r="R12" s="77"/>
    </row>
    <row r="13" spans="1:18" ht="13.5" customHeight="1" x14ac:dyDescent="0.25">
      <c r="A13" s="52" t="s">
        <v>14</v>
      </c>
      <c r="B13" s="52">
        <v>70</v>
      </c>
      <c r="C13" s="133">
        <v>2</v>
      </c>
      <c r="D13" s="52">
        <v>96</v>
      </c>
      <c r="E13" s="54">
        <v>2.86</v>
      </c>
      <c r="F13" s="52">
        <v>110</v>
      </c>
      <c r="G13" s="7">
        <v>5</v>
      </c>
      <c r="H13" s="52">
        <v>174</v>
      </c>
      <c r="I13" s="54">
        <v>4.55</v>
      </c>
      <c r="J13" s="52">
        <v>208</v>
      </c>
      <c r="K13" s="52">
        <v>2</v>
      </c>
      <c r="L13" s="52">
        <v>306</v>
      </c>
      <c r="M13" s="58">
        <v>0.96</v>
      </c>
      <c r="N13" s="52">
        <v>388</v>
      </c>
      <c r="O13" s="52">
        <v>9</v>
      </c>
      <c r="P13" s="52">
        <v>576</v>
      </c>
      <c r="Q13" s="58">
        <v>2.3199999999999998</v>
      </c>
      <c r="R13" s="77"/>
    </row>
    <row r="14" spans="1:18" ht="15" customHeight="1" x14ac:dyDescent="0.25">
      <c r="A14" s="252" t="s">
        <v>76</v>
      </c>
      <c r="B14" s="240"/>
      <c r="C14" s="3"/>
      <c r="D14" s="3"/>
      <c r="E14" s="4"/>
      <c r="F14" s="3"/>
      <c r="G14" s="3"/>
      <c r="H14" s="77"/>
      <c r="I14" s="79"/>
      <c r="J14" s="77"/>
      <c r="K14" s="77"/>
      <c r="L14" s="77"/>
      <c r="M14" s="79"/>
      <c r="N14" s="77"/>
      <c r="O14" s="77"/>
      <c r="P14" s="77"/>
      <c r="Q14" s="79"/>
      <c r="R14" s="77"/>
    </row>
    <row r="15" spans="1:18" ht="15" customHeight="1" x14ac:dyDescent="0.25">
      <c r="A15" s="252" t="s">
        <v>303</v>
      </c>
      <c r="B15" s="3"/>
      <c r="C15" s="3"/>
      <c r="D15" s="3"/>
      <c r="E15" s="4"/>
      <c r="F15" s="3"/>
      <c r="G15" s="3"/>
      <c r="H15" s="77"/>
      <c r="I15" s="79"/>
      <c r="J15" s="77"/>
      <c r="K15" s="77"/>
      <c r="L15" s="77"/>
      <c r="M15" s="79"/>
      <c r="N15" s="77"/>
      <c r="O15" s="77"/>
      <c r="P15" s="77"/>
      <c r="Q15" s="79"/>
      <c r="R15" s="77"/>
    </row>
    <row r="16" spans="1:18" x14ac:dyDescent="0.25">
      <c r="A16" s="78"/>
      <c r="B16" s="77"/>
      <c r="C16" s="77"/>
      <c r="D16" s="77"/>
      <c r="E16" s="79"/>
      <c r="F16" s="77"/>
      <c r="G16" s="77"/>
      <c r="H16" s="77"/>
      <c r="I16" s="79"/>
      <c r="J16" s="77"/>
      <c r="K16" s="77"/>
      <c r="L16" s="77"/>
      <c r="M16" s="79"/>
      <c r="N16" s="77"/>
      <c r="O16" s="77"/>
      <c r="P16" s="77"/>
      <c r="Q16" s="79"/>
      <c r="R16" s="77"/>
    </row>
    <row r="17" spans="1:18" x14ac:dyDescent="0.25">
      <c r="A17" s="78"/>
      <c r="B17" s="77"/>
      <c r="C17" s="77"/>
      <c r="D17" s="77"/>
      <c r="E17" s="79"/>
      <c r="F17" s="77"/>
      <c r="G17" s="77"/>
      <c r="H17" s="77"/>
      <c r="I17" s="79"/>
      <c r="J17" s="77"/>
      <c r="K17" s="77"/>
      <c r="L17" s="77"/>
      <c r="M17" s="79"/>
      <c r="N17" s="77"/>
      <c r="O17" s="77"/>
      <c r="P17" s="77"/>
      <c r="Q17" s="79"/>
      <c r="R17" s="77"/>
    </row>
    <row r="18" spans="1:18" x14ac:dyDescent="0.25">
      <c r="A18" s="78"/>
      <c r="B18" s="77"/>
      <c r="C18" s="77"/>
      <c r="D18" s="77"/>
      <c r="E18" s="79"/>
      <c r="F18" s="77"/>
      <c r="G18" s="77"/>
      <c r="H18" s="77"/>
      <c r="I18" s="79"/>
      <c r="J18" s="77"/>
      <c r="K18" s="77"/>
      <c r="L18" s="77"/>
      <c r="M18" s="79"/>
      <c r="N18" s="77"/>
      <c r="O18" s="77"/>
      <c r="P18" s="77"/>
      <c r="Q18" s="79"/>
      <c r="R18" s="77"/>
    </row>
    <row r="19" spans="1:18" x14ac:dyDescent="0.25">
      <c r="A19" s="78"/>
      <c r="B19" s="77"/>
      <c r="C19" s="77"/>
      <c r="D19" s="77"/>
      <c r="E19" s="79"/>
      <c r="F19" s="77"/>
      <c r="G19" s="77"/>
      <c r="H19" s="77"/>
      <c r="I19" s="79"/>
      <c r="J19" s="77"/>
      <c r="K19" s="77"/>
      <c r="L19" s="77"/>
      <c r="M19" s="79"/>
      <c r="N19" s="77"/>
      <c r="O19" s="77"/>
      <c r="P19" s="77"/>
      <c r="Q19" s="79"/>
      <c r="R19" s="77"/>
    </row>
  </sheetData>
  <mergeCells count="6">
    <mergeCell ref="A5:A7"/>
    <mergeCell ref="B5:Q5"/>
    <mergeCell ref="B6:E6"/>
    <mergeCell ref="F6:I6"/>
    <mergeCell ref="J6:M6"/>
    <mergeCell ref="N6:Q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7"/>
  <sheetViews>
    <sheetView workbookViewId="0">
      <selection activeCell="A18" sqref="A18:XFD29"/>
    </sheetView>
  </sheetViews>
  <sheetFormatPr defaultColWidth="9.140625" defaultRowHeight="15" x14ac:dyDescent="0.25"/>
  <cols>
    <col min="1" max="1" width="12.85546875" style="45" customWidth="1"/>
    <col min="2" max="16384" width="9.140625" style="45"/>
  </cols>
  <sheetData>
    <row r="1" spans="1:19" x14ac:dyDescent="0.25">
      <c r="A1" s="78"/>
      <c r="B1" s="77"/>
      <c r="C1" s="77"/>
      <c r="D1" s="77"/>
      <c r="E1" s="79"/>
      <c r="F1" s="77"/>
      <c r="G1" s="77"/>
      <c r="H1" s="77"/>
      <c r="I1" s="79"/>
      <c r="J1" s="77"/>
      <c r="K1" s="77"/>
      <c r="L1" s="77"/>
      <c r="M1" s="79"/>
      <c r="N1" s="77"/>
      <c r="O1" s="77"/>
      <c r="P1" s="77"/>
      <c r="Q1" s="79"/>
      <c r="R1" s="77"/>
      <c r="S1" s="77"/>
    </row>
    <row r="2" spans="1:19" x14ac:dyDescent="0.25">
      <c r="A2" s="78"/>
      <c r="B2" s="77"/>
      <c r="C2" s="77"/>
      <c r="D2" s="77"/>
      <c r="E2" s="79"/>
      <c r="F2" s="77"/>
      <c r="G2" s="77"/>
      <c r="H2" s="77"/>
      <c r="I2" s="79"/>
      <c r="J2" s="77"/>
      <c r="K2" s="77"/>
      <c r="L2" s="77"/>
      <c r="M2" s="79"/>
      <c r="N2" s="77"/>
      <c r="O2" s="77"/>
      <c r="P2" s="77"/>
      <c r="Q2" s="79"/>
      <c r="R2" s="77"/>
      <c r="S2" s="77"/>
    </row>
    <row r="3" spans="1:19" x14ac:dyDescent="0.25">
      <c r="A3" s="49" t="s">
        <v>188</v>
      </c>
      <c r="B3" s="77"/>
      <c r="C3" s="77"/>
      <c r="D3" s="77"/>
      <c r="E3" s="79"/>
      <c r="F3" s="77"/>
      <c r="G3" s="77"/>
      <c r="H3" s="77"/>
      <c r="I3" s="79"/>
      <c r="J3" s="77"/>
      <c r="K3" s="77"/>
      <c r="L3" s="77"/>
      <c r="M3" s="79"/>
      <c r="N3" s="77"/>
      <c r="O3" s="77"/>
      <c r="P3" s="77"/>
      <c r="Q3" s="79"/>
      <c r="R3" s="77"/>
      <c r="S3" s="77"/>
    </row>
    <row r="4" spans="1:19" x14ac:dyDescent="0.25">
      <c r="A4" s="47" t="s">
        <v>72</v>
      </c>
      <c r="B4" s="80"/>
      <c r="C4" s="80"/>
      <c r="D4" s="80"/>
      <c r="E4" s="81"/>
      <c r="F4" s="80"/>
      <c r="G4" s="80"/>
      <c r="H4" s="80"/>
      <c r="I4" s="81"/>
      <c r="J4" s="80"/>
      <c r="K4" s="80"/>
      <c r="L4" s="80"/>
      <c r="M4" s="81"/>
      <c r="N4" s="80"/>
      <c r="O4" s="80"/>
      <c r="P4" s="80"/>
      <c r="Q4" s="81"/>
      <c r="R4" s="77"/>
      <c r="S4" s="77"/>
    </row>
    <row r="5" spans="1:19" x14ac:dyDescent="0.25">
      <c r="A5" s="387" t="s">
        <v>1</v>
      </c>
      <c r="B5" s="388" t="s">
        <v>60</v>
      </c>
      <c r="C5" s="385"/>
      <c r="D5" s="385"/>
      <c r="E5" s="385"/>
      <c r="F5" s="385"/>
      <c r="G5" s="385"/>
      <c r="H5" s="385"/>
      <c r="I5" s="385"/>
      <c r="J5" s="385"/>
      <c r="K5" s="385"/>
      <c r="L5" s="385"/>
      <c r="M5" s="385"/>
      <c r="N5" s="385"/>
      <c r="O5" s="385"/>
      <c r="P5" s="385"/>
      <c r="Q5" s="385"/>
      <c r="R5" s="77"/>
      <c r="S5" s="77"/>
    </row>
    <row r="6" spans="1:19" x14ac:dyDescent="0.25">
      <c r="A6" s="387"/>
      <c r="B6" s="386" t="s">
        <v>73</v>
      </c>
      <c r="C6" s="386"/>
      <c r="D6" s="386"/>
      <c r="E6" s="386"/>
      <c r="F6" s="385" t="s">
        <v>74</v>
      </c>
      <c r="G6" s="385"/>
      <c r="H6" s="385"/>
      <c r="I6" s="385"/>
      <c r="J6" s="386" t="s">
        <v>75</v>
      </c>
      <c r="K6" s="386"/>
      <c r="L6" s="386"/>
      <c r="M6" s="386"/>
      <c r="N6" s="385" t="s">
        <v>14</v>
      </c>
      <c r="O6" s="385"/>
      <c r="P6" s="385"/>
      <c r="Q6" s="385"/>
      <c r="R6" s="77"/>
      <c r="S6" s="77"/>
    </row>
    <row r="7" spans="1:19" ht="27" x14ac:dyDescent="0.25">
      <c r="A7" s="387"/>
      <c r="B7" s="107" t="s">
        <v>3</v>
      </c>
      <c r="C7" s="107" t="s">
        <v>4</v>
      </c>
      <c r="D7" s="107" t="s">
        <v>5</v>
      </c>
      <c r="E7" s="11" t="s">
        <v>184</v>
      </c>
      <c r="F7" s="107" t="s">
        <v>3</v>
      </c>
      <c r="G7" s="107" t="s">
        <v>4</v>
      </c>
      <c r="H7" s="107" t="s">
        <v>5</v>
      </c>
      <c r="I7" s="11" t="s">
        <v>184</v>
      </c>
      <c r="J7" s="107" t="s">
        <v>3</v>
      </c>
      <c r="K7" s="107" t="s">
        <v>4</v>
      </c>
      <c r="L7" s="107" t="s">
        <v>5</v>
      </c>
      <c r="M7" s="11" t="s">
        <v>184</v>
      </c>
      <c r="N7" s="107" t="s">
        <v>3</v>
      </c>
      <c r="O7" s="107" t="s">
        <v>4</v>
      </c>
      <c r="P7" s="107" t="s">
        <v>5</v>
      </c>
      <c r="Q7" s="11" t="s">
        <v>184</v>
      </c>
      <c r="R7" s="77"/>
      <c r="S7" s="77"/>
    </row>
    <row r="8" spans="1:19" x14ac:dyDescent="0.25">
      <c r="A8" s="242" t="s">
        <v>298</v>
      </c>
      <c r="B8" s="250">
        <v>7</v>
      </c>
      <c r="C8" s="157" t="s">
        <v>88</v>
      </c>
      <c r="D8" s="250">
        <v>13</v>
      </c>
      <c r="E8" s="57" t="s">
        <v>88</v>
      </c>
      <c r="F8" s="250">
        <v>5</v>
      </c>
      <c r="G8" s="157" t="s">
        <v>88</v>
      </c>
      <c r="H8" s="250">
        <v>7</v>
      </c>
      <c r="I8" s="57" t="s">
        <v>88</v>
      </c>
      <c r="J8" s="250">
        <v>25</v>
      </c>
      <c r="K8" s="157" t="s">
        <v>88</v>
      </c>
      <c r="L8" s="250">
        <v>33</v>
      </c>
      <c r="M8" s="57" t="s">
        <v>88</v>
      </c>
      <c r="N8" s="250">
        <v>37</v>
      </c>
      <c r="O8" s="8" t="s">
        <v>88</v>
      </c>
      <c r="P8" s="250">
        <v>53</v>
      </c>
      <c r="Q8" s="251" t="s">
        <v>88</v>
      </c>
      <c r="R8" s="77"/>
      <c r="S8" s="77"/>
    </row>
    <row r="9" spans="1:19" x14ac:dyDescent="0.25">
      <c r="A9" s="242" t="s">
        <v>168</v>
      </c>
      <c r="B9" s="250">
        <v>11</v>
      </c>
      <c r="C9" s="157" t="s">
        <v>88</v>
      </c>
      <c r="D9" s="250">
        <v>23</v>
      </c>
      <c r="E9" s="57" t="s">
        <v>88</v>
      </c>
      <c r="F9" s="250">
        <v>19</v>
      </c>
      <c r="G9" s="157">
        <v>3</v>
      </c>
      <c r="H9" s="250">
        <v>38</v>
      </c>
      <c r="I9" s="57">
        <v>15.79</v>
      </c>
      <c r="J9" s="250">
        <v>43</v>
      </c>
      <c r="K9" s="157">
        <v>1</v>
      </c>
      <c r="L9" s="250">
        <v>81</v>
      </c>
      <c r="M9" s="57">
        <v>2.33</v>
      </c>
      <c r="N9" s="250">
        <v>73</v>
      </c>
      <c r="O9" s="8">
        <v>4</v>
      </c>
      <c r="P9" s="250">
        <v>142</v>
      </c>
      <c r="Q9" s="251">
        <v>5.48</v>
      </c>
      <c r="R9" s="77"/>
      <c r="S9" s="77"/>
    </row>
    <row r="10" spans="1:19" x14ac:dyDescent="0.25">
      <c r="A10" s="242" t="s">
        <v>169</v>
      </c>
      <c r="B10" s="250">
        <v>8</v>
      </c>
      <c r="C10" s="157" t="s">
        <v>88</v>
      </c>
      <c r="D10" s="250">
        <v>12</v>
      </c>
      <c r="E10" s="57" t="s">
        <v>88</v>
      </c>
      <c r="F10" s="250">
        <v>12</v>
      </c>
      <c r="G10" s="157" t="s">
        <v>88</v>
      </c>
      <c r="H10" s="250">
        <v>22</v>
      </c>
      <c r="I10" s="57" t="s">
        <v>88</v>
      </c>
      <c r="J10" s="250">
        <v>36</v>
      </c>
      <c r="K10" s="157">
        <v>2</v>
      </c>
      <c r="L10" s="250">
        <v>50</v>
      </c>
      <c r="M10" s="57">
        <v>5.56</v>
      </c>
      <c r="N10" s="250">
        <v>56</v>
      </c>
      <c r="O10" s="8">
        <v>2</v>
      </c>
      <c r="P10" s="250">
        <v>84</v>
      </c>
      <c r="Q10" s="251">
        <v>3.57</v>
      </c>
      <c r="R10" s="77"/>
      <c r="S10" s="77"/>
    </row>
    <row r="11" spans="1:19" x14ac:dyDescent="0.25">
      <c r="A11" s="242" t="s">
        <v>170</v>
      </c>
      <c r="B11" s="250">
        <v>10</v>
      </c>
      <c r="C11" s="157" t="s">
        <v>88</v>
      </c>
      <c r="D11" s="250">
        <v>12</v>
      </c>
      <c r="E11" s="57" t="s">
        <v>88</v>
      </c>
      <c r="F11" s="250">
        <v>14</v>
      </c>
      <c r="G11" s="157">
        <v>2</v>
      </c>
      <c r="H11" s="250">
        <v>16</v>
      </c>
      <c r="I11" s="57">
        <v>14.29</v>
      </c>
      <c r="J11" s="250">
        <v>20</v>
      </c>
      <c r="K11" s="157">
        <v>1</v>
      </c>
      <c r="L11" s="250">
        <v>23</v>
      </c>
      <c r="M11" s="57">
        <v>5</v>
      </c>
      <c r="N11" s="250">
        <v>44</v>
      </c>
      <c r="O11" s="8">
        <v>3</v>
      </c>
      <c r="P11" s="250">
        <v>51</v>
      </c>
      <c r="Q11" s="251">
        <v>6.82</v>
      </c>
      <c r="R11" s="77"/>
      <c r="S11" s="77"/>
    </row>
    <row r="12" spans="1:19" x14ac:dyDescent="0.25">
      <c r="A12" s="242" t="s">
        <v>171</v>
      </c>
      <c r="B12" s="250">
        <v>5</v>
      </c>
      <c r="C12" s="157" t="s">
        <v>88</v>
      </c>
      <c r="D12" s="250">
        <v>7</v>
      </c>
      <c r="E12" s="157" t="s">
        <v>88</v>
      </c>
      <c r="F12" s="250">
        <v>10</v>
      </c>
      <c r="G12" s="157" t="s">
        <v>88</v>
      </c>
      <c r="H12" s="250">
        <v>19</v>
      </c>
      <c r="I12" s="57" t="s">
        <v>88</v>
      </c>
      <c r="J12" s="250">
        <v>19</v>
      </c>
      <c r="K12" s="157" t="s">
        <v>88</v>
      </c>
      <c r="L12" s="250">
        <v>31</v>
      </c>
      <c r="M12" s="57" t="s">
        <v>88</v>
      </c>
      <c r="N12" s="250">
        <v>34</v>
      </c>
      <c r="O12" s="157" t="s">
        <v>88</v>
      </c>
      <c r="P12" s="250">
        <v>57</v>
      </c>
      <c r="Q12" s="57" t="s">
        <v>88</v>
      </c>
      <c r="R12" s="77"/>
      <c r="S12" s="77"/>
    </row>
    <row r="13" spans="1:19" x14ac:dyDescent="0.25">
      <c r="A13" s="52" t="s">
        <v>14</v>
      </c>
      <c r="B13" s="52">
        <v>41</v>
      </c>
      <c r="C13" s="7" t="s">
        <v>88</v>
      </c>
      <c r="D13" s="52">
        <v>67</v>
      </c>
      <c r="E13" s="54" t="s">
        <v>88</v>
      </c>
      <c r="F13" s="52">
        <v>60</v>
      </c>
      <c r="G13" s="7">
        <v>5</v>
      </c>
      <c r="H13" s="52">
        <v>102</v>
      </c>
      <c r="I13" s="54">
        <v>8.33</v>
      </c>
      <c r="J13" s="52">
        <v>143</v>
      </c>
      <c r="K13" s="7">
        <v>4</v>
      </c>
      <c r="L13" s="52">
        <v>218</v>
      </c>
      <c r="M13" s="54">
        <v>2.8</v>
      </c>
      <c r="N13" s="52">
        <v>244</v>
      </c>
      <c r="O13" s="52">
        <v>9</v>
      </c>
      <c r="P13" s="52">
        <v>387</v>
      </c>
      <c r="Q13" s="58">
        <v>3.69</v>
      </c>
      <c r="R13" s="77"/>
      <c r="S13" s="77"/>
    </row>
    <row r="14" spans="1:19" x14ac:dyDescent="0.25">
      <c r="A14" s="253" t="s">
        <v>76</v>
      </c>
      <c r="B14" s="253"/>
      <c r="C14" s="3"/>
      <c r="D14" s="3"/>
      <c r="E14" s="4"/>
      <c r="F14" s="3"/>
      <c r="G14" s="3"/>
      <c r="H14" s="77"/>
      <c r="I14" s="79"/>
      <c r="J14" s="77"/>
      <c r="K14" s="77"/>
      <c r="L14" s="77"/>
      <c r="M14" s="79"/>
      <c r="N14" s="77"/>
      <c r="O14" s="77"/>
      <c r="P14" s="77"/>
      <c r="Q14" s="79"/>
      <c r="R14" s="77"/>
      <c r="S14" s="77"/>
    </row>
    <row r="15" spans="1:19" x14ac:dyDescent="0.25">
      <c r="A15" s="252" t="s">
        <v>303</v>
      </c>
      <c r="B15" s="252"/>
      <c r="C15" s="252"/>
      <c r="D15" s="252"/>
      <c r="E15" s="252"/>
      <c r="F15" s="252"/>
      <c r="G15" s="252"/>
      <c r="H15" s="252"/>
      <c r="I15" s="79"/>
      <c r="J15" s="77"/>
      <c r="K15" s="77"/>
      <c r="L15" s="77"/>
      <c r="M15" s="79"/>
      <c r="N15" s="77"/>
      <c r="O15" s="77"/>
      <c r="P15" s="77"/>
      <c r="Q15" s="79"/>
      <c r="R15" s="77"/>
      <c r="S15" s="77"/>
    </row>
    <row r="16" spans="1:19" x14ac:dyDescent="0.25">
      <c r="A16" s="78"/>
      <c r="B16" s="77"/>
      <c r="C16" s="77"/>
      <c r="D16" s="77"/>
      <c r="E16" s="79"/>
      <c r="F16" s="77"/>
      <c r="G16" s="77"/>
      <c r="H16" s="77"/>
      <c r="I16" s="79"/>
      <c r="J16" s="77"/>
      <c r="K16" s="77"/>
      <c r="L16" s="77"/>
      <c r="M16" s="79"/>
      <c r="N16" s="77"/>
      <c r="O16" s="77"/>
      <c r="P16" s="77"/>
      <c r="Q16" s="79"/>
      <c r="R16" s="77"/>
      <c r="S16" s="77"/>
    </row>
    <row r="17" spans="1:19" x14ac:dyDescent="0.25">
      <c r="A17" s="78"/>
      <c r="B17" s="77"/>
      <c r="C17" s="77"/>
      <c r="D17" s="77"/>
      <c r="E17" s="79"/>
      <c r="F17" s="77"/>
      <c r="G17" s="77"/>
      <c r="H17" s="77"/>
      <c r="I17" s="79"/>
      <c r="J17" s="77"/>
      <c r="K17" s="77"/>
      <c r="L17" s="77"/>
      <c r="M17" s="79"/>
      <c r="N17" s="77"/>
      <c r="O17" s="77"/>
      <c r="P17" s="77"/>
      <c r="Q17" s="79"/>
      <c r="R17" s="77"/>
      <c r="S17" s="77"/>
    </row>
  </sheetData>
  <mergeCells count="6">
    <mergeCell ref="A5:A7"/>
    <mergeCell ref="B5:Q5"/>
    <mergeCell ref="B6:E6"/>
    <mergeCell ref="F6:I6"/>
    <mergeCell ref="J6:M6"/>
    <mergeCell ref="N6:Q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7"/>
  <sheetViews>
    <sheetView topLeftCell="A6" workbookViewId="0">
      <selection activeCell="A21" sqref="A21:XFD34"/>
    </sheetView>
  </sheetViews>
  <sheetFormatPr defaultColWidth="9.140625" defaultRowHeight="15" x14ac:dyDescent="0.25"/>
  <cols>
    <col min="1" max="16384" width="9.140625" style="45"/>
  </cols>
  <sheetData>
    <row r="3" spans="2:9" ht="22.5" customHeight="1" x14ac:dyDescent="0.25">
      <c r="B3" s="333" t="s">
        <v>227</v>
      </c>
      <c r="C3" s="334"/>
      <c r="D3" s="334"/>
      <c r="E3" s="334"/>
      <c r="F3" s="334"/>
      <c r="G3" s="334"/>
      <c r="H3" s="334"/>
      <c r="I3" s="334"/>
    </row>
    <row r="4" spans="2:9" ht="15" customHeight="1" x14ac:dyDescent="0.25">
      <c r="B4" s="335" t="s">
        <v>9</v>
      </c>
      <c r="C4" s="336"/>
      <c r="D4" s="336"/>
      <c r="E4" s="336"/>
      <c r="F4" s="336"/>
      <c r="G4" s="112"/>
    </row>
    <row r="5" spans="2:9" x14ac:dyDescent="0.25">
      <c r="B5" s="337" t="s">
        <v>1</v>
      </c>
      <c r="C5" s="344">
        <v>2017</v>
      </c>
      <c r="D5" s="344">
        <v>2017</v>
      </c>
      <c r="E5" s="345">
        <v>2016</v>
      </c>
      <c r="F5" s="345">
        <v>2016</v>
      </c>
    </row>
    <row r="6" spans="2:9" ht="15" customHeight="1" x14ac:dyDescent="0.25">
      <c r="B6" s="338"/>
      <c r="C6" s="344" t="s">
        <v>10</v>
      </c>
      <c r="D6" s="344" t="s">
        <v>11</v>
      </c>
      <c r="E6" s="345" t="s">
        <v>10</v>
      </c>
      <c r="F6" s="345" t="s">
        <v>11</v>
      </c>
    </row>
    <row r="7" spans="2:9" ht="27" x14ac:dyDescent="0.25">
      <c r="B7" s="339"/>
      <c r="C7" s="148" t="s">
        <v>12</v>
      </c>
      <c r="D7" s="148" t="s">
        <v>13</v>
      </c>
      <c r="E7" s="148" t="s">
        <v>12</v>
      </c>
      <c r="F7" s="148" t="s">
        <v>13</v>
      </c>
    </row>
    <row r="8" spans="2:9" ht="27" x14ac:dyDescent="0.25">
      <c r="B8" s="158" t="s">
        <v>298</v>
      </c>
      <c r="C8" s="61">
        <v>1.78</v>
      </c>
      <c r="D8" s="159">
        <v>1.32</v>
      </c>
      <c r="E8" s="64">
        <v>1.76</v>
      </c>
      <c r="F8" s="65">
        <v>1.25</v>
      </c>
    </row>
    <row r="9" spans="2:9" x14ac:dyDescent="0.25">
      <c r="B9" s="158" t="s">
        <v>168</v>
      </c>
      <c r="C9" s="61">
        <v>1.48</v>
      </c>
      <c r="D9" s="159">
        <v>1.01</v>
      </c>
      <c r="E9" s="64">
        <v>2.25</v>
      </c>
      <c r="F9" s="65">
        <v>1.49</v>
      </c>
    </row>
    <row r="10" spans="2:9" x14ac:dyDescent="0.25">
      <c r="B10" s="158" t="s">
        <v>169</v>
      </c>
      <c r="C10" s="61">
        <v>2.0099999999999998</v>
      </c>
      <c r="D10" s="159">
        <v>1.35</v>
      </c>
      <c r="E10" s="64">
        <v>2.76</v>
      </c>
      <c r="F10" s="65">
        <v>1.88</v>
      </c>
    </row>
    <row r="11" spans="2:9" ht="15" customHeight="1" x14ac:dyDescent="0.25">
      <c r="B11" s="158" t="s">
        <v>170</v>
      </c>
      <c r="C11" s="61">
        <v>1.92</v>
      </c>
      <c r="D11" s="159">
        <v>1.43</v>
      </c>
      <c r="E11" s="64">
        <v>1.1000000000000001</v>
      </c>
      <c r="F11" s="65">
        <v>0.83</v>
      </c>
    </row>
    <row r="12" spans="2:9" x14ac:dyDescent="0.25">
      <c r="B12" s="158" t="s">
        <v>171</v>
      </c>
      <c r="C12" s="61">
        <v>1.73</v>
      </c>
      <c r="D12" s="159">
        <v>1.1299999999999999</v>
      </c>
      <c r="E12" s="64">
        <v>1.25</v>
      </c>
      <c r="F12" s="65">
        <v>0.83</v>
      </c>
    </row>
    <row r="13" spans="2:9" x14ac:dyDescent="0.25">
      <c r="B13" s="59" t="s">
        <v>172</v>
      </c>
      <c r="C13" s="60">
        <v>1.75</v>
      </c>
      <c r="D13" s="60">
        <v>1.22</v>
      </c>
      <c r="E13" s="60">
        <v>1.93</v>
      </c>
      <c r="F13" s="60">
        <v>1.33</v>
      </c>
    </row>
    <row r="14" spans="2:9" x14ac:dyDescent="0.25">
      <c r="B14" s="59" t="s">
        <v>7</v>
      </c>
      <c r="C14" s="60">
        <v>1.9310250210080431</v>
      </c>
      <c r="D14" s="60">
        <v>1.3505085396277106</v>
      </c>
      <c r="E14" s="60">
        <v>1.8675586349699358</v>
      </c>
      <c r="F14" s="60">
        <v>1.3004143263433918</v>
      </c>
    </row>
    <row r="15" spans="2:9" x14ac:dyDescent="0.25">
      <c r="B15" s="160" t="s">
        <v>302</v>
      </c>
      <c r="C15" s="161"/>
      <c r="D15" s="161"/>
      <c r="E15" s="161"/>
      <c r="F15" s="161"/>
      <c r="G15" s="161"/>
      <c r="H15" s="161"/>
      <c r="I15" s="160"/>
    </row>
    <row r="16" spans="2:9" x14ac:dyDescent="0.25">
      <c r="B16" s="160" t="s">
        <v>16</v>
      </c>
      <c r="C16" s="161"/>
      <c r="D16" s="161"/>
      <c r="E16" s="161"/>
      <c r="F16" s="161"/>
      <c r="G16" s="161"/>
      <c r="H16" s="161"/>
      <c r="I16" s="161"/>
    </row>
    <row r="17" spans="2:6" x14ac:dyDescent="0.25">
      <c r="B17" s="105"/>
      <c r="C17" s="112"/>
      <c r="D17" s="112"/>
      <c r="E17" s="112"/>
      <c r="F17" s="112"/>
    </row>
  </sheetData>
  <mergeCells count="5">
    <mergeCell ref="C5:D6"/>
    <mergeCell ref="E5:F6"/>
    <mergeCell ref="B4:F4"/>
    <mergeCell ref="B5:B7"/>
    <mergeCell ref="B3:I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2"/>
  <sheetViews>
    <sheetView workbookViewId="0">
      <selection activeCell="I18" sqref="I18"/>
    </sheetView>
  </sheetViews>
  <sheetFormatPr defaultColWidth="9.140625" defaultRowHeight="15" x14ac:dyDescent="0.25"/>
  <cols>
    <col min="1" max="1" width="16.7109375" style="45" customWidth="1"/>
    <col min="2" max="2" width="6.42578125" style="45" customWidth="1"/>
    <col min="3" max="3" width="4.7109375" style="45" customWidth="1"/>
    <col min="4" max="4" width="6.42578125" style="45" customWidth="1"/>
    <col min="5" max="5" width="4.7109375" style="45" customWidth="1"/>
    <col min="6" max="6" width="6.42578125" style="45" customWidth="1"/>
    <col min="7" max="7" width="4.28515625" style="45" customWidth="1"/>
    <col min="8" max="8" width="6.42578125" style="45" customWidth="1"/>
    <col min="9" max="9" width="4.7109375" style="45" customWidth="1"/>
    <col min="10" max="12" width="6" style="45" customWidth="1"/>
    <col min="13" max="16384" width="9.140625" style="45"/>
  </cols>
  <sheetData>
    <row r="1" spans="1:12" ht="14.25" customHeight="1" x14ac:dyDescent="0.25"/>
    <row r="2" spans="1:12" ht="14.25" customHeight="1" x14ac:dyDescent="0.25"/>
    <row r="3" spans="1:12" ht="14.25" customHeight="1" x14ac:dyDescent="0.25">
      <c r="A3" s="49" t="s">
        <v>207</v>
      </c>
    </row>
    <row r="4" spans="1:12" ht="14.25" customHeight="1" thickBot="1" x14ac:dyDescent="0.3">
      <c r="A4" s="47" t="s">
        <v>138</v>
      </c>
    </row>
    <row r="5" spans="1:12" ht="15" customHeight="1" x14ac:dyDescent="0.25">
      <c r="A5" s="389" t="s">
        <v>139</v>
      </c>
      <c r="B5" s="392">
        <v>2017</v>
      </c>
      <c r="C5" s="392"/>
      <c r="D5" s="392"/>
      <c r="E5" s="392"/>
      <c r="F5" s="392"/>
      <c r="G5" s="392"/>
      <c r="H5" s="392"/>
      <c r="I5" s="392"/>
      <c r="J5" s="394" t="s">
        <v>140</v>
      </c>
      <c r="K5" s="394"/>
      <c r="L5" s="394"/>
    </row>
    <row r="6" spans="1:12" ht="15.75" customHeight="1" thickBot="1" x14ac:dyDescent="0.3">
      <c r="A6" s="390"/>
      <c r="B6" s="393"/>
      <c r="C6" s="393"/>
      <c r="D6" s="393"/>
      <c r="E6" s="393"/>
      <c r="F6" s="393"/>
      <c r="G6" s="393"/>
      <c r="H6" s="393"/>
      <c r="I6" s="393"/>
      <c r="J6" s="395" t="s">
        <v>141</v>
      </c>
      <c r="K6" s="395"/>
      <c r="L6" s="395"/>
    </row>
    <row r="7" spans="1:12" ht="27.75" customHeight="1" thickBot="1" x14ac:dyDescent="0.3">
      <c r="A7" s="391"/>
      <c r="B7" s="257" t="s">
        <v>142</v>
      </c>
      <c r="C7" s="258" t="s">
        <v>110</v>
      </c>
      <c r="D7" s="257" t="s">
        <v>3</v>
      </c>
      <c r="E7" s="258" t="s">
        <v>110</v>
      </c>
      <c r="F7" s="257" t="s">
        <v>4</v>
      </c>
      <c r="G7" s="258" t="s">
        <v>110</v>
      </c>
      <c r="H7" s="257" t="s">
        <v>5</v>
      </c>
      <c r="I7" s="258" t="s">
        <v>110</v>
      </c>
      <c r="J7" s="257" t="s">
        <v>3</v>
      </c>
      <c r="K7" s="257" t="s">
        <v>4</v>
      </c>
      <c r="L7" s="257" t="s">
        <v>5</v>
      </c>
    </row>
    <row r="8" spans="1:12" ht="15.75" customHeight="1" thickBot="1" x14ac:dyDescent="0.3">
      <c r="A8" s="259" t="s">
        <v>143</v>
      </c>
      <c r="B8" s="260">
        <v>11</v>
      </c>
      <c r="C8" s="261">
        <v>4.8034934497816595</v>
      </c>
      <c r="D8" s="262">
        <v>2819</v>
      </c>
      <c r="E8" s="263">
        <v>51.819852941176471</v>
      </c>
      <c r="F8" s="264">
        <v>27</v>
      </c>
      <c r="G8" s="261">
        <v>28.723404255319153</v>
      </c>
      <c r="H8" s="265">
        <v>3866</v>
      </c>
      <c r="I8" s="263">
        <v>50.214313547213926</v>
      </c>
      <c r="J8" s="261">
        <v>1.5489913544668639</v>
      </c>
      <c r="K8" s="266">
        <v>-30.769230769230774</v>
      </c>
      <c r="L8" s="261">
        <v>2.6553372278279426</v>
      </c>
    </row>
    <row r="9" spans="1:12" ht="15.75" customHeight="1" thickBot="1" x14ac:dyDescent="0.3">
      <c r="A9" s="259" t="s">
        <v>144</v>
      </c>
      <c r="B9" s="260">
        <v>8</v>
      </c>
      <c r="C9" s="261">
        <v>3.4934497816593884</v>
      </c>
      <c r="D9" s="262">
        <v>430</v>
      </c>
      <c r="E9" s="263">
        <v>7.9044117647058822</v>
      </c>
      <c r="F9" s="264">
        <v>9</v>
      </c>
      <c r="G9" s="261">
        <v>9.5744680851063837</v>
      </c>
      <c r="H9" s="265">
        <v>650</v>
      </c>
      <c r="I9" s="263">
        <v>8.4426548902454872</v>
      </c>
      <c r="J9" s="261">
        <v>6.6997518610421878</v>
      </c>
      <c r="K9" s="266">
        <v>800</v>
      </c>
      <c r="L9" s="261">
        <v>8.3333333333333286</v>
      </c>
    </row>
    <row r="10" spans="1:12" ht="15.75" customHeight="1" thickBot="1" x14ac:dyDescent="0.3">
      <c r="A10" s="259" t="s">
        <v>146</v>
      </c>
      <c r="B10" s="260">
        <v>109</v>
      </c>
      <c r="C10" s="261">
        <v>47.598253275109172</v>
      </c>
      <c r="D10" s="262">
        <v>1833</v>
      </c>
      <c r="E10" s="263">
        <v>33.694852941176471</v>
      </c>
      <c r="F10" s="264">
        <v>42</v>
      </c>
      <c r="G10" s="261">
        <v>44.680851063829785</v>
      </c>
      <c r="H10" s="265">
        <v>2693</v>
      </c>
      <c r="I10" s="263">
        <v>34.978568645278607</v>
      </c>
      <c r="J10" s="261">
        <v>10.755287009063451</v>
      </c>
      <c r="K10" s="266">
        <v>-2.3255813953488484</v>
      </c>
      <c r="L10" s="261">
        <v>6.5690542144835717</v>
      </c>
    </row>
    <row r="11" spans="1:12" ht="15.75" customHeight="1" thickBot="1" x14ac:dyDescent="0.3">
      <c r="A11" s="267" t="s">
        <v>147</v>
      </c>
      <c r="B11" s="268">
        <v>128</v>
      </c>
      <c r="C11" s="261">
        <v>55.895196506550214</v>
      </c>
      <c r="D11" s="269">
        <v>5082</v>
      </c>
      <c r="E11" s="270">
        <v>93.419117647058826</v>
      </c>
      <c r="F11" s="271">
        <v>78</v>
      </c>
      <c r="G11" s="272">
        <v>82.978723404255319</v>
      </c>
      <c r="H11" s="273">
        <v>7209</v>
      </c>
      <c r="I11" s="270">
        <v>93.635537082738011</v>
      </c>
      <c r="J11" s="272">
        <v>5.1303268514687659</v>
      </c>
      <c r="K11" s="274">
        <v>-6.0240963855421654</v>
      </c>
      <c r="L11" s="272">
        <v>4.5843609458871271</v>
      </c>
    </row>
    <row r="12" spans="1:12" ht="15.75" customHeight="1" thickBot="1" x14ac:dyDescent="0.3">
      <c r="A12" s="259" t="s">
        <v>148</v>
      </c>
      <c r="B12" s="260">
        <v>76</v>
      </c>
      <c r="C12" s="261">
        <v>33.187772925764193</v>
      </c>
      <c r="D12" s="262">
        <v>324</v>
      </c>
      <c r="E12" s="263">
        <v>5.9558823529411757</v>
      </c>
      <c r="F12" s="264">
        <v>14</v>
      </c>
      <c r="G12" s="261">
        <v>14.893617021276595</v>
      </c>
      <c r="H12" s="265">
        <v>447</v>
      </c>
      <c r="I12" s="263">
        <v>5.8059488245226651</v>
      </c>
      <c r="J12" s="261">
        <v>5.1948051948051983</v>
      </c>
      <c r="K12" s="266">
        <v>-12.5</v>
      </c>
      <c r="L12" s="261">
        <v>-0.88691796008869517</v>
      </c>
    </row>
    <row r="13" spans="1:12" ht="15.75" customHeight="1" thickBot="1" x14ac:dyDescent="0.3">
      <c r="A13" s="259" t="s">
        <v>149</v>
      </c>
      <c r="B13" s="260">
        <v>25</v>
      </c>
      <c r="C13" s="261">
        <v>10.91703056768559</v>
      </c>
      <c r="D13" s="262">
        <v>34</v>
      </c>
      <c r="E13" s="263">
        <v>0.625</v>
      </c>
      <c r="F13" s="264">
        <v>2</v>
      </c>
      <c r="G13" s="261">
        <v>2.1276595744680851</v>
      </c>
      <c r="H13" s="275">
        <v>43</v>
      </c>
      <c r="I13" s="263">
        <v>0.55851409273931685</v>
      </c>
      <c r="J13" s="261">
        <v>-20.930232558139537</v>
      </c>
      <c r="K13" s="266">
        <v>100</v>
      </c>
      <c r="L13" s="261">
        <v>-30.645161290322577</v>
      </c>
    </row>
    <row r="14" spans="1:12" ht="15.75" customHeight="1" thickBot="1" x14ac:dyDescent="0.3">
      <c r="A14" s="276" t="s">
        <v>150</v>
      </c>
      <c r="B14" s="268">
        <v>101</v>
      </c>
      <c r="C14" s="261">
        <v>44.104803493449779</v>
      </c>
      <c r="D14" s="277">
        <v>358</v>
      </c>
      <c r="E14" s="270">
        <v>6.5808823529411766</v>
      </c>
      <c r="F14" s="278">
        <v>16</v>
      </c>
      <c r="G14" s="272">
        <v>17.021276595744681</v>
      </c>
      <c r="H14" s="279">
        <v>490</v>
      </c>
      <c r="I14" s="280">
        <v>6.3644629172619815</v>
      </c>
      <c r="J14" s="272">
        <v>1.994301994301992</v>
      </c>
      <c r="K14" s="281">
        <v>-5.8823529411764781</v>
      </c>
      <c r="L14" s="272">
        <v>-4.4834307992202724</v>
      </c>
    </row>
    <row r="15" spans="1:12" ht="15.75" customHeight="1" thickBot="1" x14ac:dyDescent="0.3">
      <c r="A15" s="282" t="s">
        <v>172</v>
      </c>
      <c r="B15" s="283">
        <v>229</v>
      </c>
      <c r="C15" s="284">
        <v>100</v>
      </c>
      <c r="D15" s="285">
        <v>5440</v>
      </c>
      <c r="E15" s="284">
        <v>100</v>
      </c>
      <c r="F15" s="286">
        <v>94</v>
      </c>
      <c r="G15" s="284">
        <v>100</v>
      </c>
      <c r="H15" s="287">
        <v>7699</v>
      </c>
      <c r="I15" s="284">
        <v>100</v>
      </c>
      <c r="J15" s="284">
        <v>4.9180327868852487</v>
      </c>
      <c r="K15" s="284">
        <v>-6</v>
      </c>
      <c r="L15" s="284">
        <v>3.9562516878206822</v>
      </c>
    </row>
    <row r="16" spans="1:1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sheetData>
  <mergeCells count="4">
    <mergeCell ref="A5:A7"/>
    <mergeCell ref="B5:I6"/>
    <mergeCell ref="J5:L5"/>
    <mergeCell ref="J6:L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H17"/>
  <sheetViews>
    <sheetView workbookViewId="0">
      <selection activeCell="B20" sqref="B20"/>
    </sheetView>
  </sheetViews>
  <sheetFormatPr defaultColWidth="9.140625" defaultRowHeight="15" x14ac:dyDescent="0.25"/>
  <cols>
    <col min="1" max="1" width="21.5703125" style="45" customWidth="1"/>
    <col min="2" max="2" width="9.140625" style="45" customWidth="1"/>
    <col min="3" max="16384" width="9.140625" style="45"/>
  </cols>
  <sheetData>
    <row r="3" spans="1:8" x14ac:dyDescent="0.25">
      <c r="A3" s="46" t="s">
        <v>208</v>
      </c>
      <c r="B3" s="46"/>
      <c r="C3" s="46"/>
      <c r="D3" s="46"/>
      <c r="E3" s="46"/>
    </row>
    <row r="4" spans="1:8" ht="15" customHeight="1" thickBot="1" x14ac:dyDescent="0.3">
      <c r="A4" s="335" t="s">
        <v>151</v>
      </c>
      <c r="B4" s="335"/>
      <c r="C4" s="335"/>
      <c r="D4" s="335"/>
      <c r="E4" s="335"/>
    </row>
    <row r="5" spans="1:8" ht="15" customHeight="1" x14ac:dyDescent="0.25">
      <c r="A5" s="396" t="s">
        <v>139</v>
      </c>
      <c r="B5" s="399">
        <v>2017</v>
      </c>
      <c r="C5" s="399"/>
      <c r="D5" s="401">
        <v>2016</v>
      </c>
      <c r="E5" s="401"/>
    </row>
    <row r="6" spans="1:8" ht="15" customHeight="1" thickBot="1" x14ac:dyDescent="0.3">
      <c r="A6" s="397"/>
      <c r="B6" s="400"/>
      <c r="C6" s="400"/>
      <c r="D6" s="402"/>
      <c r="E6" s="402"/>
    </row>
    <row r="7" spans="1:8" ht="27" customHeight="1" thickBot="1" x14ac:dyDescent="0.3">
      <c r="A7" s="398"/>
      <c r="B7" s="44" t="s">
        <v>152</v>
      </c>
      <c r="C7" s="44" t="s">
        <v>13</v>
      </c>
      <c r="D7" s="44" t="s">
        <v>152</v>
      </c>
      <c r="E7" s="44" t="s">
        <v>13</v>
      </c>
    </row>
    <row r="8" spans="1:8" ht="15" customHeight="1" x14ac:dyDescent="0.25">
      <c r="A8" s="254" t="s">
        <v>143</v>
      </c>
      <c r="B8" s="61">
        <v>0.95778644909542388</v>
      </c>
      <c r="C8" s="159">
        <v>0.69355253018237861</v>
      </c>
      <c r="D8" s="61">
        <v>1.404899135446686</v>
      </c>
      <c r="E8" s="159">
        <v>1.0249671484888305</v>
      </c>
    </row>
    <row r="9" spans="1:8" ht="15" customHeight="1" x14ac:dyDescent="0.25">
      <c r="A9" s="254" t="s">
        <v>144</v>
      </c>
      <c r="B9" s="61">
        <v>2.0930232558139537</v>
      </c>
      <c r="C9" s="159">
        <v>1.3657056145675266</v>
      </c>
      <c r="D9" s="61">
        <v>0.24813895781637718</v>
      </c>
      <c r="E9" s="159">
        <v>0.16638935108153077</v>
      </c>
    </row>
    <row r="10" spans="1:8" ht="15" customHeight="1" x14ac:dyDescent="0.25">
      <c r="A10" s="254" t="s">
        <v>146</v>
      </c>
      <c r="B10" s="61">
        <v>2.2913256955810146</v>
      </c>
      <c r="C10" s="159">
        <v>1.5356489945155392</v>
      </c>
      <c r="D10" s="61">
        <v>2.5981873111782479</v>
      </c>
      <c r="E10" s="159">
        <v>1.6731517509727627</v>
      </c>
    </row>
    <row r="11" spans="1:8" ht="15" customHeight="1" x14ac:dyDescent="0.25">
      <c r="A11" s="255" t="s">
        <v>147</v>
      </c>
      <c r="B11" s="62">
        <v>1.5348288075560803</v>
      </c>
      <c r="C11" s="63">
        <v>1.0703993412927131</v>
      </c>
      <c r="D11" s="62">
        <v>1.7170045510964005</v>
      </c>
      <c r="E11" s="63">
        <v>1.1897935779816513</v>
      </c>
    </row>
    <row r="12" spans="1:8" ht="15" customHeight="1" x14ac:dyDescent="0.25">
      <c r="A12" s="254" t="s">
        <v>148</v>
      </c>
      <c r="B12" s="61">
        <v>4.3209876543209873</v>
      </c>
      <c r="C12" s="159">
        <v>3.0368763557483729</v>
      </c>
      <c r="D12" s="61">
        <v>5.1948051948051948</v>
      </c>
      <c r="E12" s="159">
        <v>3.4261241970021414</v>
      </c>
    </row>
    <row r="13" spans="1:8" ht="15" customHeight="1" x14ac:dyDescent="0.25">
      <c r="A13" s="254" t="s">
        <v>149</v>
      </c>
      <c r="B13" s="61">
        <v>5.8823529411764701</v>
      </c>
      <c r="C13" s="159">
        <v>4.4444444444444446</v>
      </c>
      <c r="D13" s="61">
        <v>2.3255813953488373</v>
      </c>
      <c r="E13" s="159">
        <v>1.5873015873015872</v>
      </c>
    </row>
    <row r="14" spans="1:8" ht="15" customHeight="1" x14ac:dyDescent="0.25">
      <c r="A14" s="256" t="s">
        <v>150</v>
      </c>
      <c r="B14" s="62">
        <v>4.4692737430167595</v>
      </c>
      <c r="C14" s="63">
        <v>3.1620553359683794</v>
      </c>
      <c r="D14" s="62">
        <v>4.8433048433048427</v>
      </c>
      <c r="E14" s="63">
        <v>3.2075471698113209</v>
      </c>
    </row>
    <row r="15" spans="1:8" ht="15" customHeight="1" x14ac:dyDescent="0.25">
      <c r="A15" s="59" t="s">
        <v>172</v>
      </c>
      <c r="B15" s="60">
        <v>1.75</v>
      </c>
      <c r="C15" s="60">
        <v>1.2062107019119721</v>
      </c>
      <c r="D15" s="60">
        <v>1.9286403085824495</v>
      </c>
      <c r="E15" s="60">
        <v>1.332267519317879</v>
      </c>
    </row>
    <row r="16" spans="1:8" ht="16.5" customHeight="1" x14ac:dyDescent="0.3">
      <c r="A16" s="403" t="s">
        <v>153</v>
      </c>
      <c r="B16" s="404"/>
      <c r="C16" s="404"/>
      <c r="D16" s="404"/>
      <c r="E16" s="404"/>
      <c r="F16" s="404"/>
      <c r="G16" s="404"/>
      <c r="H16" s="404"/>
    </row>
    <row r="17" spans="1:8" ht="15" customHeight="1" x14ac:dyDescent="0.25">
      <c r="A17" s="160" t="s">
        <v>154</v>
      </c>
      <c r="B17" s="160"/>
      <c r="C17" s="160"/>
      <c r="D17" s="160"/>
      <c r="E17" s="160"/>
      <c r="F17" s="160"/>
      <c r="G17" s="160"/>
      <c r="H17" s="160"/>
    </row>
  </sheetData>
  <mergeCells count="5">
    <mergeCell ref="A4:E4"/>
    <mergeCell ref="A5:A7"/>
    <mergeCell ref="B5:C6"/>
    <mergeCell ref="D5:E6"/>
    <mergeCell ref="A16:H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4"/>
  <sheetViews>
    <sheetView topLeftCell="A11" zoomScaleNormal="100" workbookViewId="0">
      <selection activeCell="A26" sqref="A26:XFD45"/>
    </sheetView>
  </sheetViews>
  <sheetFormatPr defaultColWidth="9.140625" defaultRowHeight="15" x14ac:dyDescent="0.25"/>
  <cols>
    <col min="1" max="1" width="25" style="45" customWidth="1"/>
    <col min="2" max="16384" width="9.140625" style="45"/>
  </cols>
  <sheetData>
    <row r="1" spans="1:16" ht="11.25" customHeight="1" x14ac:dyDescent="0.25"/>
    <row r="2" spans="1:16" ht="11.25" customHeight="1" x14ac:dyDescent="0.25"/>
    <row r="3" spans="1:16" ht="15" customHeight="1" x14ac:dyDescent="0.25">
      <c r="A3" s="48" t="s">
        <v>317</v>
      </c>
      <c r="B3" s="48"/>
      <c r="C3" s="48"/>
      <c r="D3" s="48"/>
      <c r="E3" s="48"/>
      <c r="F3" s="48"/>
      <c r="G3" s="48"/>
      <c r="H3" s="48"/>
      <c r="I3" s="48"/>
    </row>
    <row r="4" spans="1:16" ht="12.75" customHeight="1" x14ac:dyDescent="0.25">
      <c r="A4" s="405" t="s">
        <v>315</v>
      </c>
      <c r="B4" s="406"/>
      <c r="C4" s="406"/>
      <c r="D4" s="406"/>
      <c r="E4" s="12"/>
      <c r="F4" s="12"/>
      <c r="G4" s="12"/>
      <c r="H4" s="21"/>
    </row>
    <row r="5" spans="1:16" ht="13.5" customHeight="1" x14ac:dyDescent="0.25">
      <c r="A5" s="407" t="s">
        <v>77</v>
      </c>
      <c r="B5" s="408" t="s">
        <v>46</v>
      </c>
      <c r="C5" s="408"/>
      <c r="D5" s="408"/>
      <c r="E5" s="409" t="s">
        <v>78</v>
      </c>
      <c r="F5" s="409"/>
      <c r="G5" s="409"/>
      <c r="H5" s="410" t="s">
        <v>69</v>
      </c>
    </row>
    <row r="6" spans="1:16" ht="13.5" customHeight="1" x14ac:dyDescent="0.25">
      <c r="A6" s="407"/>
      <c r="B6" s="66" t="s">
        <v>3</v>
      </c>
      <c r="C6" s="66" t="s">
        <v>4</v>
      </c>
      <c r="D6" s="66" t="s">
        <v>5</v>
      </c>
      <c r="E6" s="66" t="s">
        <v>3</v>
      </c>
      <c r="F6" s="66" t="s">
        <v>4</v>
      </c>
      <c r="G6" s="66" t="s">
        <v>5</v>
      </c>
      <c r="H6" s="410"/>
    </row>
    <row r="7" spans="1:16" ht="13.5" customHeight="1" x14ac:dyDescent="0.25">
      <c r="A7" s="193" t="s">
        <v>79</v>
      </c>
      <c r="B7" s="185">
        <v>361</v>
      </c>
      <c r="C7" s="186">
        <v>19</v>
      </c>
      <c r="D7" s="185">
        <v>624</v>
      </c>
      <c r="E7" s="288">
        <v>6.58</v>
      </c>
      <c r="F7" s="167">
        <v>19.79</v>
      </c>
      <c r="G7" s="288">
        <v>8.0500000000000007</v>
      </c>
      <c r="H7" s="167">
        <f>+C7/B7*100</f>
        <v>5.2631578947368416</v>
      </c>
      <c r="J7" s="88"/>
      <c r="K7" s="88"/>
      <c r="L7" s="88"/>
      <c r="M7" s="88"/>
      <c r="N7" s="88"/>
      <c r="O7" s="88"/>
      <c r="P7" s="88"/>
    </row>
    <row r="8" spans="1:16" ht="13.5" customHeight="1" x14ac:dyDescent="0.25">
      <c r="A8" s="193" t="s">
        <v>80</v>
      </c>
      <c r="B8" s="185">
        <v>1749</v>
      </c>
      <c r="C8" s="186">
        <v>22</v>
      </c>
      <c r="D8" s="185">
        <v>2540</v>
      </c>
      <c r="E8" s="288">
        <v>31.89</v>
      </c>
      <c r="F8" s="167">
        <v>22.92</v>
      </c>
      <c r="G8" s="288">
        <v>32.75</v>
      </c>
      <c r="H8" s="167">
        <f t="shared" ref="H8:H20" si="0">+C8/B8*100</f>
        <v>1.257861635220126</v>
      </c>
      <c r="J8" s="88"/>
      <c r="K8" s="88"/>
      <c r="L8" s="88"/>
      <c r="M8" s="88"/>
      <c r="N8" s="88"/>
      <c r="O8" s="88"/>
      <c r="P8" s="88"/>
    </row>
    <row r="9" spans="1:16" ht="13.5" customHeight="1" x14ac:dyDescent="0.25">
      <c r="A9" s="193" t="s">
        <v>81</v>
      </c>
      <c r="B9" s="185">
        <v>541</v>
      </c>
      <c r="C9" s="186">
        <v>2</v>
      </c>
      <c r="D9" s="185">
        <v>714</v>
      </c>
      <c r="E9" s="288">
        <v>9.8699999999999992</v>
      </c>
      <c r="F9" s="167">
        <v>2.08</v>
      </c>
      <c r="G9" s="288">
        <v>9.2100000000000009</v>
      </c>
      <c r="H9" s="167">
        <f t="shared" si="0"/>
        <v>0.36968576709796674</v>
      </c>
      <c r="J9" s="88"/>
      <c r="K9" s="88"/>
      <c r="L9" s="88"/>
      <c r="M9" s="88"/>
      <c r="N9" s="88"/>
      <c r="O9" s="88"/>
      <c r="P9" s="88"/>
    </row>
    <row r="10" spans="1:16" ht="13.5" customHeight="1" x14ac:dyDescent="0.25">
      <c r="A10" s="193" t="s">
        <v>82</v>
      </c>
      <c r="B10" s="185">
        <v>1131</v>
      </c>
      <c r="C10" s="186">
        <v>8</v>
      </c>
      <c r="D10" s="185">
        <v>1886</v>
      </c>
      <c r="E10" s="288">
        <v>20.62</v>
      </c>
      <c r="F10" s="167">
        <v>8.33</v>
      </c>
      <c r="G10" s="288">
        <v>24.32</v>
      </c>
      <c r="H10" s="167">
        <f t="shared" si="0"/>
        <v>0.70733863837312105</v>
      </c>
      <c r="J10" s="88"/>
      <c r="K10" s="88"/>
      <c r="L10" s="88"/>
      <c r="M10" s="88"/>
      <c r="N10" s="88"/>
      <c r="O10" s="88"/>
      <c r="P10" s="88"/>
    </row>
    <row r="11" spans="1:16" ht="13.5" customHeight="1" x14ac:dyDescent="0.25">
      <c r="A11" s="193" t="s">
        <v>316</v>
      </c>
      <c r="B11" s="185">
        <v>152</v>
      </c>
      <c r="C11" s="186">
        <v>1</v>
      </c>
      <c r="D11" s="185">
        <v>193</v>
      </c>
      <c r="E11" s="288">
        <v>2.77</v>
      </c>
      <c r="F11" s="167">
        <v>1.04</v>
      </c>
      <c r="G11" s="288">
        <v>2.4900000000000002</v>
      </c>
      <c r="H11" s="167">
        <f t="shared" si="0"/>
        <v>0.6578947368421052</v>
      </c>
      <c r="J11" s="88"/>
      <c r="K11" s="88"/>
      <c r="L11" s="88"/>
      <c r="M11" s="88"/>
      <c r="N11" s="88"/>
      <c r="O11" s="88"/>
      <c r="P11" s="88"/>
    </row>
    <row r="12" spans="1:16" ht="13.5" customHeight="1" x14ac:dyDescent="0.25">
      <c r="A12" s="289" t="s">
        <v>83</v>
      </c>
      <c r="B12" s="290">
        <v>3934</v>
      </c>
      <c r="C12" s="291">
        <v>52</v>
      </c>
      <c r="D12" s="290">
        <v>5957</v>
      </c>
      <c r="E12" s="292">
        <v>71.739999999999995</v>
      </c>
      <c r="F12" s="293">
        <v>54.17</v>
      </c>
      <c r="G12" s="292">
        <v>76.81</v>
      </c>
      <c r="H12" s="293">
        <f t="shared" si="0"/>
        <v>1.3218098627351298</v>
      </c>
      <c r="J12" s="88"/>
      <c r="K12" s="88"/>
      <c r="L12" s="88"/>
      <c r="M12" s="88"/>
      <c r="N12" s="88"/>
      <c r="O12" s="88"/>
      <c r="P12" s="88"/>
    </row>
    <row r="13" spans="1:16" ht="13.5" customHeight="1" x14ac:dyDescent="0.25">
      <c r="A13" s="193" t="s">
        <v>84</v>
      </c>
      <c r="B13" s="185">
        <v>602</v>
      </c>
      <c r="C13" s="186">
        <v>21</v>
      </c>
      <c r="D13" s="185">
        <v>659</v>
      </c>
      <c r="E13" s="288">
        <v>10.98</v>
      </c>
      <c r="F13" s="167">
        <v>21.88</v>
      </c>
      <c r="G13" s="288">
        <v>8.5</v>
      </c>
      <c r="H13" s="167">
        <f t="shared" si="0"/>
        <v>3.4883720930232558</v>
      </c>
      <c r="J13" s="88"/>
      <c r="K13" s="88"/>
      <c r="L13" s="88"/>
      <c r="M13" s="88"/>
      <c r="N13" s="88"/>
      <c r="O13" s="88"/>
      <c r="P13" s="88"/>
    </row>
    <row r="14" spans="1:16" ht="13.5" customHeight="1" x14ac:dyDescent="0.25">
      <c r="A14" s="193" t="s">
        <v>85</v>
      </c>
      <c r="B14" s="185">
        <v>61</v>
      </c>
      <c r="C14" s="186">
        <v>1</v>
      </c>
      <c r="D14" s="185">
        <v>74</v>
      </c>
      <c r="E14" s="288">
        <v>1.1100000000000001</v>
      </c>
      <c r="F14" s="167">
        <v>1.04</v>
      </c>
      <c r="G14" s="288">
        <v>0.95</v>
      </c>
      <c r="H14" s="167">
        <f t="shared" si="0"/>
        <v>1.639344262295082</v>
      </c>
      <c r="J14" s="88"/>
      <c r="K14" s="88"/>
      <c r="L14" s="88"/>
      <c r="M14" s="88"/>
      <c r="N14" s="88"/>
      <c r="O14" s="88"/>
      <c r="P14" s="88"/>
    </row>
    <row r="15" spans="1:16" ht="13.5" customHeight="1" x14ac:dyDescent="0.25">
      <c r="A15" s="193" t="s">
        <v>86</v>
      </c>
      <c r="B15" s="185">
        <v>227</v>
      </c>
      <c r="C15" s="186">
        <v>6</v>
      </c>
      <c r="D15" s="185">
        <v>272</v>
      </c>
      <c r="E15" s="288">
        <v>4.1399999999999997</v>
      </c>
      <c r="F15" s="167">
        <v>6.25</v>
      </c>
      <c r="G15" s="288">
        <v>3.51</v>
      </c>
      <c r="H15" s="167">
        <f t="shared" si="0"/>
        <v>2.643171806167401</v>
      </c>
      <c r="J15" s="88"/>
      <c r="K15" s="88"/>
      <c r="L15" s="88"/>
      <c r="M15" s="88"/>
      <c r="N15" s="88"/>
      <c r="O15" s="88"/>
      <c r="P15" s="88"/>
    </row>
    <row r="16" spans="1:16" ht="13.5" customHeight="1" x14ac:dyDescent="0.25">
      <c r="A16" s="193" t="s">
        <v>87</v>
      </c>
      <c r="B16" s="185">
        <v>2</v>
      </c>
      <c r="C16" s="186">
        <v>0</v>
      </c>
      <c r="D16" s="185">
        <v>2</v>
      </c>
      <c r="E16" s="288">
        <v>0.04</v>
      </c>
      <c r="F16" s="167">
        <v>0</v>
      </c>
      <c r="G16" s="288">
        <v>0.03</v>
      </c>
      <c r="H16" s="167">
        <f t="shared" si="0"/>
        <v>0</v>
      </c>
      <c r="J16" s="88"/>
      <c r="K16" s="88"/>
      <c r="L16" s="88"/>
      <c r="M16" s="88"/>
      <c r="N16" s="88"/>
      <c r="O16" s="88"/>
      <c r="P16" s="88"/>
    </row>
    <row r="17" spans="1:16" ht="13.5" customHeight="1" x14ac:dyDescent="0.25">
      <c r="A17" s="193" t="s">
        <v>89</v>
      </c>
      <c r="B17" s="185">
        <v>575</v>
      </c>
      <c r="C17" s="186">
        <v>16</v>
      </c>
      <c r="D17" s="185">
        <v>699</v>
      </c>
      <c r="E17" s="288">
        <v>10.49</v>
      </c>
      <c r="F17" s="167">
        <v>16.670000000000002</v>
      </c>
      <c r="G17" s="288">
        <v>9.01</v>
      </c>
      <c r="H17" s="167">
        <f t="shared" si="0"/>
        <v>2.7826086956521738</v>
      </c>
      <c r="J17" s="88"/>
      <c r="K17" s="88"/>
      <c r="L17" s="88"/>
      <c r="M17" s="88"/>
      <c r="N17" s="88"/>
      <c r="O17" s="88"/>
      <c r="P17" s="88"/>
    </row>
    <row r="18" spans="1:16" ht="13.5" customHeight="1" x14ac:dyDescent="0.25">
      <c r="A18" s="193" t="s">
        <v>90</v>
      </c>
      <c r="B18" s="185">
        <v>14</v>
      </c>
      <c r="C18" s="186">
        <v>0</v>
      </c>
      <c r="D18" s="185">
        <v>17</v>
      </c>
      <c r="E18" s="288">
        <v>0.26</v>
      </c>
      <c r="F18" s="167">
        <v>0</v>
      </c>
      <c r="G18" s="288">
        <v>0.22</v>
      </c>
      <c r="H18" s="167">
        <f t="shared" si="0"/>
        <v>0</v>
      </c>
      <c r="J18" s="88"/>
      <c r="K18" s="88"/>
      <c r="L18" s="88"/>
      <c r="M18" s="88"/>
      <c r="N18" s="88"/>
      <c r="O18" s="88"/>
      <c r="P18" s="88"/>
    </row>
    <row r="19" spans="1:16" ht="13.5" customHeight="1" x14ac:dyDescent="0.25">
      <c r="A19" s="193" t="s">
        <v>91</v>
      </c>
      <c r="B19" s="185">
        <v>69</v>
      </c>
      <c r="C19" s="186">
        <v>0</v>
      </c>
      <c r="D19" s="185">
        <v>76</v>
      </c>
      <c r="E19" s="288">
        <v>1.26</v>
      </c>
      <c r="F19" s="167">
        <v>0</v>
      </c>
      <c r="G19" s="288">
        <v>0.98</v>
      </c>
      <c r="H19" s="167">
        <f t="shared" si="0"/>
        <v>0</v>
      </c>
      <c r="J19" s="88"/>
      <c r="K19" s="88"/>
      <c r="L19" s="88"/>
      <c r="M19" s="88"/>
      <c r="N19" s="88"/>
      <c r="O19" s="88"/>
      <c r="P19" s="88"/>
    </row>
    <row r="20" spans="1:16" ht="13.5" customHeight="1" x14ac:dyDescent="0.25">
      <c r="A20" s="289" t="s">
        <v>92</v>
      </c>
      <c r="B20" s="290">
        <v>1550</v>
      </c>
      <c r="C20" s="291">
        <v>44</v>
      </c>
      <c r="D20" s="290">
        <v>1799</v>
      </c>
      <c r="E20" s="292">
        <v>28.26</v>
      </c>
      <c r="F20" s="293">
        <v>45.83</v>
      </c>
      <c r="G20" s="292">
        <v>23.19</v>
      </c>
      <c r="H20" s="293">
        <f t="shared" si="0"/>
        <v>2.838709677419355</v>
      </c>
      <c r="J20" s="88"/>
      <c r="K20" s="88"/>
      <c r="L20" s="88"/>
      <c r="M20" s="88"/>
      <c r="N20" s="88"/>
      <c r="O20" s="88"/>
      <c r="P20" s="88"/>
    </row>
    <row r="21" spans="1:16" ht="13.5" customHeight="1" x14ac:dyDescent="0.25">
      <c r="A21" s="200" t="s">
        <v>93</v>
      </c>
      <c r="B21" s="294">
        <v>5484</v>
      </c>
      <c r="C21" s="294">
        <v>96</v>
      </c>
      <c r="D21" s="294">
        <v>7756</v>
      </c>
      <c r="E21" s="190">
        <v>100</v>
      </c>
      <c r="F21" s="210">
        <v>100</v>
      </c>
      <c r="G21" s="190">
        <v>100</v>
      </c>
      <c r="H21" s="190">
        <f>+C21/B21*100</f>
        <v>1.7505470459518599</v>
      </c>
      <c r="J21" s="88"/>
      <c r="K21" s="88"/>
      <c r="L21" s="88"/>
      <c r="M21" s="88"/>
      <c r="N21" s="88"/>
      <c r="O21" s="88"/>
      <c r="P21" s="88"/>
    </row>
    <row r="24" spans="1:16" ht="15" customHeight="1" x14ac:dyDescent="0.25"/>
  </sheetData>
  <mergeCells count="5">
    <mergeCell ref="A4:D4"/>
    <mergeCell ref="A5:A6"/>
    <mergeCell ref="B5:D5"/>
    <mergeCell ref="E5:G5"/>
    <mergeCell ref="H5:H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6"/>
  <sheetViews>
    <sheetView topLeftCell="A22" workbookViewId="0">
      <selection activeCell="A29" sqref="A29"/>
    </sheetView>
  </sheetViews>
  <sheetFormatPr defaultRowHeight="15" x14ac:dyDescent="0.25"/>
  <cols>
    <col min="1" max="1" width="61.85546875" customWidth="1"/>
  </cols>
  <sheetData>
    <row r="1" spans="1:7" s="45" customFormat="1" x14ac:dyDescent="0.25"/>
    <row r="2" spans="1:7" x14ac:dyDescent="0.25">
      <c r="A2" s="45"/>
      <c r="B2" s="45"/>
      <c r="C2" s="45"/>
      <c r="D2" s="45"/>
      <c r="E2" s="45"/>
      <c r="F2" s="45"/>
      <c r="G2" s="45"/>
    </row>
    <row r="3" spans="1:7" x14ac:dyDescent="0.25">
      <c r="A3" s="48" t="s">
        <v>226</v>
      </c>
      <c r="B3" s="48"/>
      <c r="C3" s="48"/>
      <c r="D3" s="48"/>
      <c r="E3" s="48"/>
      <c r="F3" s="48"/>
      <c r="G3" s="48"/>
    </row>
    <row r="4" spans="1:7" x14ac:dyDescent="0.25">
      <c r="A4" s="30" t="s">
        <v>107</v>
      </c>
      <c r="B4" s="30"/>
      <c r="C4" s="30"/>
      <c r="D4" s="45"/>
      <c r="E4" s="45"/>
      <c r="F4" s="45"/>
      <c r="G4" s="45"/>
    </row>
    <row r="5" spans="1:7" ht="15" customHeight="1" x14ac:dyDescent="0.25">
      <c r="A5" s="411" t="s">
        <v>108</v>
      </c>
      <c r="B5" s="412" t="s">
        <v>23</v>
      </c>
      <c r="C5" s="412"/>
      <c r="D5" s="374" t="s">
        <v>109</v>
      </c>
      <c r="E5" s="374"/>
      <c r="F5" s="412" t="s">
        <v>14</v>
      </c>
      <c r="G5" s="412"/>
    </row>
    <row r="6" spans="1:7" x14ac:dyDescent="0.25">
      <c r="A6" s="411"/>
      <c r="B6" s="295" t="s">
        <v>46</v>
      </c>
      <c r="C6" s="212" t="s">
        <v>110</v>
      </c>
      <c r="D6" s="295" t="s">
        <v>46</v>
      </c>
      <c r="E6" s="212" t="s">
        <v>110</v>
      </c>
      <c r="F6" s="295" t="s">
        <v>46</v>
      </c>
      <c r="G6" s="212" t="s">
        <v>110</v>
      </c>
    </row>
    <row r="7" spans="1:7" x14ac:dyDescent="0.25">
      <c r="A7" s="213" t="s">
        <v>111</v>
      </c>
      <c r="B7" s="296">
        <v>974</v>
      </c>
      <c r="C7" s="297">
        <v>20.144777662874873</v>
      </c>
      <c r="D7" s="296">
        <v>424</v>
      </c>
      <c r="E7" s="297">
        <v>21.923474663908994</v>
      </c>
      <c r="F7" s="296">
        <v>1398</v>
      </c>
      <c r="G7" s="298">
        <v>20.652976806027478</v>
      </c>
    </row>
    <row r="8" spans="1:7" x14ac:dyDescent="0.25">
      <c r="A8" s="213" t="s">
        <v>112</v>
      </c>
      <c r="B8" s="296">
        <v>948</v>
      </c>
      <c r="C8" s="297">
        <v>19.607032057911063</v>
      </c>
      <c r="D8" s="296">
        <v>156</v>
      </c>
      <c r="E8" s="297">
        <v>8.0661840744570839</v>
      </c>
      <c r="F8" s="296">
        <v>1104</v>
      </c>
      <c r="G8" s="298">
        <v>16.309646919781358</v>
      </c>
    </row>
    <row r="9" spans="1:7" x14ac:dyDescent="0.25">
      <c r="A9" s="213" t="s">
        <v>113</v>
      </c>
      <c r="B9" s="296">
        <v>326</v>
      </c>
      <c r="C9" s="297">
        <v>6.7425025853154086</v>
      </c>
      <c r="D9" s="296">
        <v>52</v>
      </c>
      <c r="E9" s="297">
        <v>2.688728024819028</v>
      </c>
      <c r="F9" s="296">
        <v>378</v>
      </c>
      <c r="G9" s="298">
        <v>5.5842812823164421</v>
      </c>
    </row>
    <row r="10" spans="1:7" x14ac:dyDescent="0.25">
      <c r="A10" s="213" t="s">
        <v>114</v>
      </c>
      <c r="B10" s="296">
        <v>241</v>
      </c>
      <c r="C10" s="297">
        <v>4.9844881075491214</v>
      </c>
      <c r="D10" s="296">
        <v>49</v>
      </c>
      <c r="E10" s="297">
        <v>2.5336091003102377</v>
      </c>
      <c r="F10" s="296">
        <v>290</v>
      </c>
      <c r="G10" s="298">
        <v>4.2842369626237256</v>
      </c>
    </row>
    <row r="11" spans="1:7" x14ac:dyDescent="0.25">
      <c r="A11" s="213" t="s">
        <v>115</v>
      </c>
      <c r="B11" s="296">
        <v>340</v>
      </c>
      <c r="C11" s="297">
        <v>7.0320579110651495</v>
      </c>
      <c r="D11" s="296">
        <v>53</v>
      </c>
      <c r="E11" s="297">
        <v>2.7404343329886243</v>
      </c>
      <c r="F11" s="296">
        <v>393</v>
      </c>
      <c r="G11" s="298">
        <v>5.8058797459004285</v>
      </c>
    </row>
    <row r="12" spans="1:7" x14ac:dyDescent="0.25">
      <c r="A12" s="213" t="s">
        <v>116</v>
      </c>
      <c r="B12" s="296">
        <v>41</v>
      </c>
      <c r="C12" s="297">
        <v>0.84798345398138575</v>
      </c>
      <c r="D12" s="299">
        <v>2</v>
      </c>
      <c r="E12" s="300">
        <v>0.10341261633919339</v>
      </c>
      <c r="F12" s="296">
        <v>43</v>
      </c>
      <c r="G12" s="298">
        <v>0.63524892894075935</v>
      </c>
    </row>
    <row r="13" spans="1:7" x14ac:dyDescent="0.25">
      <c r="A13" s="213" t="s">
        <v>117</v>
      </c>
      <c r="B13" s="296">
        <v>376</v>
      </c>
      <c r="C13" s="297">
        <v>7.7766287487073429</v>
      </c>
      <c r="D13" s="296">
        <v>288</v>
      </c>
      <c r="E13" s="297">
        <v>14.891416752843847</v>
      </c>
      <c r="F13" s="296">
        <v>664</v>
      </c>
      <c r="G13" s="298">
        <v>9.8094253213177716</v>
      </c>
    </row>
    <row r="14" spans="1:7" x14ac:dyDescent="0.25">
      <c r="A14" s="213" t="s">
        <v>118</v>
      </c>
      <c r="B14" s="296">
        <v>357</v>
      </c>
      <c r="C14" s="297">
        <v>7.3836608066184066</v>
      </c>
      <c r="D14" s="296">
        <v>285</v>
      </c>
      <c r="E14" s="297">
        <v>14.736297828335058</v>
      </c>
      <c r="F14" s="296">
        <v>642</v>
      </c>
      <c r="G14" s="298">
        <v>9.4844142413945924</v>
      </c>
    </row>
    <row r="15" spans="1:7" x14ac:dyDescent="0.25">
      <c r="A15" s="213" t="s">
        <v>119</v>
      </c>
      <c r="B15" s="296">
        <v>19</v>
      </c>
      <c r="C15" s="297">
        <v>0.39296794208893487</v>
      </c>
      <c r="D15" s="296">
        <v>3</v>
      </c>
      <c r="E15" s="297">
        <v>0.15511892450879006</v>
      </c>
      <c r="F15" s="296">
        <v>22</v>
      </c>
      <c r="G15" s="297">
        <v>0.32501107992317918</v>
      </c>
    </row>
    <row r="16" spans="1:7" x14ac:dyDescent="0.25">
      <c r="A16" s="213" t="s">
        <v>120</v>
      </c>
      <c r="B16" s="296">
        <v>417</v>
      </c>
      <c r="C16" s="297">
        <v>8.6246122026887271</v>
      </c>
      <c r="D16" s="296">
        <v>219</v>
      </c>
      <c r="E16" s="297">
        <v>11.323681489141675</v>
      </c>
      <c r="F16" s="296">
        <v>636</v>
      </c>
      <c r="G16" s="297">
        <v>9.3957748559609993</v>
      </c>
    </row>
    <row r="17" spans="1:7" x14ac:dyDescent="0.25">
      <c r="A17" s="213" t="s">
        <v>121</v>
      </c>
      <c r="B17" s="296">
        <v>390</v>
      </c>
      <c r="C17" s="297">
        <v>8.0661840744570839</v>
      </c>
      <c r="D17" s="296">
        <v>124</v>
      </c>
      <c r="E17" s="297">
        <v>6.4115822130299902</v>
      </c>
      <c r="F17" s="296">
        <v>514</v>
      </c>
      <c r="G17" s="297">
        <v>7.5934406854779146</v>
      </c>
    </row>
    <row r="18" spans="1:7" x14ac:dyDescent="0.25">
      <c r="A18" s="213" t="s">
        <v>122</v>
      </c>
      <c r="B18" s="296">
        <v>118</v>
      </c>
      <c r="C18" s="297">
        <v>2.4405377456049639</v>
      </c>
      <c r="D18" s="296">
        <v>23</v>
      </c>
      <c r="E18" s="297">
        <v>1.1892450879007239</v>
      </c>
      <c r="F18" s="296">
        <v>141</v>
      </c>
      <c r="G18" s="297">
        <v>2.0830255576894667</v>
      </c>
    </row>
    <row r="19" spans="1:7" x14ac:dyDescent="0.25">
      <c r="A19" s="213" t="s">
        <v>123</v>
      </c>
      <c r="B19" s="296">
        <v>114</v>
      </c>
      <c r="C19" s="297">
        <v>2.3578076525336091</v>
      </c>
      <c r="D19" s="296">
        <v>69</v>
      </c>
      <c r="E19" s="297">
        <v>3.5677352637021715</v>
      </c>
      <c r="F19" s="296">
        <v>183</v>
      </c>
      <c r="G19" s="297">
        <v>2.703501255724627</v>
      </c>
    </row>
    <row r="20" spans="1:7" x14ac:dyDescent="0.25">
      <c r="A20" s="213" t="s">
        <v>124</v>
      </c>
      <c r="B20" s="296">
        <v>82</v>
      </c>
      <c r="C20" s="297">
        <v>1.6959669079627715</v>
      </c>
      <c r="D20" s="296">
        <v>32</v>
      </c>
      <c r="E20" s="297">
        <v>1.6546018614270943</v>
      </c>
      <c r="F20" s="296">
        <v>114</v>
      </c>
      <c r="G20" s="297">
        <v>1.6841483232382923</v>
      </c>
    </row>
    <row r="21" spans="1:7" x14ac:dyDescent="0.25">
      <c r="A21" s="213" t="s">
        <v>125</v>
      </c>
      <c r="B21" s="296">
        <v>219</v>
      </c>
      <c r="C21" s="297">
        <v>4.5294725956566699</v>
      </c>
      <c r="D21" s="299">
        <v>5</v>
      </c>
      <c r="E21" s="301">
        <v>0.25853154084798347</v>
      </c>
      <c r="F21" s="296">
        <v>224</v>
      </c>
      <c r="G21" s="297">
        <v>3.3092037228541886</v>
      </c>
    </row>
    <row r="22" spans="1:7" x14ac:dyDescent="0.25">
      <c r="A22" s="213" t="s">
        <v>126</v>
      </c>
      <c r="B22" s="296">
        <v>94</v>
      </c>
      <c r="C22" s="297">
        <v>1.9441571871768357</v>
      </c>
      <c r="D22" s="296">
        <v>86</v>
      </c>
      <c r="E22" s="297">
        <v>4.4467425025853151</v>
      </c>
      <c r="F22" s="296">
        <v>180</v>
      </c>
      <c r="G22" s="297">
        <v>2.6591815630078299</v>
      </c>
    </row>
    <row r="23" spans="1:7" x14ac:dyDescent="0.25">
      <c r="A23" s="213" t="s">
        <v>127</v>
      </c>
      <c r="B23" s="296">
        <v>55</v>
      </c>
      <c r="C23" s="297">
        <v>1.1375387797311272</v>
      </c>
      <c r="D23" s="296">
        <v>11</v>
      </c>
      <c r="E23" s="297">
        <v>0.56876938986556358</v>
      </c>
      <c r="F23" s="296">
        <v>66</v>
      </c>
      <c r="G23" s="297">
        <v>0.97503323976953749</v>
      </c>
    </row>
    <row r="24" spans="1:7" x14ac:dyDescent="0.25">
      <c r="A24" s="213" t="s">
        <v>128</v>
      </c>
      <c r="B24" s="296">
        <v>27</v>
      </c>
      <c r="C24" s="297">
        <v>0.55842812823164423</v>
      </c>
      <c r="D24" s="296">
        <v>38</v>
      </c>
      <c r="E24" s="297">
        <v>1.9648397104446742</v>
      </c>
      <c r="F24" s="296">
        <v>65</v>
      </c>
      <c r="G24" s="297">
        <v>0.96026000886393847</v>
      </c>
    </row>
    <row r="25" spans="1:7" x14ac:dyDescent="0.25">
      <c r="A25" s="213" t="s">
        <v>129</v>
      </c>
      <c r="B25" s="296">
        <v>19</v>
      </c>
      <c r="C25" s="297">
        <v>0.39296794208893487</v>
      </c>
      <c r="D25" s="296">
        <v>31</v>
      </c>
      <c r="E25" s="297">
        <v>1.6028955532574976</v>
      </c>
      <c r="F25" s="296">
        <v>50</v>
      </c>
      <c r="G25" s="297">
        <v>0.73866154527995276</v>
      </c>
    </row>
    <row r="26" spans="1:7" x14ac:dyDescent="0.25">
      <c r="A26" s="213" t="s">
        <v>130</v>
      </c>
      <c r="B26" s="296">
        <v>438</v>
      </c>
      <c r="C26" s="297">
        <v>9.0589451913133399</v>
      </c>
      <c r="D26" s="296">
        <v>172</v>
      </c>
      <c r="E26" s="297">
        <v>8.8934850051706302</v>
      </c>
      <c r="F26" s="296">
        <v>610</v>
      </c>
      <c r="G26" s="297">
        <v>9.0116708524154241</v>
      </c>
    </row>
    <row r="27" spans="1:7" x14ac:dyDescent="0.25">
      <c r="A27" s="213" t="s">
        <v>131</v>
      </c>
      <c r="B27" s="296">
        <v>156</v>
      </c>
      <c r="C27" s="297">
        <v>3.2264736297828334</v>
      </c>
      <c r="D27" s="296">
        <v>80</v>
      </c>
      <c r="E27" s="297">
        <v>4.1365046535677354</v>
      </c>
      <c r="F27" s="296">
        <v>236</v>
      </c>
      <c r="G27" s="297">
        <v>3.4864824937213768</v>
      </c>
    </row>
    <row r="28" spans="1:7" x14ac:dyDescent="0.25">
      <c r="A28" s="213" t="s">
        <v>132</v>
      </c>
      <c r="B28" s="296">
        <v>164</v>
      </c>
      <c r="C28" s="297">
        <v>3.391933815925543</v>
      </c>
      <c r="D28" s="296">
        <v>14</v>
      </c>
      <c r="E28" s="297">
        <v>0.72388831437435364</v>
      </c>
      <c r="F28" s="296">
        <v>178</v>
      </c>
      <c r="G28" s="297">
        <v>2.6296351011966315</v>
      </c>
    </row>
    <row r="29" spans="1:7" x14ac:dyDescent="0.25">
      <c r="A29" s="213" t="s">
        <v>133</v>
      </c>
      <c r="B29" s="296">
        <v>4591</v>
      </c>
      <c r="C29" s="297">
        <v>94.953464322647363</v>
      </c>
      <c r="D29" s="296">
        <v>1772</v>
      </c>
      <c r="E29" s="297">
        <v>91.623578076525334</v>
      </c>
      <c r="F29" s="296">
        <v>6363</v>
      </c>
      <c r="G29" s="297">
        <v>94.002068252326794</v>
      </c>
    </row>
    <row r="30" spans="1:7" x14ac:dyDescent="0.25">
      <c r="A30" s="213" t="s">
        <v>134</v>
      </c>
      <c r="B30" s="296">
        <v>244</v>
      </c>
      <c r="C30" s="297">
        <v>5.0465356773526366</v>
      </c>
      <c r="D30" s="296">
        <v>162</v>
      </c>
      <c r="E30" s="297">
        <v>8.3764219234746644</v>
      </c>
      <c r="F30" s="296">
        <v>406</v>
      </c>
      <c r="G30" s="297">
        <v>5.9979317476732161</v>
      </c>
    </row>
    <row r="31" spans="1:7" x14ac:dyDescent="0.25">
      <c r="A31" s="222" t="s">
        <v>135</v>
      </c>
      <c r="B31" s="302">
        <v>4835</v>
      </c>
      <c r="C31" s="303">
        <v>100</v>
      </c>
      <c r="D31" s="302">
        <v>1934</v>
      </c>
      <c r="E31" s="303">
        <v>100</v>
      </c>
      <c r="F31" s="302">
        <v>6769</v>
      </c>
      <c r="G31" s="303">
        <v>100</v>
      </c>
    </row>
    <row r="32" spans="1:7" ht="26.25" customHeight="1" x14ac:dyDescent="0.25">
      <c r="A32" s="379" t="s">
        <v>136</v>
      </c>
      <c r="B32" s="380"/>
      <c r="C32" s="380"/>
      <c r="D32" s="380"/>
      <c r="E32" s="380"/>
      <c r="F32" s="380"/>
      <c r="G32" s="380"/>
    </row>
    <row r="33" spans="1:7" ht="50.25" customHeight="1" x14ac:dyDescent="0.3">
      <c r="A33" s="403" t="s">
        <v>137</v>
      </c>
      <c r="B33" s="404"/>
      <c r="C33" s="404"/>
      <c r="D33" s="404"/>
      <c r="E33" s="404"/>
      <c r="F33" s="404"/>
      <c r="G33" s="404"/>
    </row>
    <row r="34" spans="1:7" x14ac:dyDescent="0.25">
      <c r="A34" s="45"/>
      <c r="B34" s="45"/>
      <c r="C34" s="45"/>
      <c r="D34" s="45"/>
      <c r="E34" s="45"/>
      <c r="F34" s="45"/>
      <c r="G34" s="45"/>
    </row>
    <row r="35" spans="1:7" x14ac:dyDescent="0.25">
      <c r="A35" s="45"/>
      <c r="B35" s="45"/>
      <c r="C35" s="45"/>
      <c r="D35" s="45"/>
      <c r="E35" s="45"/>
      <c r="F35" s="45"/>
      <c r="G35" s="45"/>
    </row>
    <row r="36" spans="1:7" x14ac:dyDescent="0.25">
      <c r="A36" s="45"/>
      <c r="B36" s="45"/>
      <c r="C36" s="45"/>
      <c r="D36" s="45"/>
      <c r="E36" s="45"/>
      <c r="F36" s="45"/>
      <c r="G36" s="45"/>
    </row>
    <row r="37" spans="1:7" x14ac:dyDescent="0.25">
      <c r="A37" s="45"/>
      <c r="B37" s="45"/>
      <c r="C37" s="45"/>
      <c r="D37" s="45"/>
      <c r="E37" s="45"/>
      <c r="F37" s="45"/>
      <c r="G37" s="45"/>
    </row>
    <row r="38" spans="1:7" x14ac:dyDescent="0.25">
      <c r="A38" s="45"/>
      <c r="B38" s="45"/>
      <c r="C38" s="45"/>
      <c r="D38" s="45"/>
      <c r="E38" s="45"/>
      <c r="F38" s="45"/>
      <c r="G38" s="45"/>
    </row>
    <row r="39" spans="1:7" x14ac:dyDescent="0.25">
      <c r="A39" s="45"/>
      <c r="B39" s="45"/>
      <c r="C39" s="45"/>
      <c r="D39" s="45"/>
      <c r="E39" s="45"/>
      <c r="F39" s="45"/>
      <c r="G39" s="45"/>
    </row>
    <row r="40" spans="1:7" x14ac:dyDescent="0.25">
      <c r="A40" s="45"/>
      <c r="B40" s="45"/>
      <c r="C40" s="45"/>
      <c r="D40" s="45"/>
      <c r="E40" s="45"/>
      <c r="F40" s="45"/>
      <c r="G40" s="45"/>
    </row>
    <row r="41" spans="1:7" x14ac:dyDescent="0.25">
      <c r="A41" s="45"/>
      <c r="B41" s="45"/>
      <c r="C41" s="45"/>
      <c r="D41" s="45"/>
      <c r="E41" s="45"/>
      <c r="F41" s="45"/>
      <c r="G41" s="45"/>
    </row>
    <row r="42" spans="1:7" x14ac:dyDescent="0.25">
      <c r="A42" s="45"/>
      <c r="B42" s="45"/>
      <c r="C42" s="45"/>
      <c r="D42" s="45"/>
      <c r="E42" s="45"/>
      <c r="F42" s="45"/>
      <c r="G42" s="45"/>
    </row>
    <row r="43" spans="1:7" x14ac:dyDescent="0.25">
      <c r="A43" s="45"/>
      <c r="B43" s="45"/>
      <c r="C43" s="45"/>
      <c r="D43" s="45"/>
      <c r="E43" s="45"/>
      <c r="F43" s="45"/>
      <c r="G43" s="45"/>
    </row>
    <row r="44" spans="1:7" x14ac:dyDescent="0.25">
      <c r="A44" s="45"/>
      <c r="B44" s="45"/>
      <c r="C44" s="45"/>
      <c r="D44" s="45"/>
      <c r="E44" s="45"/>
      <c r="F44" s="45"/>
      <c r="G44" s="45"/>
    </row>
    <row r="45" spans="1:7" x14ac:dyDescent="0.25">
      <c r="A45" s="45"/>
      <c r="B45" s="45"/>
      <c r="C45" s="45"/>
      <c r="D45" s="45"/>
      <c r="E45" s="45"/>
      <c r="F45" s="45"/>
      <c r="G45" s="45"/>
    </row>
    <row r="46" spans="1:7" x14ac:dyDescent="0.25">
      <c r="A46" s="45"/>
      <c r="B46" s="45"/>
      <c r="C46" s="45"/>
      <c r="D46" s="45"/>
      <c r="E46" s="45"/>
      <c r="F46" s="45"/>
      <c r="G46" s="45"/>
    </row>
    <row r="47" spans="1:7" x14ac:dyDescent="0.25">
      <c r="A47" s="45"/>
      <c r="B47" s="45"/>
      <c r="C47" s="45"/>
      <c r="D47" s="45"/>
      <c r="E47" s="45"/>
      <c r="F47" s="45"/>
      <c r="G47" s="45"/>
    </row>
    <row r="48" spans="1:7" x14ac:dyDescent="0.25">
      <c r="A48" s="45"/>
      <c r="B48" s="45"/>
      <c r="C48" s="45"/>
      <c r="D48" s="45"/>
      <c r="E48" s="45"/>
      <c r="F48" s="45"/>
      <c r="G48" s="45"/>
    </row>
    <row r="49" spans="1:7" x14ac:dyDescent="0.25">
      <c r="A49" s="45"/>
      <c r="B49" s="45"/>
      <c r="C49" s="45"/>
      <c r="D49" s="45"/>
      <c r="E49" s="45"/>
      <c r="F49" s="45"/>
      <c r="G49" s="45"/>
    </row>
    <row r="50" spans="1:7" x14ac:dyDescent="0.25">
      <c r="A50" s="45"/>
      <c r="B50" s="45"/>
      <c r="C50" s="45"/>
      <c r="D50" s="45"/>
      <c r="E50" s="45"/>
      <c r="F50" s="45"/>
      <c r="G50" s="45"/>
    </row>
    <row r="51" spans="1:7" x14ac:dyDescent="0.25">
      <c r="A51" s="45"/>
      <c r="B51" s="45"/>
      <c r="C51" s="45"/>
      <c r="D51" s="45"/>
      <c r="E51" s="45"/>
      <c r="F51" s="45"/>
      <c r="G51" s="45"/>
    </row>
    <row r="52" spans="1:7" x14ac:dyDescent="0.25">
      <c r="A52" s="45"/>
      <c r="B52" s="45"/>
      <c r="C52" s="45"/>
      <c r="D52" s="45"/>
      <c r="E52" s="45"/>
      <c r="F52" s="45"/>
      <c r="G52" s="45"/>
    </row>
    <row r="53" spans="1:7" x14ac:dyDescent="0.25">
      <c r="A53" s="45"/>
      <c r="B53" s="45"/>
      <c r="C53" s="45"/>
      <c r="D53" s="45"/>
      <c r="E53" s="45"/>
      <c r="F53" s="45"/>
      <c r="G53" s="45"/>
    </row>
    <row r="54" spans="1:7" x14ac:dyDescent="0.25">
      <c r="A54" s="45"/>
      <c r="B54" s="45"/>
      <c r="C54" s="45"/>
      <c r="D54" s="45"/>
      <c r="E54" s="45"/>
      <c r="F54" s="45"/>
      <c r="G54" s="45"/>
    </row>
    <row r="55" spans="1:7" x14ac:dyDescent="0.25">
      <c r="A55" s="45"/>
      <c r="B55" s="45"/>
      <c r="C55" s="45"/>
      <c r="D55" s="45"/>
      <c r="E55" s="45"/>
      <c r="F55" s="45"/>
      <c r="G55" s="45"/>
    </row>
    <row r="56" spans="1:7" x14ac:dyDescent="0.25">
      <c r="A56" s="45"/>
      <c r="B56" s="45"/>
      <c r="C56" s="45"/>
      <c r="D56" s="45"/>
      <c r="E56" s="45"/>
      <c r="F56" s="45"/>
      <c r="G56" s="45"/>
    </row>
  </sheetData>
  <mergeCells count="6">
    <mergeCell ref="A32:G32"/>
    <mergeCell ref="A33:G33"/>
    <mergeCell ref="A5:A6"/>
    <mergeCell ref="B5:C5"/>
    <mergeCell ref="D5:E5"/>
    <mergeCell ref="F5:G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87"/>
  <sheetViews>
    <sheetView workbookViewId="0">
      <selection activeCell="F26" sqref="F26"/>
    </sheetView>
  </sheetViews>
  <sheetFormatPr defaultColWidth="9.140625" defaultRowHeight="15" x14ac:dyDescent="0.25"/>
  <cols>
    <col min="1" max="1" width="12.85546875" style="45" customWidth="1"/>
    <col min="2" max="16384" width="9.140625" style="45"/>
  </cols>
  <sheetData>
    <row r="1" spans="1:9" x14ac:dyDescent="0.25">
      <c r="C1" s="100"/>
    </row>
    <row r="2" spans="1:9" x14ac:dyDescent="0.25">
      <c r="A2" s="134" t="s">
        <v>286</v>
      </c>
      <c r="B2" s="131"/>
      <c r="C2" s="131"/>
      <c r="D2" s="131"/>
      <c r="E2" s="131"/>
      <c r="F2" s="131"/>
      <c r="G2" s="131"/>
      <c r="H2" s="131"/>
      <c r="I2" s="131"/>
    </row>
    <row r="3" spans="1:9" x14ac:dyDescent="0.25">
      <c r="A3" s="47" t="s">
        <v>285</v>
      </c>
      <c r="B3" s="131"/>
      <c r="C3" s="131"/>
      <c r="D3" s="131"/>
      <c r="E3" s="131"/>
      <c r="F3" s="131"/>
      <c r="G3" s="131"/>
      <c r="H3" s="131"/>
      <c r="I3" s="131"/>
    </row>
    <row r="4" spans="1:9" x14ac:dyDescent="0.25">
      <c r="A4" s="375" t="s">
        <v>284</v>
      </c>
      <c r="B4" s="378" t="s">
        <v>4</v>
      </c>
      <c r="C4" s="378"/>
      <c r="D4" s="378"/>
      <c r="E4" s="378"/>
      <c r="F4" s="377" t="s">
        <v>5</v>
      </c>
      <c r="G4" s="377"/>
      <c r="H4" s="377"/>
      <c r="I4" s="377"/>
    </row>
    <row r="5" spans="1:9" ht="27" x14ac:dyDescent="0.25">
      <c r="A5" s="415"/>
      <c r="B5" s="306" t="s">
        <v>283</v>
      </c>
      <c r="C5" s="306" t="s">
        <v>282</v>
      </c>
      <c r="D5" s="306" t="s">
        <v>281</v>
      </c>
      <c r="E5" s="153" t="s">
        <v>14</v>
      </c>
      <c r="F5" s="306" t="s">
        <v>283</v>
      </c>
      <c r="G5" s="306" t="s">
        <v>282</v>
      </c>
      <c r="H5" s="306" t="s">
        <v>281</v>
      </c>
      <c r="I5" s="153" t="s">
        <v>14</v>
      </c>
    </row>
    <row r="6" spans="1:9" ht="15" customHeight="1" x14ac:dyDescent="0.25">
      <c r="A6" s="376"/>
      <c r="B6" s="413" t="s">
        <v>280</v>
      </c>
      <c r="C6" s="413"/>
      <c r="D6" s="413"/>
      <c r="E6" s="413"/>
      <c r="F6" s="413"/>
      <c r="G6" s="413"/>
      <c r="H6" s="413"/>
      <c r="I6" s="413"/>
    </row>
    <row r="7" spans="1:9" x14ac:dyDescent="0.25">
      <c r="A7" s="56" t="s">
        <v>277</v>
      </c>
      <c r="B7" s="50" t="s">
        <v>88</v>
      </c>
      <c r="C7" s="51" t="s">
        <v>88</v>
      </c>
      <c r="D7" s="50" t="s">
        <v>88</v>
      </c>
      <c r="E7" s="51" t="s">
        <v>88</v>
      </c>
      <c r="F7" s="50">
        <v>44</v>
      </c>
      <c r="G7" s="51">
        <v>338</v>
      </c>
      <c r="H7" s="50">
        <v>53</v>
      </c>
      <c r="I7" s="51">
        <v>435</v>
      </c>
    </row>
    <row r="8" spans="1:9" x14ac:dyDescent="0.25">
      <c r="A8" s="56" t="s">
        <v>276</v>
      </c>
      <c r="B8" s="304">
        <v>11</v>
      </c>
      <c r="C8" s="51">
        <v>2</v>
      </c>
      <c r="D8" s="50">
        <v>1</v>
      </c>
      <c r="E8" s="51">
        <v>14</v>
      </c>
      <c r="F8" s="50">
        <v>1387</v>
      </c>
      <c r="G8" s="51">
        <v>514</v>
      </c>
      <c r="H8" s="50">
        <v>106</v>
      </c>
      <c r="I8" s="51">
        <v>2007</v>
      </c>
    </row>
    <row r="9" spans="1:9" x14ac:dyDescent="0.25">
      <c r="A9" s="56" t="s">
        <v>275</v>
      </c>
      <c r="B9" s="304">
        <v>13</v>
      </c>
      <c r="C9" s="51">
        <v>1</v>
      </c>
      <c r="D9" s="50">
        <v>2</v>
      </c>
      <c r="E9" s="51">
        <v>16</v>
      </c>
      <c r="F9" s="50">
        <v>1404</v>
      </c>
      <c r="G9" s="51">
        <v>288</v>
      </c>
      <c r="H9" s="50">
        <v>84</v>
      </c>
      <c r="I9" s="51">
        <v>1776</v>
      </c>
    </row>
    <row r="10" spans="1:9" x14ac:dyDescent="0.25">
      <c r="A10" s="56" t="s">
        <v>274</v>
      </c>
      <c r="B10" s="304">
        <v>16</v>
      </c>
      <c r="C10" s="305">
        <v>2</v>
      </c>
      <c r="D10" s="50">
        <v>3</v>
      </c>
      <c r="E10" s="51">
        <v>21</v>
      </c>
      <c r="F10" s="50">
        <v>1749</v>
      </c>
      <c r="G10" s="51">
        <v>338</v>
      </c>
      <c r="H10" s="50">
        <v>175</v>
      </c>
      <c r="I10" s="51">
        <v>2262</v>
      </c>
    </row>
    <row r="11" spans="1:9" x14ac:dyDescent="0.25">
      <c r="A11" s="56" t="s">
        <v>273</v>
      </c>
      <c r="B11" s="304">
        <v>25</v>
      </c>
      <c r="C11" s="51">
        <v>7</v>
      </c>
      <c r="D11" s="50">
        <v>12</v>
      </c>
      <c r="E11" s="51">
        <v>44</v>
      </c>
      <c r="F11" s="50">
        <v>776</v>
      </c>
      <c r="G11" s="51">
        <v>209</v>
      </c>
      <c r="H11" s="50">
        <v>221</v>
      </c>
      <c r="I11" s="51">
        <v>1206</v>
      </c>
    </row>
    <row r="12" spans="1:9" x14ac:dyDescent="0.25">
      <c r="A12" s="56" t="s">
        <v>272</v>
      </c>
      <c r="B12" s="50">
        <v>1</v>
      </c>
      <c r="C12" s="51" t="s">
        <v>88</v>
      </c>
      <c r="D12" s="50" t="s">
        <v>88</v>
      </c>
      <c r="E12" s="51">
        <v>1</v>
      </c>
      <c r="F12" s="50">
        <v>37</v>
      </c>
      <c r="G12" s="51">
        <v>32</v>
      </c>
      <c r="H12" s="14">
        <v>1</v>
      </c>
      <c r="I12" s="51">
        <v>70</v>
      </c>
    </row>
    <row r="13" spans="1:9" x14ac:dyDescent="0.25">
      <c r="A13" s="52" t="s">
        <v>279</v>
      </c>
      <c r="B13" s="53">
        <v>66</v>
      </c>
      <c r="C13" s="55">
        <v>12</v>
      </c>
      <c r="D13" s="53">
        <v>18</v>
      </c>
      <c r="E13" s="53">
        <v>96</v>
      </c>
      <c r="F13" s="53">
        <v>5397</v>
      </c>
      <c r="G13" s="53">
        <v>1719</v>
      </c>
      <c r="H13" s="55">
        <v>640</v>
      </c>
      <c r="I13" s="53">
        <v>7756</v>
      </c>
    </row>
    <row r="14" spans="1:9" x14ac:dyDescent="0.25">
      <c r="A14" s="132"/>
      <c r="B14" s="414" t="s">
        <v>278</v>
      </c>
      <c r="C14" s="414"/>
      <c r="D14" s="414"/>
      <c r="E14" s="414"/>
      <c r="F14" s="414"/>
      <c r="G14" s="414"/>
      <c r="H14" s="414"/>
      <c r="I14" s="414"/>
    </row>
    <row r="15" spans="1:9" x14ac:dyDescent="0.25">
      <c r="A15" s="56" t="s">
        <v>277</v>
      </c>
      <c r="B15" s="50" t="s">
        <v>88</v>
      </c>
      <c r="C15" s="51" t="s">
        <v>88</v>
      </c>
      <c r="D15" s="50" t="s">
        <v>88</v>
      </c>
      <c r="E15" s="51" t="s">
        <v>88</v>
      </c>
      <c r="F15" s="121">
        <v>0.81526774133778035</v>
      </c>
      <c r="G15" s="307">
        <v>19.662594531704482</v>
      </c>
      <c r="H15" s="121">
        <v>8.28125</v>
      </c>
      <c r="I15" s="307">
        <v>5.6085611139762763</v>
      </c>
    </row>
    <row r="16" spans="1:9" x14ac:dyDescent="0.25">
      <c r="A16" s="56" t="s">
        <v>276</v>
      </c>
      <c r="B16" s="121">
        <v>16.666666666666664</v>
      </c>
      <c r="C16" s="307">
        <v>16.666666666666664</v>
      </c>
      <c r="D16" s="14">
        <v>5.5555555555555554</v>
      </c>
      <c r="E16" s="308">
        <v>14.583333333333334</v>
      </c>
      <c r="F16" s="121">
        <v>25.699462664443207</v>
      </c>
      <c r="G16" s="307">
        <v>29.901105293775448</v>
      </c>
      <c r="H16" s="121">
        <v>16.5625</v>
      </c>
      <c r="I16" s="307">
        <v>25.876740587931923</v>
      </c>
    </row>
    <row r="17" spans="1:9" x14ac:dyDescent="0.25">
      <c r="A17" s="56" t="s">
        <v>275</v>
      </c>
      <c r="B17" s="121">
        <v>19.696969696969695</v>
      </c>
      <c r="C17" s="307">
        <v>8.3333333333333321</v>
      </c>
      <c r="D17" s="121">
        <v>11.111111111111111</v>
      </c>
      <c r="E17" s="308">
        <v>16.666666666666664</v>
      </c>
      <c r="F17" s="121">
        <v>26.014452473596446</v>
      </c>
      <c r="G17" s="307">
        <v>16.753926701570681</v>
      </c>
      <c r="H17" s="121">
        <v>13.125</v>
      </c>
      <c r="I17" s="307">
        <v>22.898401237751418</v>
      </c>
    </row>
    <row r="18" spans="1:9" x14ac:dyDescent="0.25">
      <c r="A18" s="56" t="s">
        <v>274</v>
      </c>
      <c r="B18" s="121">
        <v>24.242424242424242</v>
      </c>
      <c r="C18" s="307">
        <v>16.666666666666664</v>
      </c>
      <c r="D18" s="121">
        <v>16.666666666666664</v>
      </c>
      <c r="E18" s="308">
        <v>21.875</v>
      </c>
      <c r="F18" s="121">
        <v>32.406892718176763</v>
      </c>
      <c r="G18" s="307">
        <v>19.662594531704482</v>
      </c>
      <c r="H18" s="121">
        <v>27.34375</v>
      </c>
      <c r="I18" s="307">
        <v>29.164517792676637</v>
      </c>
    </row>
    <row r="19" spans="1:9" x14ac:dyDescent="0.25">
      <c r="A19" s="56" t="s">
        <v>273</v>
      </c>
      <c r="B19" s="121">
        <v>37.878787878787875</v>
      </c>
      <c r="C19" s="307">
        <v>58.333333333333336</v>
      </c>
      <c r="D19" s="121">
        <v>66.666666666666657</v>
      </c>
      <c r="E19" s="308">
        <v>45.833333333333329</v>
      </c>
      <c r="F19" s="121">
        <v>14.378358347229941</v>
      </c>
      <c r="G19" s="307">
        <v>12.158231529959279</v>
      </c>
      <c r="H19" s="121">
        <v>34.53125</v>
      </c>
      <c r="I19" s="307">
        <v>15.549252191851471</v>
      </c>
    </row>
    <row r="20" spans="1:9" x14ac:dyDescent="0.25">
      <c r="A20" s="56" t="s">
        <v>272</v>
      </c>
      <c r="B20" s="14">
        <v>1.5151515151515151</v>
      </c>
      <c r="C20" s="14">
        <v>0</v>
      </c>
      <c r="D20" s="14">
        <v>0</v>
      </c>
      <c r="E20" s="308">
        <v>1.0416666666666665</v>
      </c>
      <c r="F20" s="121">
        <v>0.68556605521586067</v>
      </c>
      <c r="G20" s="307">
        <v>1.8615474112856312</v>
      </c>
      <c r="H20" s="14">
        <v>0.15625</v>
      </c>
      <c r="I20" s="307">
        <v>0.90252707581227432</v>
      </c>
    </row>
    <row r="21" spans="1:9" x14ac:dyDescent="0.25">
      <c r="A21" s="52" t="s">
        <v>279</v>
      </c>
      <c r="B21" s="16">
        <v>100</v>
      </c>
      <c r="C21" s="309">
        <v>100</v>
      </c>
      <c r="D21" s="16">
        <v>100</v>
      </c>
      <c r="E21" s="16">
        <v>100</v>
      </c>
      <c r="F21" s="16">
        <v>100</v>
      </c>
      <c r="G21" s="16">
        <v>100</v>
      </c>
      <c r="H21" s="309">
        <v>100</v>
      </c>
      <c r="I21" s="16">
        <v>100</v>
      </c>
    </row>
    <row r="31" spans="1:9" x14ac:dyDescent="0.25">
      <c r="D31" s="50"/>
    </row>
    <row r="70" ht="15" customHeight="1" x14ac:dyDescent="0.25"/>
    <row r="72" ht="15" customHeight="1" x14ac:dyDescent="0.25"/>
    <row r="80" ht="15" customHeight="1" x14ac:dyDescent="0.25"/>
    <row r="90" ht="15" customHeight="1" x14ac:dyDescent="0.25"/>
    <row r="91" ht="15" customHeight="1" x14ac:dyDescent="0.25"/>
    <row r="92" ht="15" customHeight="1" x14ac:dyDescent="0.25"/>
    <row r="93" ht="15" customHeight="1" x14ac:dyDescent="0.25"/>
    <row r="100" ht="15" customHeight="1" x14ac:dyDescent="0.25"/>
    <row r="101" ht="15" customHeight="1" x14ac:dyDescent="0.25"/>
    <row r="111" ht="15" customHeight="1" x14ac:dyDescent="0.25"/>
    <row r="112" ht="15" customHeight="1" x14ac:dyDescent="0.25"/>
    <row r="113" ht="15" customHeight="1" x14ac:dyDescent="0.25"/>
    <row r="114" ht="15" customHeight="1" x14ac:dyDescent="0.25"/>
    <row r="121" ht="15" customHeight="1" x14ac:dyDescent="0.25"/>
    <row r="122" ht="15" customHeight="1" x14ac:dyDescent="0.25"/>
    <row r="133" ht="15" customHeight="1" x14ac:dyDescent="0.25"/>
    <row r="134" ht="15" customHeight="1" x14ac:dyDescent="0.25"/>
    <row r="135" ht="15" customHeight="1" x14ac:dyDescent="0.25"/>
    <row r="136" ht="15" customHeight="1" x14ac:dyDescent="0.25"/>
    <row r="143" ht="15" customHeight="1" x14ac:dyDescent="0.25"/>
    <row r="144" ht="15" customHeight="1" x14ac:dyDescent="0.25"/>
    <row r="155" ht="15" customHeight="1" x14ac:dyDescent="0.25"/>
    <row r="156" ht="15" customHeight="1" x14ac:dyDescent="0.25"/>
    <row r="157" ht="15" customHeight="1" x14ac:dyDescent="0.25"/>
    <row r="158" ht="15" customHeight="1" x14ac:dyDescent="0.25"/>
    <row r="165" ht="15" customHeight="1" x14ac:dyDescent="0.25"/>
    <row r="166" ht="15" customHeight="1" x14ac:dyDescent="0.25"/>
    <row r="176" ht="15" customHeight="1" x14ac:dyDescent="0.25"/>
    <row r="177" ht="15" customHeight="1" x14ac:dyDescent="0.25"/>
    <row r="178" ht="15" customHeight="1" x14ac:dyDescent="0.25"/>
    <row r="179" ht="15" customHeight="1" x14ac:dyDescent="0.25"/>
    <row r="186" ht="15" customHeight="1" x14ac:dyDescent="0.25"/>
    <row r="187" ht="15" customHeight="1" x14ac:dyDescent="0.25"/>
  </sheetData>
  <mergeCells count="5">
    <mergeCell ref="B6:I6"/>
    <mergeCell ref="B14:I14"/>
    <mergeCell ref="B4:E4"/>
    <mergeCell ref="F4:I4"/>
    <mergeCell ref="A4:A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H21"/>
  <sheetViews>
    <sheetView workbookViewId="0">
      <selection activeCell="A3" sqref="A3"/>
    </sheetView>
  </sheetViews>
  <sheetFormatPr defaultColWidth="9.140625" defaultRowHeight="15" x14ac:dyDescent="0.25"/>
  <cols>
    <col min="1" max="1" width="21.140625" style="45" customWidth="1"/>
    <col min="2" max="2" width="9.140625" style="45"/>
    <col min="3" max="3" width="12.7109375" style="45" customWidth="1"/>
    <col min="4" max="16384" width="9.140625" style="45"/>
  </cols>
  <sheetData>
    <row r="2" spans="1:6" x14ac:dyDescent="0.25">
      <c r="A2" s="134" t="s">
        <v>294</v>
      </c>
      <c r="B2" s="131"/>
      <c r="C2" s="131"/>
      <c r="D2" s="130"/>
      <c r="E2" s="130"/>
      <c r="F2" s="130"/>
    </row>
    <row r="3" spans="1:6" x14ac:dyDescent="0.25">
      <c r="A3" s="47" t="s">
        <v>321</v>
      </c>
      <c r="B3" s="131"/>
      <c r="C3" s="131"/>
      <c r="D3" s="130"/>
      <c r="E3" s="130"/>
      <c r="F3" s="130"/>
    </row>
    <row r="4" spans="1:6" ht="15" customHeight="1" x14ac:dyDescent="0.25">
      <c r="A4" s="371" t="s">
        <v>318</v>
      </c>
      <c r="B4" s="344" t="s">
        <v>4</v>
      </c>
      <c r="C4" s="344"/>
      <c r="D4" s="345" t="s">
        <v>5</v>
      </c>
      <c r="E4" s="345"/>
      <c r="F4" s="362" t="s">
        <v>287</v>
      </c>
    </row>
    <row r="5" spans="1:6" ht="27" x14ac:dyDescent="0.25">
      <c r="A5" s="417"/>
      <c r="B5" s="153" t="s">
        <v>46</v>
      </c>
      <c r="C5" s="153" t="s">
        <v>319</v>
      </c>
      <c r="D5" s="153" t="s">
        <v>288</v>
      </c>
      <c r="E5" s="153" t="s">
        <v>320</v>
      </c>
      <c r="F5" s="362"/>
    </row>
    <row r="6" spans="1:6" x14ac:dyDescent="0.25">
      <c r="A6" s="135"/>
      <c r="B6" s="413" t="s">
        <v>289</v>
      </c>
      <c r="C6" s="413"/>
      <c r="D6" s="413"/>
      <c r="E6" s="413"/>
      <c r="F6" s="135"/>
    </row>
    <row r="7" spans="1:6" ht="15" customHeight="1" x14ac:dyDescent="0.25">
      <c r="A7" s="56" t="s">
        <v>283</v>
      </c>
      <c r="B7" s="31">
        <v>61</v>
      </c>
      <c r="C7" s="57">
        <v>83.561643835616437</v>
      </c>
      <c r="D7" s="50">
        <v>9684</v>
      </c>
      <c r="E7" s="57">
        <v>81.873520459925601</v>
      </c>
      <c r="F7" s="14">
        <v>0.63615842396880773</v>
      </c>
    </row>
    <row r="8" spans="1:6" ht="15" customHeight="1" x14ac:dyDescent="0.25">
      <c r="A8" s="56" t="s">
        <v>282</v>
      </c>
      <c r="B8" s="31">
        <v>4</v>
      </c>
      <c r="C8" s="57">
        <v>5.4794520547945202</v>
      </c>
      <c r="D8" s="50">
        <v>1614</v>
      </c>
      <c r="E8" s="57">
        <v>13.645586743320933</v>
      </c>
      <c r="F8" s="14">
        <v>0.2472187886279357</v>
      </c>
    </row>
    <row r="9" spans="1:6" ht="15" customHeight="1" x14ac:dyDescent="0.25">
      <c r="A9" s="56" t="s">
        <v>281</v>
      </c>
      <c r="B9" s="31">
        <v>8</v>
      </c>
      <c r="C9" s="57">
        <v>10.95890410958904</v>
      </c>
      <c r="D9" s="50">
        <v>530</v>
      </c>
      <c r="E9" s="57">
        <v>4.4808927967534657</v>
      </c>
      <c r="F9" s="14">
        <v>1.486988847583643</v>
      </c>
    </row>
    <row r="10" spans="1:6" ht="15" customHeight="1" x14ac:dyDescent="0.25">
      <c r="A10" s="15" t="s">
        <v>290</v>
      </c>
      <c r="B10" s="138">
        <v>73</v>
      </c>
      <c r="C10" s="310">
        <v>100</v>
      </c>
      <c r="D10" s="43">
        <v>11828</v>
      </c>
      <c r="E10" s="310">
        <v>100</v>
      </c>
      <c r="F10" s="136">
        <v>0.6217442446647623</v>
      </c>
    </row>
    <row r="11" spans="1:6" ht="15" customHeight="1" x14ac:dyDescent="0.25">
      <c r="A11" s="135"/>
      <c r="B11" s="413" t="s">
        <v>291</v>
      </c>
      <c r="C11" s="413"/>
      <c r="D11" s="413"/>
      <c r="E11" s="413"/>
      <c r="F11" s="137"/>
    </row>
    <row r="12" spans="1:6" ht="15" customHeight="1" x14ac:dyDescent="0.25">
      <c r="A12" s="56" t="s">
        <v>283</v>
      </c>
      <c r="B12" s="31">
        <v>5</v>
      </c>
      <c r="C12" s="57">
        <v>21.739130434782609</v>
      </c>
      <c r="D12" s="50">
        <v>4182</v>
      </c>
      <c r="E12" s="57">
        <v>58.440469536053662</v>
      </c>
      <c r="F12" s="14">
        <v>0.11941724385001193</v>
      </c>
    </row>
    <row r="13" spans="1:6" ht="15" customHeight="1" x14ac:dyDescent="0.25">
      <c r="A13" s="56" t="s">
        <v>282</v>
      </c>
      <c r="B13" s="31">
        <v>8</v>
      </c>
      <c r="C13" s="57">
        <v>34.782608695652172</v>
      </c>
      <c r="D13" s="50">
        <v>2318</v>
      </c>
      <c r="E13" s="57">
        <v>32.392397987702623</v>
      </c>
      <c r="F13" s="14">
        <v>0.34393809114359414</v>
      </c>
    </row>
    <row r="14" spans="1:6" ht="15" customHeight="1" x14ac:dyDescent="0.25">
      <c r="A14" s="56" t="s">
        <v>281</v>
      </c>
      <c r="B14" s="31">
        <v>10</v>
      </c>
      <c r="C14" s="57">
        <v>43.478260869565219</v>
      </c>
      <c r="D14" s="50">
        <v>656</v>
      </c>
      <c r="E14" s="57">
        <v>9.1671324762437116</v>
      </c>
      <c r="F14" s="14">
        <v>1.5015015015015014</v>
      </c>
    </row>
    <row r="15" spans="1:6" ht="15" customHeight="1" x14ac:dyDescent="0.25">
      <c r="A15" s="15" t="s">
        <v>292</v>
      </c>
      <c r="B15" s="138">
        <v>23</v>
      </c>
      <c r="C15" s="310">
        <v>100</v>
      </c>
      <c r="D15" s="43">
        <v>7156</v>
      </c>
      <c r="E15" s="310">
        <v>100</v>
      </c>
      <c r="F15" s="136">
        <v>0.320378882852765</v>
      </c>
    </row>
    <row r="16" spans="1:6" ht="15" customHeight="1" x14ac:dyDescent="0.25">
      <c r="A16" s="135"/>
      <c r="B16" s="413" t="s">
        <v>293</v>
      </c>
      <c r="C16" s="413"/>
      <c r="D16" s="413"/>
      <c r="E16" s="413"/>
      <c r="F16" s="137"/>
    </row>
    <row r="17" spans="1:8" ht="15" customHeight="1" x14ac:dyDescent="0.25">
      <c r="A17" s="56" t="s">
        <v>283</v>
      </c>
      <c r="B17" s="31">
        <v>66</v>
      </c>
      <c r="C17" s="57">
        <v>68.75</v>
      </c>
      <c r="D17" s="31">
        <v>5397</v>
      </c>
      <c r="E17" s="57">
        <v>69.584837545126348</v>
      </c>
      <c r="F17" s="14">
        <v>1.226207906295754</v>
      </c>
    </row>
    <row r="18" spans="1:8" ht="15" customHeight="1" x14ac:dyDescent="0.25">
      <c r="A18" s="56" t="s">
        <v>282</v>
      </c>
      <c r="B18" s="31">
        <v>12</v>
      </c>
      <c r="C18" s="57">
        <v>12.5</v>
      </c>
      <c r="D18" s="31">
        <v>1719</v>
      </c>
      <c r="E18" s="57">
        <v>22.163486333161423</v>
      </c>
      <c r="F18" s="14">
        <v>0.6932409012131715</v>
      </c>
    </row>
    <row r="19" spans="1:8" ht="15" customHeight="1" x14ac:dyDescent="0.25">
      <c r="A19" s="56" t="s">
        <v>281</v>
      </c>
      <c r="B19" s="31">
        <v>18</v>
      </c>
      <c r="C19" s="57">
        <v>18.75</v>
      </c>
      <c r="D19" s="31">
        <v>640</v>
      </c>
      <c r="E19" s="57">
        <v>8.2516761217122223</v>
      </c>
      <c r="F19" s="14">
        <v>2.735562310030395</v>
      </c>
    </row>
    <row r="20" spans="1:8" x14ac:dyDescent="0.25">
      <c r="A20" s="52" t="s">
        <v>14</v>
      </c>
      <c r="B20" s="133">
        <v>96</v>
      </c>
      <c r="C20" s="58">
        <v>100</v>
      </c>
      <c r="D20" s="53">
        <v>7756</v>
      </c>
      <c r="E20" s="54">
        <v>100</v>
      </c>
      <c r="F20" s="54">
        <v>1.2351967400993251</v>
      </c>
      <c r="H20" s="100"/>
    </row>
    <row r="21" spans="1:8" ht="24" customHeight="1" x14ac:dyDescent="0.25">
      <c r="A21" s="416" t="s">
        <v>295</v>
      </c>
      <c r="B21" s="336"/>
      <c r="C21" s="336"/>
      <c r="D21" s="336"/>
      <c r="E21" s="336"/>
      <c r="F21" s="336"/>
    </row>
  </sheetData>
  <mergeCells count="8">
    <mergeCell ref="B11:E11"/>
    <mergeCell ref="B16:E16"/>
    <mergeCell ref="A21:F21"/>
    <mergeCell ref="A4:A5"/>
    <mergeCell ref="B4:C4"/>
    <mergeCell ref="D4:E4"/>
    <mergeCell ref="F4:F5"/>
    <mergeCell ref="B6:E6"/>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36"/>
  <sheetViews>
    <sheetView topLeftCell="B28" workbookViewId="0">
      <selection activeCell="H29" sqref="H29"/>
    </sheetView>
  </sheetViews>
  <sheetFormatPr defaultColWidth="9.140625" defaultRowHeight="15" x14ac:dyDescent="0.25"/>
  <cols>
    <col min="1" max="1" width="24.7109375" style="45" customWidth="1"/>
    <col min="2" max="6" width="9.140625" style="45"/>
    <col min="7" max="7" width="10.28515625" style="45" customWidth="1"/>
    <col min="8" max="10" width="9.140625" style="45"/>
    <col min="11" max="11" width="9.5703125" style="45" bestFit="1" customWidth="1"/>
    <col min="12" max="16384" width="9.140625" style="45"/>
  </cols>
  <sheetData>
    <row r="3" spans="1:9" x14ac:dyDescent="0.25">
      <c r="A3" s="311" t="s">
        <v>237</v>
      </c>
    </row>
    <row r="4" spans="1:9" x14ac:dyDescent="0.25">
      <c r="A4" s="346" t="s">
        <v>27</v>
      </c>
      <c r="B4" s="419"/>
      <c r="C4" s="419"/>
      <c r="D4" s="419"/>
      <c r="E4" s="419"/>
      <c r="F4" s="419"/>
    </row>
    <row r="5" spans="1:9" ht="15" customHeight="1" x14ac:dyDescent="0.25">
      <c r="A5" s="313" t="s">
        <v>155</v>
      </c>
      <c r="B5" s="362" t="s">
        <v>3</v>
      </c>
      <c r="C5" s="362" t="s">
        <v>4</v>
      </c>
      <c r="D5" s="362" t="s">
        <v>5</v>
      </c>
      <c r="E5" s="362" t="s">
        <v>156</v>
      </c>
      <c r="F5" s="362" t="s">
        <v>157</v>
      </c>
      <c r="G5" s="362" t="s">
        <v>158</v>
      </c>
      <c r="H5" s="362" t="s">
        <v>19</v>
      </c>
      <c r="I5" s="362" t="s">
        <v>20</v>
      </c>
    </row>
    <row r="6" spans="1:9" x14ac:dyDescent="0.25">
      <c r="A6" s="314" t="s">
        <v>159</v>
      </c>
      <c r="B6" s="362"/>
      <c r="C6" s="362"/>
      <c r="D6" s="362"/>
      <c r="E6" s="362"/>
      <c r="F6" s="362"/>
      <c r="G6" s="362"/>
      <c r="H6" s="362"/>
      <c r="I6" s="362"/>
    </row>
    <row r="7" spans="1:9" x14ac:dyDescent="0.25">
      <c r="A7" s="36" t="s">
        <v>168</v>
      </c>
      <c r="B7" s="127">
        <v>462</v>
      </c>
      <c r="C7" s="316">
        <v>5</v>
      </c>
      <c r="D7" s="127">
        <v>676</v>
      </c>
      <c r="E7" s="317">
        <v>4.58287868267037</v>
      </c>
      <c r="F7" s="318">
        <v>4.9598254141454197</v>
      </c>
      <c r="G7" s="70">
        <v>670.56839599246098</v>
      </c>
      <c r="H7" s="71">
        <v>1.08225108225108</v>
      </c>
      <c r="I7" s="70">
        <v>146.320346320346</v>
      </c>
    </row>
    <row r="8" spans="1:9" x14ac:dyDescent="0.25">
      <c r="A8" s="39" t="s">
        <v>238</v>
      </c>
      <c r="B8" s="40">
        <v>231</v>
      </c>
      <c r="C8" s="41" t="s">
        <v>88</v>
      </c>
      <c r="D8" s="40">
        <v>342</v>
      </c>
      <c r="E8" s="72">
        <v>5.1722979781016996</v>
      </c>
      <c r="F8" s="73" t="s">
        <v>88</v>
      </c>
      <c r="G8" s="72">
        <v>765.76879156310804</v>
      </c>
      <c r="H8" s="73" t="s">
        <v>88</v>
      </c>
      <c r="I8" s="72">
        <v>148.05194805194799</v>
      </c>
    </row>
    <row r="9" spans="1:9" x14ac:dyDescent="0.25">
      <c r="A9" s="39" t="s">
        <v>239</v>
      </c>
      <c r="B9" s="40">
        <v>185</v>
      </c>
      <c r="C9" s="41">
        <v>2</v>
      </c>
      <c r="D9" s="40">
        <v>243</v>
      </c>
      <c r="E9" s="72">
        <v>4.5946751440492699</v>
      </c>
      <c r="F9" s="73">
        <v>4.9672163719451596</v>
      </c>
      <c r="G9" s="72">
        <v>603.51678919133701</v>
      </c>
      <c r="H9" s="73">
        <v>1.08108108108108</v>
      </c>
      <c r="I9" s="72">
        <v>131.35135135135101</v>
      </c>
    </row>
    <row r="10" spans="1:9" x14ac:dyDescent="0.25">
      <c r="A10" s="39" t="s">
        <v>240</v>
      </c>
      <c r="B10" s="40">
        <v>122</v>
      </c>
      <c r="C10" s="41">
        <v>2</v>
      </c>
      <c r="D10" s="40">
        <v>183</v>
      </c>
      <c r="E10" s="72">
        <v>3.4862621269056602</v>
      </c>
      <c r="F10" s="73">
        <v>5.71518381459944</v>
      </c>
      <c r="G10" s="72">
        <v>522.93931903584803</v>
      </c>
      <c r="H10" s="73">
        <v>1.63934426229508</v>
      </c>
      <c r="I10" s="72">
        <v>150</v>
      </c>
    </row>
    <row r="11" spans="1:9" x14ac:dyDescent="0.25">
      <c r="A11" s="39" t="s">
        <v>241</v>
      </c>
      <c r="B11" s="40">
        <v>64</v>
      </c>
      <c r="C11" s="41">
        <v>1</v>
      </c>
      <c r="D11" s="40">
        <v>103</v>
      </c>
      <c r="E11" s="72">
        <v>2.0638170942100298</v>
      </c>
      <c r="F11" s="73">
        <v>3.2247142097031598</v>
      </c>
      <c r="G11" s="72">
        <v>332.145563599426</v>
      </c>
      <c r="H11" s="73">
        <v>1.5625</v>
      </c>
      <c r="I11" s="72">
        <v>160.9375</v>
      </c>
    </row>
    <row r="12" spans="1:9" x14ac:dyDescent="0.25">
      <c r="A12" s="39" t="s">
        <v>242</v>
      </c>
      <c r="B12" s="40">
        <v>121</v>
      </c>
      <c r="C12" s="41">
        <v>3</v>
      </c>
      <c r="D12" s="40">
        <v>172</v>
      </c>
      <c r="E12" s="72">
        <v>4.6188494865824303</v>
      </c>
      <c r="F12" s="73">
        <v>11.4516929419399</v>
      </c>
      <c r="G12" s="72">
        <v>656.56372867122195</v>
      </c>
      <c r="H12" s="73">
        <v>2.4793388429752099</v>
      </c>
      <c r="I12" s="72">
        <v>142.14876033057899</v>
      </c>
    </row>
    <row r="13" spans="1:9" x14ac:dyDescent="0.25">
      <c r="A13" s="39" t="s">
        <v>243</v>
      </c>
      <c r="B13" s="40">
        <v>79</v>
      </c>
      <c r="C13" s="41">
        <v>2</v>
      </c>
      <c r="D13" s="40">
        <v>119</v>
      </c>
      <c r="E13" s="72">
        <v>4.2381974248927001</v>
      </c>
      <c r="F13" s="73">
        <v>10.7296137339056</v>
      </c>
      <c r="G13" s="72">
        <v>638.41201716738203</v>
      </c>
      <c r="H13" s="73">
        <v>2.5316455696202498</v>
      </c>
      <c r="I13" s="72">
        <v>150.63291139240499</v>
      </c>
    </row>
    <row r="14" spans="1:9" x14ac:dyDescent="0.25">
      <c r="A14" s="36" t="s">
        <v>170</v>
      </c>
      <c r="B14" s="40">
        <v>302</v>
      </c>
      <c r="C14" s="41">
        <v>6</v>
      </c>
      <c r="D14" s="40">
        <v>394</v>
      </c>
      <c r="E14" s="72">
        <v>6.16477504695027</v>
      </c>
      <c r="F14" s="73">
        <v>12.2478974442721</v>
      </c>
      <c r="G14" s="72">
        <v>804.27859884053203</v>
      </c>
      <c r="H14" s="73">
        <v>1.98675496688742</v>
      </c>
      <c r="I14" s="72">
        <v>130.46357615893999</v>
      </c>
    </row>
    <row r="15" spans="1:9" x14ac:dyDescent="0.25">
      <c r="A15" s="39" t="s">
        <v>244</v>
      </c>
      <c r="B15" s="40">
        <v>286</v>
      </c>
      <c r="C15" s="51">
        <v>3</v>
      </c>
      <c r="D15" s="40">
        <v>365</v>
      </c>
      <c r="E15" s="72">
        <v>6.0356016080868597</v>
      </c>
      <c r="F15" s="5">
        <v>6.33105063785335</v>
      </c>
      <c r="G15" s="72">
        <v>770.27782760549098</v>
      </c>
      <c r="H15" s="13">
        <v>1.0489510489510501</v>
      </c>
      <c r="I15" s="72">
        <v>127.622377622378</v>
      </c>
    </row>
    <row r="16" spans="1:9" x14ac:dyDescent="0.25">
      <c r="A16" s="39" t="s">
        <v>245</v>
      </c>
      <c r="B16" s="40">
        <v>70</v>
      </c>
      <c r="C16" s="41">
        <v>3</v>
      </c>
      <c r="D16" s="40">
        <v>105</v>
      </c>
      <c r="E16" s="72">
        <v>4.3336944745395396</v>
      </c>
      <c r="F16" s="73">
        <v>18.572976319455201</v>
      </c>
      <c r="G16" s="72">
        <v>650.05417118093101</v>
      </c>
      <c r="H16" s="73">
        <v>4.28571428571429</v>
      </c>
      <c r="I16" s="72">
        <v>150</v>
      </c>
    </row>
    <row r="17" spans="1:9" x14ac:dyDescent="0.25">
      <c r="A17" s="36" t="s">
        <v>171</v>
      </c>
      <c r="B17" s="37">
        <v>160</v>
      </c>
      <c r="C17" s="38">
        <v>3</v>
      </c>
      <c r="D17" s="37">
        <v>241</v>
      </c>
      <c r="E17" s="70">
        <v>4.2875901063858297</v>
      </c>
      <c r="F17" s="71">
        <v>8.03923144947343</v>
      </c>
      <c r="G17" s="70">
        <v>645.81825977436495</v>
      </c>
      <c r="H17" s="71">
        <v>1.875</v>
      </c>
      <c r="I17" s="70">
        <v>150.625</v>
      </c>
    </row>
    <row r="18" spans="1:9" x14ac:dyDescent="0.25">
      <c r="A18" s="39" t="s">
        <v>246</v>
      </c>
      <c r="B18" s="40">
        <v>128</v>
      </c>
      <c r="C18" s="41">
        <v>1</v>
      </c>
      <c r="D18" s="40">
        <v>199</v>
      </c>
      <c r="E18" s="72">
        <v>4.8597137324879496</v>
      </c>
      <c r="F18" s="73">
        <v>3.7966513535062099</v>
      </c>
      <c r="G18" s="72">
        <v>755.533619347735</v>
      </c>
      <c r="H18" s="73">
        <v>0.78125</v>
      </c>
      <c r="I18" s="72">
        <v>155.46875</v>
      </c>
    </row>
    <row r="19" spans="1:9" x14ac:dyDescent="0.25">
      <c r="A19" s="39" t="s">
        <v>247</v>
      </c>
      <c r="B19" s="40">
        <v>66</v>
      </c>
      <c r="C19" s="51">
        <v>1</v>
      </c>
      <c r="D19" s="40">
        <v>93</v>
      </c>
      <c r="E19" s="72">
        <v>3.8577315369553098</v>
      </c>
      <c r="F19" s="5">
        <v>5.8450477832656302</v>
      </c>
      <c r="G19" s="72">
        <v>543.58944384370295</v>
      </c>
      <c r="H19" s="13">
        <v>1.51515151515152</v>
      </c>
      <c r="I19" s="72">
        <v>140.90909090909099</v>
      </c>
    </row>
    <row r="20" spans="1:9" x14ac:dyDescent="0.25">
      <c r="A20" s="39" t="s">
        <v>248</v>
      </c>
      <c r="B20" s="40">
        <v>53</v>
      </c>
      <c r="C20" s="51">
        <v>1</v>
      </c>
      <c r="D20" s="40">
        <v>76</v>
      </c>
      <c r="E20" s="72">
        <v>3.2986867492375702</v>
      </c>
      <c r="F20" s="5">
        <v>6.2239372627123899</v>
      </c>
      <c r="G20" s="72">
        <v>473.01923196614098</v>
      </c>
      <c r="H20" s="13">
        <v>1.88679245283019</v>
      </c>
      <c r="I20" s="72">
        <v>143.39622641509399</v>
      </c>
    </row>
    <row r="21" spans="1:9" x14ac:dyDescent="0.25">
      <c r="A21" s="39" t="s">
        <v>249</v>
      </c>
      <c r="B21" s="40">
        <v>270</v>
      </c>
      <c r="C21" s="51">
        <v>1</v>
      </c>
      <c r="D21" s="40">
        <v>392</v>
      </c>
      <c r="E21" s="72">
        <v>6.3826769419885601</v>
      </c>
      <c r="F21" s="5">
        <v>2.3639544229587299</v>
      </c>
      <c r="G21" s="72">
        <v>926.67013379981995</v>
      </c>
      <c r="H21" s="13">
        <v>0.37037037037037002</v>
      </c>
      <c r="I21" s="72">
        <v>145.18518518518499</v>
      </c>
    </row>
    <row r="22" spans="1:9" x14ac:dyDescent="0.25">
      <c r="A22" s="36" t="s">
        <v>169</v>
      </c>
      <c r="B22" s="37">
        <v>170</v>
      </c>
      <c r="C22" s="117">
        <v>2</v>
      </c>
      <c r="D22" s="37">
        <v>239</v>
      </c>
      <c r="E22" s="70">
        <v>4.0483419658272304</v>
      </c>
      <c r="F22" s="118">
        <v>4.7627552539143903</v>
      </c>
      <c r="G22" s="70">
        <v>569.14925284276899</v>
      </c>
      <c r="H22" s="119">
        <v>1.1764705882352899</v>
      </c>
      <c r="I22" s="70">
        <v>140.58823529411799</v>
      </c>
    </row>
    <row r="23" spans="1:9" x14ac:dyDescent="0.25">
      <c r="A23" s="39" t="s">
        <v>250</v>
      </c>
      <c r="B23" s="40">
        <v>73</v>
      </c>
      <c r="C23" s="51">
        <v>1</v>
      </c>
      <c r="D23" s="40">
        <v>96</v>
      </c>
      <c r="E23" s="72">
        <v>3.4412048931105201</v>
      </c>
      <c r="F23" s="5">
        <v>4.7139793056308497</v>
      </c>
      <c r="G23" s="72">
        <v>452.54201334056103</v>
      </c>
      <c r="H23" s="13">
        <v>1.3698630136986301</v>
      </c>
      <c r="I23" s="72">
        <v>131.506849315068</v>
      </c>
    </row>
    <row r="24" spans="1:9" x14ac:dyDescent="0.25">
      <c r="A24" s="39" t="s">
        <v>251</v>
      </c>
      <c r="B24" s="40">
        <v>39</v>
      </c>
      <c r="C24" s="51">
        <v>1</v>
      </c>
      <c r="D24" s="40">
        <v>66</v>
      </c>
      <c r="E24" s="72">
        <v>1.9877675840978599</v>
      </c>
      <c r="F24" s="5">
        <v>5.0968399592252798</v>
      </c>
      <c r="G24" s="72">
        <v>336.39143730886798</v>
      </c>
      <c r="H24" s="13">
        <v>2.5641025641025599</v>
      </c>
      <c r="I24" s="72">
        <v>169.230769230769</v>
      </c>
    </row>
    <row r="25" spans="1:9" x14ac:dyDescent="0.25">
      <c r="A25" s="39" t="s">
        <v>252</v>
      </c>
      <c r="B25" s="40">
        <v>69</v>
      </c>
      <c r="C25" s="51">
        <v>2</v>
      </c>
      <c r="D25" s="40">
        <v>115</v>
      </c>
      <c r="E25" s="72">
        <v>4.3583993936140004</v>
      </c>
      <c r="F25" s="5">
        <v>12.6330417206203</v>
      </c>
      <c r="G25" s="72">
        <v>726.39989893566599</v>
      </c>
      <c r="H25" s="13">
        <v>2.8985507246376798</v>
      </c>
      <c r="I25" s="72">
        <v>166.666666666667</v>
      </c>
    </row>
    <row r="26" spans="1:9" x14ac:dyDescent="0.25">
      <c r="A26" s="39" t="s">
        <v>253</v>
      </c>
      <c r="B26" s="40">
        <v>65</v>
      </c>
      <c r="C26" s="51">
        <v>1</v>
      </c>
      <c r="D26" s="40">
        <v>108</v>
      </c>
      <c r="E26" s="72">
        <v>4.2176296921130296</v>
      </c>
      <c r="F26" s="5">
        <v>6.4886610647892802</v>
      </c>
      <c r="G26" s="72">
        <v>700.77539499724196</v>
      </c>
      <c r="H26" s="13">
        <v>1.5384615384615401</v>
      </c>
      <c r="I26" s="72">
        <v>166.15384615384599</v>
      </c>
    </row>
    <row r="27" spans="1:9" x14ac:dyDescent="0.25">
      <c r="A27" s="36" t="s">
        <v>254</v>
      </c>
      <c r="B27" s="37">
        <v>560</v>
      </c>
      <c r="C27" s="117">
        <v>4</v>
      </c>
      <c r="D27" s="37">
        <v>712</v>
      </c>
      <c r="E27" s="70">
        <v>5.9018501246238904</v>
      </c>
      <c r="F27" s="118">
        <v>4.2156072318742099</v>
      </c>
      <c r="G27" s="70">
        <v>750.378087273608</v>
      </c>
      <c r="H27" s="119">
        <v>0.71428571428571397</v>
      </c>
      <c r="I27" s="70">
        <v>127.142857142857</v>
      </c>
    </row>
    <row r="28" spans="1:9" x14ac:dyDescent="0.25">
      <c r="A28" s="39" t="s">
        <v>255</v>
      </c>
      <c r="B28" s="40">
        <v>253</v>
      </c>
      <c r="C28" s="51">
        <v>1</v>
      </c>
      <c r="D28" s="40">
        <v>353</v>
      </c>
      <c r="E28" s="72">
        <v>4.1533284084379902</v>
      </c>
      <c r="F28" s="5">
        <v>1.6416317819913</v>
      </c>
      <c r="G28" s="72">
        <v>579.49601904292797</v>
      </c>
      <c r="H28" s="13">
        <v>0.39525691699604698</v>
      </c>
      <c r="I28" s="72">
        <v>139.52569169960501</v>
      </c>
    </row>
    <row r="29" spans="1:9" x14ac:dyDescent="0.25">
      <c r="A29" s="39" t="s">
        <v>256</v>
      </c>
      <c r="B29" s="40">
        <v>48</v>
      </c>
      <c r="C29" s="41" t="s">
        <v>88</v>
      </c>
      <c r="D29" s="40">
        <v>63</v>
      </c>
      <c r="E29" s="72">
        <v>3.1939315300928199</v>
      </c>
      <c r="F29" s="73" t="s">
        <v>88</v>
      </c>
      <c r="G29" s="72">
        <v>419.203513324683</v>
      </c>
      <c r="H29" s="73" t="s">
        <v>88</v>
      </c>
      <c r="I29" s="72">
        <v>131.25</v>
      </c>
    </row>
    <row r="30" spans="1:9" x14ac:dyDescent="0.25">
      <c r="A30" s="36" t="s">
        <v>257</v>
      </c>
      <c r="B30" s="37">
        <v>36</v>
      </c>
      <c r="C30" s="117">
        <v>2</v>
      </c>
      <c r="D30" s="37">
        <v>47</v>
      </c>
      <c r="E30" s="70">
        <v>2.4488130059179598</v>
      </c>
      <c r="F30" s="118">
        <v>13.604516699544201</v>
      </c>
      <c r="G30" s="70">
        <v>319.70614243928901</v>
      </c>
      <c r="H30" s="119">
        <v>5.5555555555555598</v>
      </c>
      <c r="I30" s="70">
        <v>130.555555555556</v>
      </c>
    </row>
    <row r="31" spans="1:9" x14ac:dyDescent="0.25">
      <c r="A31" s="36" t="s">
        <v>160</v>
      </c>
      <c r="B31" s="37">
        <v>3912</v>
      </c>
      <c r="C31" s="38">
        <v>48</v>
      </c>
      <c r="D31" s="37">
        <v>5502</v>
      </c>
      <c r="E31" s="74">
        <f>B31*1000/847835.5</f>
        <v>4.6141026177837565</v>
      </c>
      <c r="F31" s="75">
        <f>C31*100000/847835.5</f>
        <v>5.6614756046426455</v>
      </c>
      <c r="G31" s="70">
        <f>D31*100000/847835.5</f>
        <v>648.94664118216326</v>
      </c>
      <c r="H31" s="71">
        <f>C31/B31*100</f>
        <v>1.2269938650306749</v>
      </c>
      <c r="I31" s="74">
        <f>D31/B31*100</f>
        <v>140.64417177914109</v>
      </c>
    </row>
    <row r="32" spans="1:9" x14ac:dyDescent="0.25">
      <c r="A32" s="36" t="s">
        <v>106</v>
      </c>
      <c r="B32" s="37">
        <v>1572</v>
      </c>
      <c r="C32" s="38">
        <v>48</v>
      </c>
      <c r="D32" s="37">
        <v>2254</v>
      </c>
      <c r="E32" s="74">
        <f>B32*1000/687068.5</f>
        <v>2.2879814749184395</v>
      </c>
      <c r="F32" s="75">
        <f>C32*100000/687068.5</f>
        <v>6.9862029768501976</v>
      </c>
      <c r="G32" s="70">
        <f>D32*100000/687068.5</f>
        <v>328.0604481212572</v>
      </c>
      <c r="H32" s="71">
        <f>C32/B32*100</f>
        <v>3.0534351145038165</v>
      </c>
      <c r="I32" s="74">
        <f>D32/B32*100</f>
        <v>143.38422391857506</v>
      </c>
    </row>
    <row r="33" spans="1:9" x14ac:dyDescent="0.25">
      <c r="A33" s="52" t="s">
        <v>172</v>
      </c>
      <c r="B33" s="53">
        <v>5484</v>
      </c>
      <c r="C33" s="55">
        <v>96</v>
      </c>
      <c r="D33" s="53">
        <v>7756</v>
      </c>
      <c r="E33" s="16">
        <f>B33*1000/1534904</f>
        <v>3.5728618858247811</v>
      </c>
      <c r="F33" s="16">
        <f>C33*100000/1534904</f>
        <v>6.2544628198245622</v>
      </c>
      <c r="G33" s="16">
        <f>D33*100000/1534904</f>
        <v>505.30847531832609</v>
      </c>
      <c r="H33" s="58">
        <f>C33/B33*100</f>
        <v>1.7505470459518599</v>
      </c>
      <c r="I33" s="16">
        <f>D33/B33*100</f>
        <v>141.42961342086068</v>
      </c>
    </row>
    <row r="34" spans="1:9" x14ac:dyDescent="0.25">
      <c r="A34" s="420" t="s">
        <v>161</v>
      </c>
      <c r="B34" s="336"/>
      <c r="C34" s="336"/>
      <c r="D34" s="336"/>
      <c r="E34" s="336"/>
      <c r="F34" s="336"/>
      <c r="G34" s="336"/>
      <c r="H34" s="336"/>
      <c r="I34" s="336"/>
    </row>
    <row r="35" spans="1:9" x14ac:dyDescent="0.25">
      <c r="A35" s="418" t="s">
        <v>162</v>
      </c>
      <c r="B35" s="334"/>
      <c r="C35" s="334"/>
      <c r="D35" s="334"/>
      <c r="E35" s="334"/>
      <c r="F35" s="334"/>
      <c r="G35" s="334"/>
      <c r="H35" s="334"/>
      <c r="I35" s="334"/>
    </row>
    <row r="36" spans="1:9" x14ac:dyDescent="0.25">
      <c r="A36" s="120" t="s">
        <v>258</v>
      </c>
    </row>
  </sheetData>
  <mergeCells count="11">
    <mergeCell ref="A4:F4"/>
    <mergeCell ref="G5:G6"/>
    <mergeCell ref="H5:H6"/>
    <mergeCell ref="I5:I6"/>
    <mergeCell ref="A34:I34"/>
    <mergeCell ref="A35:I35"/>
    <mergeCell ref="B5:B6"/>
    <mergeCell ref="C5:C6"/>
    <mergeCell ref="D5:D6"/>
    <mergeCell ref="E5:E6"/>
    <mergeCell ref="F5:F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35"/>
  <sheetViews>
    <sheetView topLeftCell="A31" workbookViewId="0">
      <selection activeCell="G37" sqref="G37"/>
    </sheetView>
  </sheetViews>
  <sheetFormatPr defaultColWidth="9.140625" defaultRowHeight="15" x14ac:dyDescent="0.25"/>
  <cols>
    <col min="1" max="1" width="22.85546875" style="45" customWidth="1"/>
    <col min="2" max="16384" width="9.140625" style="45"/>
  </cols>
  <sheetData>
    <row r="4" spans="1:7" x14ac:dyDescent="0.25">
      <c r="A4" s="48" t="s">
        <v>322</v>
      </c>
      <c r="B4" s="48"/>
      <c r="C4" s="48"/>
      <c r="D4" s="48"/>
      <c r="E4" s="48"/>
      <c r="F4" s="48"/>
      <c r="G4" s="48"/>
    </row>
    <row r="5" spans="1:7" x14ac:dyDescent="0.25">
      <c r="A5" s="423" t="s">
        <v>32</v>
      </c>
      <c r="B5" s="424"/>
      <c r="C5" s="424"/>
      <c r="D5" s="424"/>
      <c r="E5" s="424"/>
      <c r="F5" s="424"/>
      <c r="G5" s="321"/>
    </row>
    <row r="6" spans="1:7" ht="15" customHeight="1" x14ac:dyDescent="0.25">
      <c r="A6" s="375" t="s">
        <v>266</v>
      </c>
      <c r="B6" s="421" t="s">
        <v>23</v>
      </c>
      <c r="C6" s="421"/>
      <c r="D6" s="421"/>
      <c r="E6" s="422" t="s">
        <v>105</v>
      </c>
      <c r="F6" s="422"/>
      <c r="G6" s="422"/>
    </row>
    <row r="7" spans="1:7" x14ac:dyDescent="0.25">
      <c r="A7" s="376"/>
      <c r="B7" s="153" t="s">
        <v>3</v>
      </c>
      <c r="C7" s="153" t="s">
        <v>4</v>
      </c>
      <c r="D7" s="153" t="s">
        <v>5</v>
      </c>
      <c r="E7" s="153" t="s">
        <v>3</v>
      </c>
      <c r="F7" s="153" t="s">
        <v>4</v>
      </c>
      <c r="G7" s="153" t="s">
        <v>5</v>
      </c>
    </row>
    <row r="8" spans="1:7" x14ac:dyDescent="0.25">
      <c r="A8" s="324" t="s">
        <v>254</v>
      </c>
      <c r="B8" s="322">
        <v>506</v>
      </c>
      <c r="C8" s="323">
        <v>3</v>
      </c>
      <c r="D8" s="322">
        <v>635</v>
      </c>
      <c r="E8" s="323">
        <v>51</v>
      </c>
      <c r="F8" s="322">
        <v>1</v>
      </c>
      <c r="G8" s="323">
        <v>74</v>
      </c>
    </row>
    <row r="9" spans="1:7" x14ac:dyDescent="0.25">
      <c r="A9" s="42" t="s">
        <v>255</v>
      </c>
      <c r="B9" s="194">
        <v>183</v>
      </c>
      <c r="C9" s="325">
        <v>1</v>
      </c>
      <c r="D9" s="194">
        <v>239</v>
      </c>
      <c r="E9" s="325">
        <v>71</v>
      </c>
      <c r="F9" s="194" t="s">
        <v>88</v>
      </c>
      <c r="G9" s="325">
        <v>115</v>
      </c>
    </row>
    <row r="10" spans="1:7" x14ac:dyDescent="0.25">
      <c r="A10" s="128" t="s">
        <v>257</v>
      </c>
      <c r="B10" s="326">
        <v>21</v>
      </c>
      <c r="C10" s="327" t="s">
        <v>88</v>
      </c>
      <c r="D10" s="326">
        <v>29</v>
      </c>
      <c r="E10" s="327">
        <v>15</v>
      </c>
      <c r="F10" s="326">
        <v>2</v>
      </c>
      <c r="G10" s="327">
        <v>18</v>
      </c>
    </row>
    <row r="11" spans="1:7" x14ac:dyDescent="0.25">
      <c r="A11" s="42" t="s">
        <v>256</v>
      </c>
      <c r="B11" s="194">
        <v>42</v>
      </c>
      <c r="C11" s="325" t="s">
        <v>88</v>
      </c>
      <c r="D11" s="194">
        <v>50</v>
      </c>
      <c r="E11" s="325">
        <v>9</v>
      </c>
      <c r="F11" s="194" t="s">
        <v>88</v>
      </c>
      <c r="G11" s="325">
        <v>16</v>
      </c>
    </row>
    <row r="12" spans="1:7" x14ac:dyDescent="0.25">
      <c r="A12" s="128" t="s">
        <v>168</v>
      </c>
      <c r="B12" s="194">
        <v>396</v>
      </c>
      <c r="C12" s="325">
        <v>4</v>
      </c>
      <c r="D12" s="194">
        <v>566</v>
      </c>
      <c r="E12" s="325">
        <v>66</v>
      </c>
      <c r="F12" s="194">
        <v>1</v>
      </c>
      <c r="G12" s="325">
        <v>110</v>
      </c>
    </row>
    <row r="13" spans="1:7" x14ac:dyDescent="0.25">
      <c r="A13" s="42" t="s">
        <v>243</v>
      </c>
      <c r="B13" s="194">
        <v>54</v>
      </c>
      <c r="C13" s="325" t="s">
        <v>88</v>
      </c>
      <c r="D13" s="194">
        <v>83</v>
      </c>
      <c r="E13" s="325">
        <v>25</v>
      </c>
      <c r="F13" s="194">
        <v>2</v>
      </c>
      <c r="G13" s="325">
        <v>36</v>
      </c>
    </row>
    <row r="14" spans="1:7" x14ac:dyDescent="0.25">
      <c r="A14" s="42" t="s">
        <v>241</v>
      </c>
      <c r="B14" s="194">
        <v>41</v>
      </c>
      <c r="C14" s="325" t="s">
        <v>88</v>
      </c>
      <c r="D14" s="194">
        <v>54</v>
      </c>
      <c r="E14" s="325">
        <v>23</v>
      </c>
      <c r="F14" s="194">
        <v>1</v>
      </c>
      <c r="G14" s="325">
        <v>49</v>
      </c>
    </row>
    <row r="15" spans="1:7" x14ac:dyDescent="0.25">
      <c r="A15" s="42" t="s">
        <v>242</v>
      </c>
      <c r="B15" s="194">
        <v>86</v>
      </c>
      <c r="C15" s="325" t="s">
        <v>88</v>
      </c>
      <c r="D15" s="194">
        <v>113</v>
      </c>
      <c r="E15" s="325">
        <v>35</v>
      </c>
      <c r="F15" s="194">
        <v>3</v>
      </c>
      <c r="G15" s="325">
        <v>59</v>
      </c>
    </row>
    <row r="16" spans="1:7" x14ac:dyDescent="0.25">
      <c r="A16" s="42" t="s">
        <v>239</v>
      </c>
      <c r="B16" s="194">
        <v>150</v>
      </c>
      <c r="C16" s="325">
        <v>2</v>
      </c>
      <c r="D16" s="194">
        <v>187</v>
      </c>
      <c r="E16" s="325">
        <v>35</v>
      </c>
      <c r="F16" s="194" t="s">
        <v>88</v>
      </c>
      <c r="G16" s="325">
        <v>56</v>
      </c>
    </row>
    <row r="17" spans="1:7" x14ac:dyDescent="0.25">
      <c r="A17" s="42" t="s">
        <v>240</v>
      </c>
      <c r="B17" s="194">
        <v>86</v>
      </c>
      <c r="C17" s="325">
        <v>1</v>
      </c>
      <c r="D17" s="194">
        <v>124</v>
      </c>
      <c r="E17" s="325">
        <v>36</v>
      </c>
      <c r="F17" s="194">
        <v>1</v>
      </c>
      <c r="G17" s="325">
        <v>59</v>
      </c>
    </row>
    <row r="18" spans="1:7" x14ac:dyDescent="0.25">
      <c r="A18" s="42" t="s">
        <v>238</v>
      </c>
      <c r="B18" s="194">
        <v>184</v>
      </c>
      <c r="C18" s="325" t="s">
        <v>88</v>
      </c>
      <c r="D18" s="194">
        <v>255</v>
      </c>
      <c r="E18" s="325">
        <v>47</v>
      </c>
      <c r="F18" s="194" t="s">
        <v>88</v>
      </c>
      <c r="G18" s="325">
        <v>87</v>
      </c>
    </row>
    <row r="19" spans="1:7" x14ac:dyDescent="0.25">
      <c r="A19" s="128" t="s">
        <v>169</v>
      </c>
      <c r="B19" s="326">
        <v>136</v>
      </c>
      <c r="C19" s="327">
        <v>1</v>
      </c>
      <c r="D19" s="326">
        <v>182</v>
      </c>
      <c r="E19" s="327">
        <v>34</v>
      </c>
      <c r="F19" s="326">
        <v>1</v>
      </c>
      <c r="G19" s="327">
        <v>57</v>
      </c>
    </row>
    <row r="20" spans="1:7" x14ac:dyDescent="0.25">
      <c r="A20" s="42" t="s">
        <v>249</v>
      </c>
      <c r="B20" s="194">
        <v>227</v>
      </c>
      <c r="C20" s="325">
        <v>1</v>
      </c>
      <c r="D20" s="194">
        <v>321</v>
      </c>
      <c r="E20" s="325">
        <v>43</v>
      </c>
      <c r="F20" s="194" t="s">
        <v>88</v>
      </c>
      <c r="G20" s="325">
        <v>71</v>
      </c>
    </row>
    <row r="21" spans="1:7" x14ac:dyDescent="0.25">
      <c r="A21" s="42" t="s">
        <v>253</v>
      </c>
      <c r="B21" s="194">
        <v>39</v>
      </c>
      <c r="C21" s="325">
        <v>1</v>
      </c>
      <c r="D21" s="194">
        <v>56</v>
      </c>
      <c r="E21" s="325">
        <v>26</v>
      </c>
      <c r="F21" s="194" t="s">
        <v>88</v>
      </c>
      <c r="G21" s="325">
        <v>52</v>
      </c>
    </row>
    <row r="22" spans="1:7" x14ac:dyDescent="0.25">
      <c r="A22" s="42" t="s">
        <v>252</v>
      </c>
      <c r="B22" s="194">
        <v>35</v>
      </c>
      <c r="C22" s="325">
        <v>2</v>
      </c>
      <c r="D22" s="194">
        <v>62</v>
      </c>
      <c r="E22" s="325">
        <v>34</v>
      </c>
      <c r="F22" s="194" t="s">
        <v>88</v>
      </c>
      <c r="G22" s="325">
        <v>53</v>
      </c>
    </row>
    <row r="23" spans="1:7" x14ac:dyDescent="0.25">
      <c r="A23" s="42" t="s">
        <v>250</v>
      </c>
      <c r="B23" s="194">
        <v>34</v>
      </c>
      <c r="C23" s="325" t="s">
        <v>88</v>
      </c>
      <c r="D23" s="194">
        <v>39</v>
      </c>
      <c r="E23" s="325">
        <v>39</v>
      </c>
      <c r="F23" s="194">
        <v>1</v>
      </c>
      <c r="G23" s="325">
        <v>57</v>
      </c>
    </row>
    <row r="24" spans="1:7" x14ac:dyDescent="0.25">
      <c r="A24" s="42" t="s">
        <v>251</v>
      </c>
      <c r="B24" s="194">
        <v>16</v>
      </c>
      <c r="C24" s="325" t="s">
        <v>88</v>
      </c>
      <c r="D24" s="194">
        <v>22</v>
      </c>
      <c r="E24" s="325">
        <v>23</v>
      </c>
      <c r="F24" s="194">
        <v>1</v>
      </c>
      <c r="G24" s="325">
        <v>44</v>
      </c>
    </row>
    <row r="25" spans="1:7" x14ac:dyDescent="0.25">
      <c r="A25" s="128" t="s">
        <v>267</v>
      </c>
      <c r="B25" s="326">
        <v>236</v>
      </c>
      <c r="C25" s="327">
        <v>2</v>
      </c>
      <c r="D25" s="326">
        <v>298</v>
      </c>
      <c r="E25" s="327">
        <v>66</v>
      </c>
      <c r="F25" s="326">
        <v>4</v>
      </c>
      <c r="G25" s="327">
        <v>96</v>
      </c>
    </row>
    <row r="26" spans="1:7" x14ac:dyDescent="0.25">
      <c r="A26" s="42" t="s">
        <v>245</v>
      </c>
      <c r="B26" s="194">
        <v>52</v>
      </c>
      <c r="C26" s="325">
        <v>2</v>
      </c>
      <c r="D26" s="194">
        <v>73</v>
      </c>
      <c r="E26" s="325">
        <v>18</v>
      </c>
      <c r="F26" s="194">
        <v>1</v>
      </c>
      <c r="G26" s="325">
        <v>32</v>
      </c>
    </row>
    <row r="27" spans="1:7" x14ac:dyDescent="0.25">
      <c r="A27" s="42" t="s">
        <v>244</v>
      </c>
      <c r="B27" s="194">
        <v>252</v>
      </c>
      <c r="C27" s="325">
        <v>3</v>
      </c>
      <c r="D27" s="194">
        <v>301</v>
      </c>
      <c r="E27" s="325">
        <v>34</v>
      </c>
      <c r="F27" s="194" t="s">
        <v>88</v>
      </c>
      <c r="G27" s="325">
        <v>64</v>
      </c>
    </row>
    <row r="28" spans="1:7" x14ac:dyDescent="0.25">
      <c r="A28" s="128" t="s">
        <v>171</v>
      </c>
      <c r="B28" s="326">
        <v>123</v>
      </c>
      <c r="C28" s="327">
        <v>2</v>
      </c>
      <c r="D28" s="326">
        <v>180</v>
      </c>
      <c r="E28" s="327">
        <v>37</v>
      </c>
      <c r="F28" s="326">
        <v>1</v>
      </c>
      <c r="G28" s="327">
        <v>61</v>
      </c>
    </row>
    <row r="29" spans="1:7" x14ac:dyDescent="0.25">
      <c r="A29" s="42" t="s">
        <v>248</v>
      </c>
      <c r="B29" s="194">
        <v>43</v>
      </c>
      <c r="C29" s="325">
        <v>1</v>
      </c>
      <c r="D29" s="194">
        <v>58</v>
      </c>
      <c r="E29" s="325">
        <v>10</v>
      </c>
      <c r="F29" s="194" t="s">
        <v>88</v>
      </c>
      <c r="G29" s="325">
        <v>18</v>
      </c>
    </row>
    <row r="30" spans="1:7" x14ac:dyDescent="0.25">
      <c r="A30" s="42" t="s">
        <v>246</v>
      </c>
      <c r="B30" s="194">
        <v>113</v>
      </c>
      <c r="C30" s="325">
        <v>1</v>
      </c>
      <c r="D30" s="194">
        <v>175</v>
      </c>
      <c r="E30" s="325">
        <v>15</v>
      </c>
      <c r="F30" s="194" t="s">
        <v>88</v>
      </c>
      <c r="G30" s="325">
        <v>24</v>
      </c>
    </row>
    <row r="31" spans="1:7" x14ac:dyDescent="0.25">
      <c r="A31" s="42" t="s">
        <v>247</v>
      </c>
      <c r="B31" s="194">
        <v>37</v>
      </c>
      <c r="C31" s="325">
        <v>1</v>
      </c>
      <c r="D31" s="194">
        <v>48</v>
      </c>
      <c r="E31" s="325">
        <v>29</v>
      </c>
      <c r="F31" s="194" t="s">
        <v>88</v>
      </c>
      <c r="G31" s="325">
        <v>45</v>
      </c>
    </row>
    <row r="32" spans="1:7" x14ac:dyDescent="0.25">
      <c r="A32" s="36" t="s">
        <v>160</v>
      </c>
      <c r="B32" s="127">
        <v>3092</v>
      </c>
      <c r="C32" s="129">
        <v>28</v>
      </c>
      <c r="D32" s="127">
        <v>4150</v>
      </c>
      <c r="E32" s="129">
        <v>821</v>
      </c>
      <c r="F32" s="127" t="s">
        <v>323</v>
      </c>
      <c r="G32" s="129">
        <v>1353</v>
      </c>
    </row>
    <row r="33" spans="1:7" x14ac:dyDescent="0.25">
      <c r="A33" s="315" t="s">
        <v>106</v>
      </c>
      <c r="B33" s="127">
        <v>868</v>
      </c>
      <c r="C33" s="316">
        <v>16</v>
      </c>
      <c r="D33" s="127">
        <v>1188</v>
      </c>
      <c r="E33" s="316">
        <v>703</v>
      </c>
      <c r="F33" s="127">
        <v>32</v>
      </c>
      <c r="G33" s="316">
        <v>1065</v>
      </c>
    </row>
    <row r="34" spans="1:7" x14ac:dyDescent="0.25">
      <c r="A34" s="319" t="s">
        <v>172</v>
      </c>
      <c r="B34" s="320">
        <v>3960</v>
      </c>
      <c r="C34" s="320">
        <v>44</v>
      </c>
      <c r="D34" s="320">
        <v>5338</v>
      </c>
      <c r="E34" s="320">
        <v>1524</v>
      </c>
      <c r="F34" s="320">
        <v>52</v>
      </c>
      <c r="G34" s="320">
        <v>2418</v>
      </c>
    </row>
    <row r="35" spans="1:7" x14ac:dyDescent="0.25">
      <c r="A35" s="120" t="s">
        <v>258</v>
      </c>
    </row>
  </sheetData>
  <mergeCells count="4">
    <mergeCell ref="A6:A7"/>
    <mergeCell ref="B6:D6"/>
    <mergeCell ref="E6:G6"/>
    <mergeCell ref="A5:F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F28"/>
  <sheetViews>
    <sheetView topLeftCell="A13" workbookViewId="0">
      <selection activeCell="B2" sqref="B2"/>
    </sheetView>
  </sheetViews>
  <sheetFormatPr defaultColWidth="9.140625" defaultRowHeight="15" x14ac:dyDescent="0.25"/>
  <cols>
    <col min="1" max="1" width="6.28515625" style="45" customWidth="1"/>
    <col min="2" max="2" width="20.28515625" style="45" customWidth="1"/>
    <col min="3" max="3" width="31" style="45" customWidth="1"/>
    <col min="4" max="4" width="21" style="45" customWidth="1"/>
    <col min="5" max="5" width="16.42578125" style="45" customWidth="1"/>
    <col min="6" max="6" width="16.85546875" style="45" customWidth="1"/>
    <col min="7" max="16384" width="9.140625" style="45"/>
  </cols>
  <sheetData>
    <row r="2" spans="2:6" x14ac:dyDescent="0.25">
      <c r="B2" s="46" t="s">
        <v>197</v>
      </c>
      <c r="C2" s="115"/>
      <c r="D2" s="115"/>
    </row>
    <row r="3" spans="2:6" ht="15.75" thickBot="1" x14ac:dyDescent="0.3"/>
    <row r="4" spans="2:6" ht="15.75" thickBot="1" x14ac:dyDescent="0.3">
      <c r="B4" s="425" t="s">
        <v>198</v>
      </c>
      <c r="C4" s="427" t="s">
        <v>199</v>
      </c>
      <c r="D4" s="427"/>
    </row>
    <row r="5" spans="2:6" ht="15.75" thickBot="1" x14ac:dyDescent="0.3">
      <c r="B5" s="426"/>
      <c r="C5" s="93" t="s">
        <v>200</v>
      </c>
      <c r="D5" s="93" t="s">
        <v>201</v>
      </c>
      <c r="F5" s="100"/>
    </row>
    <row r="6" spans="2:6" ht="15.75" thickBot="1" x14ac:dyDescent="0.3">
      <c r="B6" s="94" t="s">
        <v>101</v>
      </c>
      <c r="C6" s="67">
        <v>187.99049643989378</v>
      </c>
      <c r="D6" s="95">
        <v>1096543302</v>
      </c>
    </row>
    <row r="7" spans="2:6" ht="15.75" thickBot="1" x14ac:dyDescent="0.3">
      <c r="B7" s="94" t="s">
        <v>164</v>
      </c>
      <c r="C7" s="67">
        <v>197.70400031618013</v>
      </c>
      <c r="D7" s="95">
        <v>387679257</v>
      </c>
    </row>
    <row r="8" spans="2:6" ht="15.75" thickBot="1" x14ac:dyDescent="0.3">
      <c r="B8" s="94" t="s">
        <v>163</v>
      </c>
      <c r="C8" s="67">
        <v>204.23082015291658</v>
      </c>
      <c r="D8" s="95">
        <v>116154543</v>
      </c>
    </row>
    <row r="9" spans="2:6" ht="15.75" thickBot="1" x14ac:dyDescent="0.3">
      <c r="B9" s="94" t="s">
        <v>176</v>
      </c>
      <c r="C9" s="67">
        <v>223.94499183329813</v>
      </c>
      <c r="D9" s="95">
        <v>1129089219</v>
      </c>
    </row>
    <row r="10" spans="2:6" ht="15.75" thickBot="1" x14ac:dyDescent="0.3">
      <c r="B10" s="94" t="s">
        <v>202</v>
      </c>
      <c r="C10" s="67">
        <v>233.41207894580873</v>
      </c>
      <c r="D10" s="95">
        <v>29536548</v>
      </c>
    </row>
    <row r="11" spans="2:6" ht="15.75" thickBot="1" x14ac:dyDescent="0.3">
      <c r="B11" s="94" t="s">
        <v>175</v>
      </c>
      <c r="C11" s="67">
        <v>233.83498555573831</v>
      </c>
      <c r="D11" s="95">
        <v>385981005</v>
      </c>
    </row>
    <row r="12" spans="2:6" ht="15.75" thickBot="1" x14ac:dyDescent="0.3">
      <c r="B12" s="94" t="s">
        <v>6</v>
      </c>
      <c r="C12" s="67">
        <v>243.94276653561803</v>
      </c>
      <c r="D12" s="95">
        <v>321692571</v>
      </c>
    </row>
    <row r="13" spans="2:6" ht="15.75" thickBot="1" x14ac:dyDescent="0.3">
      <c r="B13" s="94" t="s">
        <v>173</v>
      </c>
      <c r="C13" s="67">
        <v>253.95776340917243</v>
      </c>
      <c r="D13" s="95">
        <v>78592563</v>
      </c>
    </row>
    <row r="14" spans="2:6" ht="15.75" thickBot="1" x14ac:dyDescent="0.3">
      <c r="B14" s="94" t="s">
        <v>178</v>
      </c>
      <c r="C14" s="67">
        <v>265.7711750682812</v>
      </c>
      <c r="D14" s="95">
        <v>235678968</v>
      </c>
    </row>
    <row r="15" spans="2:6" ht="15.75" thickBot="1" x14ac:dyDescent="0.3">
      <c r="B15" s="94" t="s">
        <v>174</v>
      </c>
      <c r="C15" s="67">
        <v>274.81830246849165</v>
      </c>
      <c r="D15" s="95">
        <v>1204857165</v>
      </c>
    </row>
    <row r="16" spans="2:6" ht="15.75" thickBot="1" x14ac:dyDescent="0.3">
      <c r="B16" s="94" t="s">
        <v>203</v>
      </c>
      <c r="C16" s="67">
        <v>278.59063847683274</v>
      </c>
      <c r="D16" s="95">
        <v>296769792</v>
      </c>
    </row>
    <row r="17" spans="2:5" ht="15.75" thickBot="1" x14ac:dyDescent="0.3">
      <c r="B17" s="94" t="s">
        <v>204</v>
      </c>
      <c r="C17" s="67">
        <v>278.82566686255092</v>
      </c>
      <c r="D17" s="95">
        <v>339248583</v>
      </c>
    </row>
    <row r="18" spans="2:5" ht="15.75" thickBot="1" x14ac:dyDescent="0.3">
      <c r="B18" s="94" t="s">
        <v>8</v>
      </c>
      <c r="C18" s="67">
        <v>281.7637389933347</v>
      </c>
      <c r="D18" s="95">
        <v>1142852040</v>
      </c>
    </row>
    <row r="19" spans="2:5" ht="15.75" thickBot="1" x14ac:dyDescent="0.3">
      <c r="B19" s="94" t="s">
        <v>179</v>
      </c>
      <c r="C19" s="67">
        <v>286.62771185437123</v>
      </c>
      <c r="D19" s="95">
        <v>1406276670</v>
      </c>
    </row>
    <row r="20" spans="2:5" ht="15.75" thickBot="1" x14ac:dyDescent="0.3">
      <c r="B20" s="94" t="s">
        <v>167</v>
      </c>
      <c r="C20" s="67">
        <v>288.54938853449323</v>
      </c>
      <c r="D20" s="95">
        <v>2893490166</v>
      </c>
    </row>
    <row r="21" spans="2:5" ht="15.75" thickBot="1" x14ac:dyDescent="0.3">
      <c r="B21" s="94" t="s">
        <v>165</v>
      </c>
      <c r="C21" s="67">
        <v>321.04535983898688</v>
      </c>
      <c r="D21" s="95">
        <v>1893335634</v>
      </c>
    </row>
    <row r="22" spans="2:5" ht="15.75" thickBot="1" x14ac:dyDescent="0.3">
      <c r="B22" s="94" t="s">
        <v>172</v>
      </c>
      <c r="C22" s="67">
        <v>346.65414123619456</v>
      </c>
      <c r="D22" s="95">
        <v>532080828</v>
      </c>
    </row>
    <row r="23" spans="2:5" ht="15.75" thickBot="1" x14ac:dyDescent="0.3">
      <c r="B23" s="94" t="s">
        <v>205</v>
      </c>
      <c r="C23" s="67">
        <v>393.50661227864612</v>
      </c>
      <c r="D23" s="95">
        <v>1751393652</v>
      </c>
    </row>
    <row r="24" spans="2:5" ht="15.75" thickBot="1" x14ac:dyDescent="0.3">
      <c r="B24" s="94" t="s">
        <v>177</v>
      </c>
      <c r="C24" s="67">
        <v>396.95706650462171</v>
      </c>
      <c r="D24" s="95">
        <v>1484501334</v>
      </c>
    </row>
    <row r="25" spans="2:5" ht="15.75" thickBot="1" x14ac:dyDescent="0.3">
      <c r="B25" s="94" t="s">
        <v>166</v>
      </c>
      <c r="C25" s="67">
        <v>444.59484070655878</v>
      </c>
      <c r="D25" s="95">
        <v>694076568</v>
      </c>
    </row>
    <row r="26" spans="2:5" ht="15.75" thickBot="1" x14ac:dyDescent="0.3">
      <c r="B26" s="96" t="s">
        <v>181</v>
      </c>
      <c r="C26" s="97">
        <v>287.75648190587964</v>
      </c>
      <c r="D26" s="98">
        <f>SUM(D6:D25)</f>
        <v>17419830408</v>
      </c>
    </row>
    <row r="28" spans="2:5" x14ac:dyDescent="0.25">
      <c r="B28" s="416" t="s">
        <v>206</v>
      </c>
      <c r="C28" s="336"/>
      <c r="D28" s="336"/>
      <c r="E28" s="336"/>
    </row>
  </sheetData>
  <mergeCells count="3">
    <mergeCell ref="B4:B5"/>
    <mergeCell ref="C4:D4"/>
    <mergeCell ref="B28:E28"/>
  </mergeCells>
  <conditionalFormatting sqref="D6:D25">
    <cfRule type="dataBar" priority="2">
      <dataBar>
        <cfvo type="min"/>
        <cfvo type="max"/>
        <color rgb="FFFF555A"/>
      </dataBar>
      <extLst>
        <ext xmlns:x14="http://schemas.microsoft.com/office/spreadsheetml/2009/9/main" uri="{B025F937-C7B1-47D3-B67F-A62EFF666E3E}">
          <x14:id>{5B9C00C9-C68B-4EAA-98D1-F07FE30D4E56}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{169BE1A2-01BF-4738-9540-F78C489BE70F}</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5B9C00C9-C68B-4EAA-98D1-F07FE30D4E5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169BE1A2-01BF-4738-9540-F78C489BE70F}">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4"/>
  <sheetViews>
    <sheetView topLeftCell="A16" zoomScaleNormal="100" workbookViewId="0">
      <selection activeCell="G23" sqref="G23"/>
    </sheetView>
  </sheetViews>
  <sheetFormatPr defaultColWidth="9.140625" defaultRowHeight="15" x14ac:dyDescent="0.25"/>
  <cols>
    <col min="1" max="1" width="11.85546875" style="82" customWidth="1"/>
    <col min="2" max="3" width="9.140625" style="82"/>
    <col min="4" max="4" width="9.7109375" style="82" bestFit="1" customWidth="1"/>
    <col min="5" max="6" width="9.140625" style="82"/>
    <col min="7" max="7" width="9.7109375" style="82" bestFit="1" customWidth="1"/>
    <col min="8" max="8" width="9.140625" style="83"/>
    <col min="9" max="10" width="9.140625" style="82"/>
    <col min="11" max="11" width="9.7109375" style="82" bestFit="1" customWidth="1"/>
    <col min="12" max="15" width="9.140625" style="82"/>
    <col min="16" max="16" width="10.140625" style="82" customWidth="1"/>
    <col min="17" max="16384" width="9.140625" style="82"/>
  </cols>
  <sheetData>
    <row r="2" spans="1:19" x14ac:dyDescent="0.25">
      <c r="A2" s="49" t="s">
        <v>193</v>
      </c>
    </row>
    <row r="3" spans="1:19" x14ac:dyDescent="0.25">
      <c r="A3" s="428" t="s">
        <v>32</v>
      </c>
      <c r="B3" s="428"/>
      <c r="C3" s="428"/>
      <c r="D3" s="428"/>
      <c r="E3" s="428"/>
    </row>
    <row r="4" spans="1:19" x14ac:dyDescent="0.25">
      <c r="A4" s="337" t="s">
        <v>1</v>
      </c>
      <c r="B4" s="429" t="s">
        <v>94</v>
      </c>
      <c r="C4" s="430"/>
      <c r="D4" s="430"/>
      <c r="E4" s="430"/>
      <c r="F4" s="430"/>
      <c r="G4" s="430"/>
      <c r="H4" s="430"/>
      <c r="I4" s="430"/>
      <c r="J4" s="430"/>
      <c r="K4" s="430"/>
      <c r="L4" s="430"/>
      <c r="M4" s="430"/>
      <c r="N4" s="430"/>
      <c r="O4" s="430"/>
      <c r="P4" s="84"/>
    </row>
    <row r="5" spans="1:19" ht="15" customHeight="1" x14ac:dyDescent="0.25">
      <c r="A5" s="338"/>
      <c r="B5" s="341" t="s">
        <v>95</v>
      </c>
      <c r="C5" s="341"/>
      <c r="D5" s="341"/>
      <c r="E5" s="341"/>
      <c r="F5" s="341"/>
      <c r="G5" s="341"/>
      <c r="H5" s="341"/>
      <c r="I5" s="431" t="s">
        <v>96</v>
      </c>
      <c r="J5" s="432"/>
      <c r="K5" s="432"/>
      <c r="L5" s="432"/>
      <c r="M5" s="341" t="s">
        <v>97</v>
      </c>
      <c r="N5" s="341"/>
      <c r="O5" s="341"/>
      <c r="P5" s="341"/>
      <c r="Q5" s="341"/>
    </row>
    <row r="6" spans="1:19" ht="27" x14ac:dyDescent="0.25">
      <c r="A6" s="339"/>
      <c r="B6" s="156" t="s">
        <v>98</v>
      </c>
      <c r="C6" s="156" t="s">
        <v>99</v>
      </c>
      <c r="D6" s="156" t="s">
        <v>189</v>
      </c>
      <c r="E6" s="156" t="s">
        <v>100</v>
      </c>
      <c r="F6" s="156" t="s">
        <v>190</v>
      </c>
      <c r="G6" s="156" t="s">
        <v>191</v>
      </c>
      <c r="H6" s="156" t="s">
        <v>14</v>
      </c>
      <c r="I6" s="156" t="s">
        <v>98</v>
      </c>
      <c r="J6" s="328" t="s">
        <v>99</v>
      </c>
      <c r="K6" s="328" t="s">
        <v>192</v>
      </c>
      <c r="L6" s="156" t="s">
        <v>14</v>
      </c>
      <c r="M6" s="156" t="s">
        <v>98</v>
      </c>
      <c r="N6" s="156" t="s">
        <v>99</v>
      </c>
      <c r="O6" s="156" t="s">
        <v>100</v>
      </c>
      <c r="P6" s="156" t="s">
        <v>191</v>
      </c>
      <c r="Q6" s="156" t="s">
        <v>14</v>
      </c>
    </row>
    <row r="7" spans="1:19" ht="15" customHeight="1" x14ac:dyDescent="0.25">
      <c r="A7" s="17" t="s">
        <v>298</v>
      </c>
      <c r="B7" s="50">
        <v>118</v>
      </c>
      <c r="C7" s="51">
        <v>144</v>
      </c>
      <c r="D7" s="50" t="s">
        <v>88</v>
      </c>
      <c r="E7" s="117">
        <v>739</v>
      </c>
      <c r="F7" s="50" t="s">
        <v>88</v>
      </c>
      <c r="G7" s="51" t="s">
        <v>88</v>
      </c>
      <c r="H7" s="43">
        <v>1001</v>
      </c>
      <c r="I7" s="117">
        <v>45</v>
      </c>
      <c r="J7" s="50" t="s">
        <v>88</v>
      </c>
      <c r="K7" s="51" t="s">
        <v>88</v>
      </c>
      <c r="L7" s="50">
        <v>45</v>
      </c>
      <c r="M7" s="143">
        <v>56</v>
      </c>
      <c r="N7" s="17">
        <v>72</v>
      </c>
      <c r="O7" s="50">
        <v>115</v>
      </c>
      <c r="P7" s="51" t="s">
        <v>88</v>
      </c>
      <c r="Q7" s="50">
        <v>243</v>
      </c>
      <c r="S7" s="116"/>
    </row>
    <row r="8" spans="1:19" ht="15" customHeight="1" x14ac:dyDescent="0.25">
      <c r="A8" s="17" t="s">
        <v>168</v>
      </c>
      <c r="B8" s="50">
        <v>218</v>
      </c>
      <c r="C8" s="51">
        <v>261</v>
      </c>
      <c r="D8" s="50" t="s">
        <v>88</v>
      </c>
      <c r="E8" s="117">
        <v>725</v>
      </c>
      <c r="F8" s="50" t="s">
        <v>88</v>
      </c>
      <c r="G8" s="51" t="s">
        <v>88</v>
      </c>
      <c r="H8" s="43">
        <v>1204</v>
      </c>
      <c r="I8" s="117">
        <v>49</v>
      </c>
      <c r="J8" s="50" t="s">
        <v>88</v>
      </c>
      <c r="K8" s="51" t="s">
        <v>88</v>
      </c>
      <c r="L8" s="50">
        <v>49</v>
      </c>
      <c r="M8" s="143">
        <v>187</v>
      </c>
      <c r="N8" s="17">
        <v>140</v>
      </c>
      <c r="O8" s="50">
        <v>105</v>
      </c>
      <c r="P8" s="51" t="s">
        <v>88</v>
      </c>
      <c r="Q8" s="50">
        <v>432</v>
      </c>
      <c r="S8" s="116"/>
    </row>
    <row r="9" spans="1:19" ht="15" customHeight="1" x14ac:dyDescent="0.25">
      <c r="A9" s="17" t="s">
        <v>169</v>
      </c>
      <c r="B9" s="50">
        <v>248</v>
      </c>
      <c r="C9" s="51">
        <v>135</v>
      </c>
      <c r="D9" s="50" t="s">
        <v>88</v>
      </c>
      <c r="E9" s="117">
        <v>296</v>
      </c>
      <c r="F9" s="50" t="s">
        <v>88</v>
      </c>
      <c r="G9" s="51" t="s">
        <v>88</v>
      </c>
      <c r="H9" s="43">
        <v>679</v>
      </c>
      <c r="I9" s="117">
        <v>20</v>
      </c>
      <c r="J9" s="50" t="s">
        <v>88</v>
      </c>
      <c r="K9" s="51" t="s">
        <v>88</v>
      </c>
      <c r="L9" s="50">
        <v>20</v>
      </c>
      <c r="M9" s="143">
        <v>190</v>
      </c>
      <c r="N9" s="17">
        <v>95</v>
      </c>
      <c r="O9" s="50">
        <v>62</v>
      </c>
      <c r="P9" s="51" t="s">
        <v>88</v>
      </c>
      <c r="Q9" s="50">
        <v>347</v>
      </c>
      <c r="S9" s="116"/>
    </row>
    <row r="10" spans="1:19" ht="15" customHeight="1" x14ac:dyDescent="0.25">
      <c r="A10" s="17" t="s">
        <v>170</v>
      </c>
      <c r="B10" s="50">
        <v>191</v>
      </c>
      <c r="C10" s="51">
        <v>163</v>
      </c>
      <c r="D10" s="50" t="s">
        <v>88</v>
      </c>
      <c r="E10" s="117">
        <v>308</v>
      </c>
      <c r="F10" s="50" t="s">
        <v>88</v>
      </c>
      <c r="G10" s="51" t="s">
        <v>88</v>
      </c>
      <c r="H10" s="43">
        <v>662</v>
      </c>
      <c r="I10" s="117">
        <v>54</v>
      </c>
      <c r="J10" s="50">
        <v>1</v>
      </c>
      <c r="K10" s="51" t="s">
        <v>88</v>
      </c>
      <c r="L10" s="50">
        <v>55</v>
      </c>
      <c r="M10" s="143">
        <v>83</v>
      </c>
      <c r="N10" s="17">
        <v>75</v>
      </c>
      <c r="O10" s="50">
        <v>12</v>
      </c>
      <c r="P10" s="51" t="s">
        <v>88</v>
      </c>
      <c r="Q10" s="50">
        <v>170</v>
      </c>
      <c r="S10" s="116"/>
    </row>
    <row r="11" spans="1:19" ht="15" customHeight="1" x14ac:dyDescent="0.25">
      <c r="A11" s="17" t="s">
        <v>171</v>
      </c>
      <c r="B11" s="50">
        <v>71</v>
      </c>
      <c r="C11" s="51">
        <v>148</v>
      </c>
      <c r="D11" s="50" t="s">
        <v>88</v>
      </c>
      <c r="E11" s="117">
        <v>195</v>
      </c>
      <c r="F11" s="50" t="s">
        <v>88</v>
      </c>
      <c r="G11" s="51" t="s">
        <v>88</v>
      </c>
      <c r="H11" s="43">
        <v>414</v>
      </c>
      <c r="I11" s="113">
        <v>32</v>
      </c>
      <c r="J11" s="50" t="s">
        <v>88</v>
      </c>
      <c r="K11" s="51" t="s">
        <v>88</v>
      </c>
      <c r="L11" s="50">
        <v>32</v>
      </c>
      <c r="M11" s="143">
        <v>30</v>
      </c>
      <c r="N11" s="17">
        <v>81</v>
      </c>
      <c r="O11" s="50">
        <v>20</v>
      </c>
      <c r="P11" s="51" t="s">
        <v>88</v>
      </c>
      <c r="Q11" s="50">
        <v>131</v>
      </c>
      <c r="S11" s="116"/>
    </row>
    <row r="12" spans="1:19" s="141" customFormat="1" x14ac:dyDescent="0.25">
      <c r="A12" s="52" t="s">
        <v>14</v>
      </c>
      <c r="B12" s="53">
        <v>846</v>
      </c>
      <c r="C12" s="53">
        <v>851</v>
      </c>
      <c r="D12" s="53" t="s">
        <v>88</v>
      </c>
      <c r="E12" s="53">
        <v>2263</v>
      </c>
      <c r="F12" s="53" t="s">
        <v>88</v>
      </c>
      <c r="G12" s="53" t="s">
        <v>88</v>
      </c>
      <c r="H12" s="53">
        <v>3960</v>
      </c>
      <c r="I12" s="53">
        <v>200</v>
      </c>
      <c r="J12" s="53">
        <v>1</v>
      </c>
      <c r="K12" s="53" t="s">
        <v>88</v>
      </c>
      <c r="L12" s="53">
        <v>201</v>
      </c>
      <c r="M12" s="53">
        <v>546</v>
      </c>
      <c r="N12" s="52">
        <v>463</v>
      </c>
      <c r="O12" s="53">
        <v>314</v>
      </c>
      <c r="P12" s="53" t="s">
        <v>88</v>
      </c>
      <c r="Q12" s="53">
        <v>1323</v>
      </c>
      <c r="S12" s="142"/>
    </row>
    <row r="14" spans="1:19" x14ac:dyDescent="0.25">
      <c r="A14" s="45"/>
      <c r="B14" s="45"/>
      <c r="C14" s="45"/>
      <c r="D14" s="45"/>
      <c r="E14" s="45"/>
      <c r="F14" s="45"/>
      <c r="G14" s="45"/>
      <c r="I14" s="45"/>
      <c r="J14" s="45"/>
      <c r="K14" s="45"/>
      <c r="L14" s="45"/>
      <c r="M14" s="45"/>
      <c r="N14" s="45"/>
      <c r="O14" s="45"/>
      <c r="P14" s="45"/>
    </row>
  </sheetData>
  <mergeCells count="6">
    <mergeCell ref="A3:E3"/>
    <mergeCell ref="A4:A6"/>
    <mergeCell ref="B4:O4"/>
    <mergeCell ref="B5:H5"/>
    <mergeCell ref="I5:L5"/>
    <mergeCell ref="M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21"/>
  <sheetViews>
    <sheetView topLeftCell="A4" workbookViewId="0">
      <selection activeCell="A21" sqref="A21:XFD33"/>
    </sheetView>
  </sheetViews>
  <sheetFormatPr defaultColWidth="9.140625" defaultRowHeight="15" x14ac:dyDescent="0.25"/>
  <cols>
    <col min="1" max="16384" width="9.140625" style="45"/>
  </cols>
  <sheetData>
    <row r="3" spans="2:10" ht="15" customHeight="1" x14ac:dyDescent="0.25">
      <c r="B3" s="333" t="s">
        <v>229</v>
      </c>
      <c r="C3" s="334"/>
      <c r="D3" s="334"/>
      <c r="E3" s="334"/>
      <c r="F3" s="334"/>
      <c r="G3" s="334"/>
      <c r="H3" s="334"/>
    </row>
    <row r="4" spans="2:10" ht="15" customHeight="1" x14ac:dyDescent="0.25">
      <c r="B4" s="346" t="s">
        <v>228</v>
      </c>
      <c r="C4" s="347"/>
      <c r="D4" s="347"/>
      <c r="E4" s="347"/>
      <c r="F4" s="347"/>
    </row>
    <row r="5" spans="2:10" x14ac:dyDescent="0.25">
      <c r="B5" s="337" t="s">
        <v>1</v>
      </c>
      <c r="C5" s="344">
        <v>2017</v>
      </c>
      <c r="D5" s="344"/>
      <c r="E5" s="345">
        <v>2010</v>
      </c>
      <c r="F5" s="345"/>
    </row>
    <row r="6" spans="2:10" x14ac:dyDescent="0.25">
      <c r="B6" s="338"/>
      <c r="C6" s="344"/>
      <c r="D6" s="344"/>
      <c r="E6" s="345"/>
      <c r="F6" s="345"/>
    </row>
    <row r="7" spans="2:10" ht="27" x14ac:dyDescent="0.25">
      <c r="B7" s="339"/>
      <c r="C7" s="148" t="s">
        <v>152</v>
      </c>
      <c r="D7" s="148" t="s">
        <v>13</v>
      </c>
      <c r="E7" s="148" t="s">
        <v>152</v>
      </c>
      <c r="F7" s="148" t="s">
        <v>13</v>
      </c>
    </row>
    <row r="8" spans="2:10" ht="27" x14ac:dyDescent="0.25">
      <c r="B8" s="150" t="s">
        <v>298</v>
      </c>
      <c r="C8" s="61">
        <v>1.78</v>
      </c>
      <c r="D8" s="159">
        <v>1.32</v>
      </c>
      <c r="E8" s="64">
        <v>1.8120799999999999</v>
      </c>
      <c r="F8" s="65">
        <v>1.2875536480686696</v>
      </c>
    </row>
    <row r="9" spans="2:10" x14ac:dyDescent="0.25">
      <c r="B9" s="150" t="s">
        <v>168</v>
      </c>
      <c r="C9" s="61">
        <v>1.48</v>
      </c>
      <c r="D9" s="159">
        <v>1.01</v>
      </c>
      <c r="E9" s="64">
        <v>1.6113299999999999</v>
      </c>
      <c r="F9" s="65">
        <v>1.0573534123678308</v>
      </c>
    </row>
    <row r="10" spans="2:10" x14ac:dyDescent="0.25">
      <c r="B10" s="158" t="s">
        <v>169</v>
      </c>
      <c r="C10" s="61">
        <v>2.0099999999999998</v>
      </c>
      <c r="D10" s="159">
        <v>1.35</v>
      </c>
      <c r="E10" s="64">
        <v>1.78295</v>
      </c>
      <c r="F10" s="65">
        <v>1.160443995963673</v>
      </c>
    </row>
    <row r="11" spans="2:10" ht="14.45" customHeight="1" x14ac:dyDescent="0.25">
      <c r="B11" s="158" t="s">
        <v>170</v>
      </c>
      <c r="C11" s="61">
        <v>1.92</v>
      </c>
      <c r="D11" s="159">
        <v>1.43</v>
      </c>
      <c r="E11" s="64">
        <v>1.13636</v>
      </c>
      <c r="F11" s="65">
        <v>0.81466395112016288</v>
      </c>
    </row>
    <row r="12" spans="2:10" x14ac:dyDescent="0.25">
      <c r="B12" s="158" t="s">
        <v>171</v>
      </c>
      <c r="C12" s="61">
        <v>1.73</v>
      </c>
      <c r="D12" s="159">
        <v>1.1299999999999999</v>
      </c>
      <c r="E12" s="64">
        <v>1.6587700000000001</v>
      </c>
      <c r="F12" s="65">
        <v>1.0687022900763359</v>
      </c>
    </row>
    <row r="13" spans="2:10" x14ac:dyDescent="0.25">
      <c r="B13" s="59" t="s">
        <v>172</v>
      </c>
      <c r="C13" s="60">
        <v>1.75</v>
      </c>
      <c r="D13" s="60">
        <v>1.22</v>
      </c>
      <c r="E13" s="60">
        <v>1.6201000000000001</v>
      </c>
      <c r="F13" s="60">
        <v>1.0918561554642892</v>
      </c>
    </row>
    <row r="14" spans="2:10" x14ac:dyDescent="0.25">
      <c r="B14" s="59" t="s">
        <v>7</v>
      </c>
      <c r="C14" s="60">
        <v>1.9310250210080431</v>
      </c>
      <c r="D14" s="60">
        <v>1.3505085396277106</v>
      </c>
      <c r="E14" s="60">
        <v>1.9314826030413574</v>
      </c>
      <c r="F14" s="60">
        <v>1.332107216174385</v>
      </c>
    </row>
    <row r="15" spans="2:10" x14ac:dyDescent="0.25">
      <c r="B15" s="160" t="s">
        <v>302</v>
      </c>
      <c r="C15" s="160"/>
      <c r="D15" s="160"/>
      <c r="E15" s="160"/>
      <c r="F15" s="160"/>
      <c r="G15" s="160"/>
      <c r="H15" s="160"/>
      <c r="I15" s="160"/>
    </row>
    <row r="16" spans="2:10" x14ac:dyDescent="0.25">
      <c r="B16" s="160" t="s">
        <v>16</v>
      </c>
      <c r="C16" s="160"/>
      <c r="D16" s="160"/>
      <c r="E16" s="160"/>
      <c r="F16" s="160"/>
      <c r="G16" s="160"/>
      <c r="H16" s="160"/>
      <c r="I16" s="160"/>
      <c r="J16" s="160"/>
    </row>
    <row r="21" spans="2:2" x14ac:dyDescent="0.25">
      <c r="B21" s="147"/>
    </row>
  </sheetData>
  <mergeCells count="5">
    <mergeCell ref="B3:H3"/>
    <mergeCell ref="B4:F4"/>
    <mergeCell ref="B5:B7"/>
    <mergeCell ref="C5:D6"/>
    <mergeCell ref="E5:F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1"/>
  <sheetViews>
    <sheetView zoomScaleNormal="100" workbookViewId="0">
      <selection activeCell="G25" sqref="G25"/>
    </sheetView>
  </sheetViews>
  <sheetFormatPr defaultColWidth="9.140625" defaultRowHeight="15" x14ac:dyDescent="0.25"/>
  <cols>
    <col min="1" max="6" width="9.140625" style="45"/>
    <col min="7" max="7" width="9.140625" style="85"/>
    <col min="8" max="16384" width="9.140625" style="45"/>
  </cols>
  <sheetData>
    <row r="1" spans="1:10" x14ac:dyDescent="0.25">
      <c r="A1" s="27"/>
    </row>
    <row r="2" spans="1:10" x14ac:dyDescent="0.25">
      <c r="A2" s="46" t="s">
        <v>195</v>
      </c>
      <c r="B2" s="28"/>
      <c r="C2" s="28"/>
      <c r="D2" s="28"/>
      <c r="E2" s="28"/>
      <c r="F2" s="28"/>
      <c r="G2" s="86"/>
      <c r="H2" s="29"/>
    </row>
    <row r="3" spans="1:10" ht="15" customHeight="1" x14ac:dyDescent="0.25">
      <c r="A3" s="428" t="s">
        <v>102</v>
      </c>
      <c r="B3" s="428"/>
      <c r="C3" s="428"/>
      <c r="D3" s="428"/>
      <c r="E3" s="428"/>
      <c r="F3" s="428"/>
      <c r="G3" s="428"/>
      <c r="H3" s="428"/>
    </row>
    <row r="4" spans="1:10" ht="15" customHeight="1" x14ac:dyDescent="0.25">
      <c r="A4" s="436" t="s">
        <v>45</v>
      </c>
      <c r="B4" s="433" t="s">
        <v>103</v>
      </c>
      <c r="C4" s="433" t="s">
        <v>99</v>
      </c>
      <c r="D4" s="433"/>
      <c r="E4" s="433" t="s">
        <v>100</v>
      </c>
      <c r="F4" s="433" t="s">
        <v>190</v>
      </c>
      <c r="G4" s="154" t="s">
        <v>194</v>
      </c>
      <c r="H4" s="433" t="s">
        <v>14</v>
      </c>
    </row>
    <row r="5" spans="1:10" ht="15" customHeight="1" x14ac:dyDescent="0.25">
      <c r="A5" s="437"/>
      <c r="B5" s="434"/>
      <c r="C5" s="434" t="s">
        <v>4</v>
      </c>
      <c r="D5" s="435" t="s">
        <v>189</v>
      </c>
      <c r="E5" s="434" t="s">
        <v>5</v>
      </c>
      <c r="F5" s="434"/>
      <c r="G5" s="155" t="s">
        <v>5</v>
      </c>
      <c r="H5" s="434" t="s">
        <v>3</v>
      </c>
    </row>
    <row r="6" spans="1:10" x14ac:dyDescent="0.25">
      <c r="A6" s="18" t="s">
        <v>48</v>
      </c>
      <c r="B6" s="19">
        <v>107</v>
      </c>
      <c r="C6" s="329">
        <v>64</v>
      </c>
      <c r="D6" s="330" t="s">
        <v>88</v>
      </c>
      <c r="E6" s="331">
        <v>170</v>
      </c>
      <c r="F6" s="330" t="s">
        <v>88</v>
      </c>
      <c r="G6" s="332" t="s">
        <v>88</v>
      </c>
      <c r="H6" s="20">
        <v>341</v>
      </c>
      <c r="J6" s="88"/>
    </row>
    <row r="7" spans="1:10" x14ac:dyDescent="0.25">
      <c r="A7" s="18" t="s">
        <v>49</v>
      </c>
      <c r="B7" s="19">
        <v>105</v>
      </c>
      <c r="C7" s="329">
        <v>77</v>
      </c>
      <c r="D7" s="330" t="s">
        <v>88</v>
      </c>
      <c r="E7" s="331">
        <v>153</v>
      </c>
      <c r="F7" s="330" t="s">
        <v>88</v>
      </c>
      <c r="G7" s="332" t="s">
        <v>88</v>
      </c>
      <c r="H7" s="20">
        <v>335</v>
      </c>
      <c r="J7" s="88"/>
    </row>
    <row r="8" spans="1:10" x14ac:dyDescent="0.25">
      <c r="A8" s="18" t="s">
        <v>50</v>
      </c>
      <c r="B8" s="19">
        <v>110</v>
      </c>
      <c r="C8" s="329">
        <v>92</v>
      </c>
      <c r="D8" s="330" t="s">
        <v>88</v>
      </c>
      <c r="E8" s="331">
        <v>211</v>
      </c>
      <c r="F8" s="330" t="s">
        <v>88</v>
      </c>
      <c r="G8" s="332" t="s">
        <v>88</v>
      </c>
      <c r="H8" s="20">
        <v>413</v>
      </c>
      <c r="J8" s="88"/>
    </row>
    <row r="9" spans="1:10" x14ac:dyDescent="0.25">
      <c r="A9" s="18" t="s">
        <v>51</v>
      </c>
      <c r="B9" s="19">
        <v>116</v>
      </c>
      <c r="C9" s="329">
        <v>86</v>
      </c>
      <c r="D9" s="330" t="s">
        <v>88</v>
      </c>
      <c r="E9" s="331">
        <v>198</v>
      </c>
      <c r="F9" s="330" t="s">
        <v>88</v>
      </c>
      <c r="G9" s="332" t="s">
        <v>88</v>
      </c>
      <c r="H9" s="20">
        <v>400</v>
      </c>
      <c r="J9" s="88"/>
    </row>
    <row r="10" spans="1:10" x14ac:dyDescent="0.25">
      <c r="A10" s="18" t="s">
        <v>52</v>
      </c>
      <c r="B10" s="19">
        <v>133</v>
      </c>
      <c r="C10" s="329">
        <v>121</v>
      </c>
      <c r="D10" s="330" t="s">
        <v>88</v>
      </c>
      <c r="E10" s="331">
        <v>214</v>
      </c>
      <c r="F10" s="330" t="s">
        <v>88</v>
      </c>
      <c r="G10" s="332" t="s">
        <v>88</v>
      </c>
      <c r="H10" s="20">
        <v>468</v>
      </c>
      <c r="J10" s="88"/>
    </row>
    <row r="11" spans="1:10" x14ac:dyDescent="0.25">
      <c r="A11" s="18" t="s">
        <v>53</v>
      </c>
      <c r="B11" s="19">
        <v>171</v>
      </c>
      <c r="C11" s="329">
        <v>147</v>
      </c>
      <c r="D11" s="330" t="s">
        <v>88</v>
      </c>
      <c r="E11" s="331">
        <v>262</v>
      </c>
      <c r="F11" s="330" t="s">
        <v>88</v>
      </c>
      <c r="G11" s="332" t="s">
        <v>88</v>
      </c>
      <c r="H11" s="20">
        <v>580</v>
      </c>
      <c r="J11" s="88"/>
    </row>
    <row r="12" spans="1:10" x14ac:dyDescent="0.25">
      <c r="A12" s="18" t="s">
        <v>54</v>
      </c>
      <c r="B12" s="19">
        <v>191</v>
      </c>
      <c r="C12" s="329">
        <v>155</v>
      </c>
      <c r="D12" s="330" t="s">
        <v>88</v>
      </c>
      <c r="E12" s="331">
        <v>282</v>
      </c>
      <c r="F12" s="330" t="s">
        <v>88</v>
      </c>
      <c r="G12" s="332" t="s">
        <v>88</v>
      </c>
      <c r="H12" s="20">
        <v>628</v>
      </c>
      <c r="J12" s="88"/>
    </row>
    <row r="13" spans="1:10" x14ac:dyDescent="0.25">
      <c r="A13" s="18" t="s">
        <v>55</v>
      </c>
      <c r="B13" s="19">
        <v>177</v>
      </c>
      <c r="C13" s="329">
        <v>148</v>
      </c>
      <c r="D13" s="330" t="s">
        <v>88</v>
      </c>
      <c r="E13" s="331">
        <v>271</v>
      </c>
      <c r="F13" s="330" t="s">
        <v>88</v>
      </c>
      <c r="G13" s="332" t="s">
        <v>88</v>
      </c>
      <c r="H13" s="20">
        <v>596</v>
      </c>
      <c r="J13" s="88"/>
    </row>
    <row r="14" spans="1:10" x14ac:dyDescent="0.25">
      <c r="A14" s="18" t="s">
        <v>56</v>
      </c>
      <c r="B14" s="19">
        <v>123</v>
      </c>
      <c r="C14" s="329">
        <v>116</v>
      </c>
      <c r="D14" s="330" t="s">
        <v>88</v>
      </c>
      <c r="E14" s="331">
        <v>225</v>
      </c>
      <c r="F14" s="330" t="s">
        <v>88</v>
      </c>
      <c r="G14" s="332" t="s">
        <v>88</v>
      </c>
      <c r="H14" s="20">
        <v>464</v>
      </c>
      <c r="J14" s="88"/>
    </row>
    <row r="15" spans="1:10" x14ac:dyDescent="0.25">
      <c r="A15" s="18" t="s">
        <v>57</v>
      </c>
      <c r="B15" s="19">
        <v>130</v>
      </c>
      <c r="C15" s="329">
        <v>109</v>
      </c>
      <c r="D15" s="330" t="s">
        <v>88</v>
      </c>
      <c r="E15" s="331">
        <v>213</v>
      </c>
      <c r="F15" s="330" t="s">
        <v>88</v>
      </c>
      <c r="G15" s="332" t="s">
        <v>88</v>
      </c>
      <c r="H15" s="20">
        <v>452</v>
      </c>
      <c r="J15" s="88"/>
    </row>
    <row r="16" spans="1:10" x14ac:dyDescent="0.25">
      <c r="A16" s="18" t="s">
        <v>58</v>
      </c>
      <c r="B16" s="19">
        <v>119</v>
      </c>
      <c r="C16" s="329">
        <v>101</v>
      </c>
      <c r="D16" s="330" t="s">
        <v>88</v>
      </c>
      <c r="E16" s="331">
        <v>208</v>
      </c>
      <c r="F16" s="330" t="s">
        <v>88</v>
      </c>
      <c r="G16" s="332" t="s">
        <v>88</v>
      </c>
      <c r="H16" s="20">
        <v>428</v>
      </c>
      <c r="J16" s="88"/>
    </row>
    <row r="17" spans="1:10" x14ac:dyDescent="0.25">
      <c r="A17" s="18" t="s">
        <v>59</v>
      </c>
      <c r="B17" s="19">
        <v>110</v>
      </c>
      <c r="C17" s="329">
        <v>99</v>
      </c>
      <c r="D17" s="330" t="s">
        <v>88</v>
      </c>
      <c r="E17" s="19">
        <v>170</v>
      </c>
      <c r="F17" s="330" t="s">
        <v>88</v>
      </c>
      <c r="G17" s="332" t="s">
        <v>88</v>
      </c>
      <c r="H17" s="20">
        <v>379</v>
      </c>
      <c r="J17" s="88"/>
    </row>
    <row r="18" spans="1:10" x14ac:dyDescent="0.25">
      <c r="A18" s="52" t="s">
        <v>104</v>
      </c>
      <c r="B18" s="55">
        <v>1592</v>
      </c>
      <c r="C18" s="55">
        <v>1315</v>
      </c>
      <c r="D18" s="53" t="s">
        <v>88</v>
      </c>
      <c r="E18" s="55">
        <v>2577</v>
      </c>
      <c r="F18" s="53" t="s">
        <v>88</v>
      </c>
      <c r="G18" s="53" t="s">
        <v>88</v>
      </c>
      <c r="H18" s="55">
        <v>5484</v>
      </c>
      <c r="J18" s="88"/>
    </row>
    <row r="19" spans="1:10" x14ac:dyDescent="0.25">
      <c r="A19" s="27"/>
    </row>
    <row r="21" spans="1:10" x14ac:dyDescent="0.25">
      <c r="A21" s="49"/>
      <c r="B21" s="28"/>
      <c r="C21" s="28"/>
      <c r="D21" s="28"/>
      <c r="E21" s="28"/>
      <c r="F21" s="28"/>
      <c r="G21" s="86"/>
      <c r="H21" s="29"/>
    </row>
  </sheetData>
  <mergeCells count="9">
    <mergeCell ref="H4:H5"/>
    <mergeCell ref="A3:E3"/>
    <mergeCell ref="F3:H3"/>
    <mergeCell ref="D4:D5"/>
    <mergeCell ref="A4:A5"/>
    <mergeCell ref="B4:B5"/>
    <mergeCell ref="C4:C5"/>
    <mergeCell ref="E4:E5"/>
    <mergeCell ref="F4:F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7"/>
  <sheetViews>
    <sheetView zoomScaleNormal="100" workbookViewId="0">
      <selection activeCell="B14" sqref="B14"/>
    </sheetView>
  </sheetViews>
  <sheetFormatPr defaultColWidth="9.140625" defaultRowHeight="15" x14ac:dyDescent="0.25"/>
  <cols>
    <col min="1" max="16384" width="9.140625" style="45"/>
  </cols>
  <sheetData>
    <row r="1" spans="1:10" x14ac:dyDescent="0.25">
      <c r="B1" s="68"/>
      <c r="C1" s="68"/>
      <c r="D1" s="68"/>
      <c r="E1" s="68"/>
      <c r="F1" s="68"/>
      <c r="G1" s="68"/>
      <c r="H1" s="68"/>
    </row>
    <row r="2" spans="1:10" x14ac:dyDescent="0.25">
      <c r="A2" s="46" t="s">
        <v>196</v>
      </c>
      <c r="B2" s="112"/>
      <c r="C2" s="112"/>
      <c r="D2" s="112"/>
      <c r="E2" s="112"/>
      <c r="F2" s="112"/>
      <c r="G2" s="112"/>
      <c r="H2" s="112"/>
    </row>
    <row r="3" spans="1:10" x14ac:dyDescent="0.25">
      <c r="A3" s="22" t="s">
        <v>324</v>
      </c>
      <c r="B3" s="23"/>
      <c r="C3" s="23"/>
      <c r="D3" s="23"/>
      <c r="E3" s="23"/>
      <c r="F3" s="23"/>
      <c r="G3" s="23"/>
      <c r="H3" s="21"/>
    </row>
    <row r="4" spans="1:10" ht="54" x14ac:dyDescent="0.25">
      <c r="A4" s="24" t="s">
        <v>60</v>
      </c>
      <c r="B4" s="177" t="s">
        <v>103</v>
      </c>
      <c r="C4" s="113" t="s">
        <v>99</v>
      </c>
      <c r="D4" s="113" t="s">
        <v>189</v>
      </c>
      <c r="E4" s="113" t="s">
        <v>100</v>
      </c>
      <c r="F4" s="139" t="s">
        <v>190</v>
      </c>
      <c r="G4" s="139" t="s">
        <v>194</v>
      </c>
      <c r="H4" s="114" t="s">
        <v>14</v>
      </c>
    </row>
    <row r="5" spans="1:10" x14ac:dyDescent="0.25">
      <c r="A5" s="25" t="s">
        <v>61</v>
      </c>
      <c r="B5" s="26">
        <v>220</v>
      </c>
      <c r="C5" s="50">
        <v>212</v>
      </c>
      <c r="D5" s="90" t="s">
        <v>88</v>
      </c>
      <c r="E5" s="50">
        <v>373</v>
      </c>
      <c r="F5" s="51" t="s">
        <v>88</v>
      </c>
      <c r="G5" s="50" t="s">
        <v>88</v>
      </c>
      <c r="H5" s="117">
        <v>805</v>
      </c>
    </row>
    <row r="6" spans="1:10" x14ac:dyDescent="0.25">
      <c r="A6" s="25" t="s">
        <v>62</v>
      </c>
      <c r="B6" s="26">
        <v>196</v>
      </c>
      <c r="C6" s="50">
        <v>153</v>
      </c>
      <c r="D6" s="90" t="s">
        <v>88</v>
      </c>
      <c r="E6" s="50">
        <v>414</v>
      </c>
      <c r="F6" s="51" t="s">
        <v>88</v>
      </c>
      <c r="G6" s="50" t="s">
        <v>88</v>
      </c>
      <c r="H6" s="117">
        <v>763</v>
      </c>
    </row>
    <row r="7" spans="1:10" x14ac:dyDescent="0.25">
      <c r="A7" s="25" t="s">
        <v>63</v>
      </c>
      <c r="B7" s="26">
        <v>228</v>
      </c>
      <c r="C7" s="50">
        <v>178</v>
      </c>
      <c r="D7" s="90" t="s">
        <v>88</v>
      </c>
      <c r="E7" s="50">
        <v>427</v>
      </c>
      <c r="F7" s="51" t="s">
        <v>88</v>
      </c>
      <c r="G7" s="50" t="s">
        <v>88</v>
      </c>
      <c r="H7" s="117">
        <v>833</v>
      </c>
    </row>
    <row r="8" spans="1:10" x14ac:dyDescent="0.25">
      <c r="A8" s="25" t="s">
        <v>64</v>
      </c>
      <c r="B8" s="26">
        <v>228</v>
      </c>
      <c r="C8" s="50">
        <v>176</v>
      </c>
      <c r="D8" s="90" t="s">
        <v>88</v>
      </c>
      <c r="E8" s="50">
        <v>464</v>
      </c>
      <c r="F8" s="51" t="s">
        <v>88</v>
      </c>
      <c r="G8" s="50" t="s">
        <v>88</v>
      </c>
      <c r="H8" s="117">
        <v>868</v>
      </c>
    </row>
    <row r="9" spans="1:10" x14ac:dyDescent="0.25">
      <c r="A9" s="25" t="s">
        <v>65</v>
      </c>
      <c r="B9" s="26">
        <v>221</v>
      </c>
      <c r="C9" s="50">
        <v>192</v>
      </c>
      <c r="D9" s="90" t="s">
        <v>88</v>
      </c>
      <c r="E9" s="50">
        <v>390</v>
      </c>
      <c r="F9" s="51" t="s">
        <v>88</v>
      </c>
      <c r="G9" s="50" t="s">
        <v>88</v>
      </c>
      <c r="H9" s="117">
        <v>803</v>
      </c>
    </row>
    <row r="10" spans="1:10" x14ac:dyDescent="0.25">
      <c r="A10" s="25" t="s">
        <v>66</v>
      </c>
      <c r="B10" s="26">
        <v>252</v>
      </c>
      <c r="C10" s="50">
        <v>195</v>
      </c>
      <c r="D10" s="90" t="s">
        <v>88</v>
      </c>
      <c r="E10" s="50">
        <v>337</v>
      </c>
      <c r="F10" s="51" t="s">
        <v>88</v>
      </c>
      <c r="G10" s="50" t="s">
        <v>88</v>
      </c>
      <c r="H10" s="117">
        <v>784</v>
      </c>
    </row>
    <row r="11" spans="1:10" x14ac:dyDescent="0.25">
      <c r="A11" s="25" t="s">
        <v>67</v>
      </c>
      <c r="B11" s="26">
        <v>247</v>
      </c>
      <c r="C11" s="50">
        <v>209</v>
      </c>
      <c r="D11" s="90" t="s">
        <v>88</v>
      </c>
      <c r="E11" s="50">
        <v>172</v>
      </c>
      <c r="F11" s="51" t="s">
        <v>88</v>
      </c>
      <c r="G11" s="50" t="s">
        <v>88</v>
      </c>
      <c r="H11" s="117">
        <v>628</v>
      </c>
    </row>
    <row r="12" spans="1:10" x14ac:dyDescent="0.25">
      <c r="A12" s="52" t="s">
        <v>14</v>
      </c>
      <c r="B12" s="55">
        <v>1592</v>
      </c>
      <c r="C12" s="55">
        <v>1315</v>
      </c>
      <c r="D12" s="87" t="s">
        <v>88</v>
      </c>
      <c r="E12" s="55">
        <v>2577</v>
      </c>
      <c r="F12" s="53" t="s">
        <v>88</v>
      </c>
      <c r="G12" s="53" t="s">
        <v>88</v>
      </c>
      <c r="H12" s="55">
        <v>5484</v>
      </c>
    </row>
    <row r="13" spans="1:10" x14ac:dyDescent="0.25">
      <c r="A13" s="27"/>
    </row>
    <row r="14" spans="1:10" x14ac:dyDescent="0.25">
      <c r="A14" s="27"/>
      <c r="B14" s="89"/>
      <c r="C14" s="89"/>
      <c r="D14" s="89"/>
      <c r="E14" s="92"/>
      <c r="F14" s="99"/>
      <c r="G14" s="92"/>
      <c r="H14" s="91"/>
      <c r="J14" s="88"/>
    </row>
    <row r="15" spans="1:10" x14ac:dyDescent="0.25">
      <c r="B15" s="68"/>
    </row>
    <row r="16" spans="1:10" x14ac:dyDescent="0.25">
      <c r="B16" s="68"/>
      <c r="C16" s="68"/>
      <c r="D16" s="68"/>
      <c r="E16" s="68"/>
      <c r="F16" s="68"/>
      <c r="G16" s="68"/>
      <c r="H16" s="68"/>
      <c r="I16" s="68"/>
    </row>
    <row r="17" spans="2:9" x14ac:dyDescent="0.25">
      <c r="B17" s="68"/>
      <c r="C17" s="68"/>
      <c r="D17" s="68"/>
      <c r="E17" s="68"/>
      <c r="F17" s="68"/>
      <c r="G17" s="68"/>
      <c r="H17" s="68"/>
      <c r="I17" s="68"/>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F33"/>
  <sheetViews>
    <sheetView workbookViewId="0">
      <selection activeCell="I31" sqref="I31"/>
    </sheetView>
  </sheetViews>
  <sheetFormatPr defaultColWidth="9.140625" defaultRowHeight="15" x14ac:dyDescent="0.25"/>
  <cols>
    <col min="1" max="16384" width="9.140625" style="45"/>
  </cols>
  <sheetData>
    <row r="3" spans="2:6" x14ac:dyDescent="0.25">
      <c r="B3" s="46" t="s">
        <v>209</v>
      </c>
      <c r="C3" s="28"/>
      <c r="D3" s="28"/>
      <c r="E3" s="28"/>
      <c r="F3" s="29"/>
    </row>
    <row r="4" spans="2:6" x14ac:dyDescent="0.25">
      <c r="B4" s="312" t="s">
        <v>102</v>
      </c>
      <c r="C4" s="106"/>
      <c r="D4" s="106"/>
      <c r="E4" s="106"/>
      <c r="F4" s="106"/>
    </row>
    <row r="5" spans="2:6" ht="15" customHeight="1" x14ac:dyDescent="0.25">
      <c r="B5" s="438" t="s">
        <v>68</v>
      </c>
      <c r="C5" s="362" t="s">
        <v>103</v>
      </c>
      <c r="D5" s="362" t="s">
        <v>99</v>
      </c>
      <c r="E5" s="362" t="s">
        <v>100</v>
      </c>
      <c r="F5" s="366" t="s">
        <v>14</v>
      </c>
    </row>
    <row r="6" spans="2:6" x14ac:dyDescent="0.25">
      <c r="B6" s="438"/>
      <c r="C6" s="362"/>
      <c r="D6" s="362"/>
      <c r="E6" s="362"/>
      <c r="F6" s="366"/>
    </row>
    <row r="7" spans="2:6" x14ac:dyDescent="0.25">
      <c r="B7" s="56">
        <v>1</v>
      </c>
      <c r="C7" s="31">
        <v>34</v>
      </c>
      <c r="D7" s="32">
        <v>49</v>
      </c>
      <c r="E7" s="33">
        <v>6</v>
      </c>
      <c r="F7" s="34">
        <v>89</v>
      </c>
    </row>
    <row r="8" spans="2:6" x14ac:dyDescent="0.25">
      <c r="B8" s="56">
        <v>2</v>
      </c>
      <c r="C8" s="31">
        <v>31</v>
      </c>
      <c r="D8" s="32">
        <v>26</v>
      </c>
      <c r="E8" s="33">
        <v>3</v>
      </c>
      <c r="F8" s="34">
        <v>60</v>
      </c>
    </row>
    <row r="9" spans="2:6" x14ac:dyDescent="0.25">
      <c r="B9" s="56">
        <v>3</v>
      </c>
      <c r="C9" s="31">
        <v>20</v>
      </c>
      <c r="D9" s="32">
        <v>15</v>
      </c>
      <c r="E9" s="33">
        <v>2</v>
      </c>
      <c r="F9" s="34">
        <v>37</v>
      </c>
    </row>
    <row r="10" spans="2:6" x14ac:dyDescent="0.25">
      <c r="B10" s="56">
        <v>4</v>
      </c>
      <c r="C10" s="31">
        <v>29</v>
      </c>
      <c r="D10" s="32">
        <v>16</v>
      </c>
      <c r="E10" s="33">
        <v>1</v>
      </c>
      <c r="F10" s="34">
        <v>46</v>
      </c>
    </row>
    <row r="11" spans="2:6" x14ac:dyDescent="0.25">
      <c r="B11" s="56">
        <v>5</v>
      </c>
      <c r="C11" s="31">
        <v>32</v>
      </c>
      <c r="D11" s="32">
        <v>25</v>
      </c>
      <c r="E11" s="33">
        <v>1</v>
      </c>
      <c r="F11" s="35">
        <v>58</v>
      </c>
    </row>
    <row r="12" spans="2:6" x14ac:dyDescent="0.25">
      <c r="B12" s="56">
        <v>6</v>
      </c>
      <c r="C12" s="31">
        <v>32</v>
      </c>
      <c r="D12" s="32">
        <v>19</v>
      </c>
      <c r="E12" s="33" t="s">
        <v>88</v>
      </c>
      <c r="F12" s="34">
        <v>51</v>
      </c>
    </row>
    <row r="13" spans="2:6" x14ac:dyDescent="0.25">
      <c r="B13" s="56">
        <v>7</v>
      </c>
      <c r="C13" s="31">
        <v>43</v>
      </c>
      <c r="D13" s="32">
        <v>24</v>
      </c>
      <c r="E13" s="33">
        <v>7</v>
      </c>
      <c r="F13" s="34">
        <v>74</v>
      </c>
    </row>
    <row r="14" spans="2:6" x14ac:dyDescent="0.25">
      <c r="B14" s="56">
        <v>8</v>
      </c>
      <c r="C14" s="31">
        <v>68</v>
      </c>
      <c r="D14" s="32">
        <v>54</v>
      </c>
      <c r="E14" s="33">
        <v>125</v>
      </c>
      <c r="F14" s="34">
        <v>247</v>
      </c>
    </row>
    <row r="15" spans="2:6" x14ac:dyDescent="0.25">
      <c r="B15" s="56">
        <v>9</v>
      </c>
      <c r="C15" s="31">
        <v>65</v>
      </c>
      <c r="D15" s="32">
        <v>46</v>
      </c>
      <c r="E15" s="33">
        <v>220</v>
      </c>
      <c r="F15" s="34">
        <v>331</v>
      </c>
    </row>
    <row r="16" spans="2:6" x14ac:dyDescent="0.25">
      <c r="B16" s="56">
        <v>10</v>
      </c>
      <c r="C16" s="31">
        <v>78</v>
      </c>
      <c r="D16" s="32">
        <v>54</v>
      </c>
      <c r="E16" s="33">
        <v>231</v>
      </c>
      <c r="F16" s="34">
        <v>363</v>
      </c>
    </row>
    <row r="17" spans="2:6" x14ac:dyDescent="0.25">
      <c r="B17" s="56">
        <v>11</v>
      </c>
      <c r="C17" s="31">
        <v>74</v>
      </c>
      <c r="D17" s="32">
        <v>63</v>
      </c>
      <c r="E17" s="33">
        <v>247</v>
      </c>
      <c r="F17" s="34">
        <v>384</v>
      </c>
    </row>
    <row r="18" spans="2:6" x14ac:dyDescent="0.25">
      <c r="B18" s="56">
        <v>12</v>
      </c>
      <c r="C18" s="31">
        <v>68</v>
      </c>
      <c r="D18" s="32">
        <v>70</v>
      </c>
      <c r="E18" s="33">
        <v>191</v>
      </c>
      <c r="F18" s="34">
        <v>329</v>
      </c>
    </row>
    <row r="19" spans="2:6" x14ac:dyDescent="0.25">
      <c r="B19" s="56">
        <v>13</v>
      </c>
      <c r="C19" s="31">
        <v>116</v>
      </c>
      <c r="D19" s="32">
        <v>81</v>
      </c>
      <c r="E19" s="33">
        <v>181</v>
      </c>
      <c r="F19" s="34">
        <v>378</v>
      </c>
    </row>
    <row r="20" spans="2:6" x14ac:dyDescent="0.25">
      <c r="B20" s="56">
        <v>14</v>
      </c>
      <c r="C20" s="31">
        <v>80</v>
      </c>
      <c r="D20" s="32">
        <v>73</v>
      </c>
      <c r="E20" s="33">
        <v>168</v>
      </c>
      <c r="F20" s="34">
        <v>321</v>
      </c>
    </row>
    <row r="21" spans="2:6" x14ac:dyDescent="0.25">
      <c r="B21" s="56">
        <v>15</v>
      </c>
      <c r="C21" s="31">
        <v>73</v>
      </c>
      <c r="D21" s="32">
        <v>68</v>
      </c>
      <c r="E21" s="33">
        <v>168</v>
      </c>
      <c r="F21" s="34">
        <v>309</v>
      </c>
    </row>
    <row r="22" spans="2:6" x14ac:dyDescent="0.25">
      <c r="B22" s="56">
        <v>16</v>
      </c>
      <c r="C22" s="31">
        <v>90</v>
      </c>
      <c r="D22" s="32">
        <v>53</v>
      </c>
      <c r="E22" s="33">
        <v>190</v>
      </c>
      <c r="F22" s="34">
        <v>333</v>
      </c>
    </row>
    <row r="23" spans="2:6" x14ac:dyDescent="0.25">
      <c r="B23" s="56">
        <v>17</v>
      </c>
      <c r="C23" s="31">
        <v>109</v>
      </c>
      <c r="D23" s="32">
        <v>68</v>
      </c>
      <c r="E23" s="33">
        <v>191</v>
      </c>
      <c r="F23" s="34">
        <v>368</v>
      </c>
    </row>
    <row r="24" spans="2:6" x14ac:dyDescent="0.25">
      <c r="B24" s="56">
        <v>18</v>
      </c>
      <c r="C24" s="31">
        <v>109</v>
      </c>
      <c r="D24" s="32">
        <v>92</v>
      </c>
      <c r="E24" s="33">
        <v>218</v>
      </c>
      <c r="F24" s="34">
        <v>419</v>
      </c>
    </row>
    <row r="25" spans="2:6" x14ac:dyDescent="0.25">
      <c r="B25" s="56">
        <v>19</v>
      </c>
      <c r="C25" s="31">
        <v>120</v>
      </c>
      <c r="D25" s="32">
        <v>100</v>
      </c>
      <c r="E25" s="33">
        <v>244</v>
      </c>
      <c r="F25" s="34">
        <v>464</v>
      </c>
    </row>
    <row r="26" spans="2:6" x14ac:dyDescent="0.25">
      <c r="B26" s="56">
        <v>20</v>
      </c>
      <c r="C26" s="31">
        <v>118</v>
      </c>
      <c r="D26" s="32">
        <v>127</v>
      </c>
      <c r="E26" s="33">
        <v>112</v>
      </c>
      <c r="F26" s="34">
        <v>357</v>
      </c>
    </row>
    <row r="27" spans="2:6" x14ac:dyDescent="0.25">
      <c r="B27" s="56">
        <v>21</v>
      </c>
      <c r="C27" s="31">
        <v>75</v>
      </c>
      <c r="D27" s="32">
        <v>69</v>
      </c>
      <c r="E27" s="33">
        <v>27</v>
      </c>
      <c r="F27" s="34">
        <v>171</v>
      </c>
    </row>
    <row r="28" spans="2:6" x14ac:dyDescent="0.25">
      <c r="B28" s="56">
        <v>22</v>
      </c>
      <c r="C28" s="31">
        <v>40</v>
      </c>
      <c r="D28" s="32">
        <v>44</v>
      </c>
      <c r="E28" s="33">
        <v>16</v>
      </c>
      <c r="F28" s="34">
        <v>100</v>
      </c>
    </row>
    <row r="29" spans="2:6" x14ac:dyDescent="0.25">
      <c r="B29" s="56">
        <v>23</v>
      </c>
      <c r="C29" s="31">
        <v>56</v>
      </c>
      <c r="D29" s="32">
        <v>46</v>
      </c>
      <c r="E29" s="33">
        <v>15</v>
      </c>
      <c r="F29" s="34">
        <v>117</v>
      </c>
    </row>
    <row r="30" spans="2:6" x14ac:dyDescent="0.25">
      <c r="B30" s="56">
        <v>24</v>
      </c>
      <c r="C30" s="31">
        <v>32</v>
      </c>
      <c r="D30" s="32">
        <v>33</v>
      </c>
      <c r="E30" s="33">
        <v>9</v>
      </c>
      <c r="F30" s="32">
        <v>74</v>
      </c>
    </row>
    <row r="31" spans="2:6" x14ac:dyDescent="0.25">
      <c r="B31" s="56" t="s">
        <v>70</v>
      </c>
      <c r="C31" s="31" t="s">
        <v>88</v>
      </c>
      <c r="D31" s="32" t="s">
        <v>88</v>
      </c>
      <c r="E31" s="33">
        <v>4</v>
      </c>
      <c r="F31" s="32">
        <v>4</v>
      </c>
    </row>
    <row r="32" spans="2:6" x14ac:dyDescent="0.25">
      <c r="B32" s="52" t="s">
        <v>14</v>
      </c>
      <c r="C32" s="53">
        <v>1592</v>
      </c>
      <c r="D32" s="53">
        <v>1315</v>
      </c>
      <c r="E32" s="53">
        <v>2577</v>
      </c>
      <c r="F32" s="53">
        <v>5484</v>
      </c>
    </row>
    <row r="33" spans="2:2" x14ac:dyDescent="0.25">
      <c r="B33" s="27"/>
    </row>
  </sheetData>
  <mergeCells count="5">
    <mergeCell ref="B5:B6"/>
    <mergeCell ref="C5:C6"/>
    <mergeCell ref="D5:D6"/>
    <mergeCell ref="E5:E6"/>
    <mergeCell ref="F5: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9"/>
  <sheetViews>
    <sheetView topLeftCell="A23" zoomScaleNormal="100" zoomScaleSheetLayoutView="100" workbookViewId="0">
      <selection activeCell="A30" sqref="A30:XFD57"/>
    </sheetView>
  </sheetViews>
  <sheetFormatPr defaultColWidth="9.140625" defaultRowHeight="15" x14ac:dyDescent="0.25"/>
  <cols>
    <col min="1" max="7" width="9.140625" style="45"/>
    <col min="8" max="8" width="10.140625" style="45" customWidth="1"/>
    <col min="9" max="9" width="10.7109375" style="45" customWidth="1"/>
    <col min="10" max="16384" width="9.140625" style="45"/>
  </cols>
  <sheetData>
    <row r="1" spans="2:9" ht="16.5" customHeight="1" x14ac:dyDescent="0.25"/>
    <row r="2" spans="2:9" ht="16.5" customHeight="1" x14ac:dyDescent="0.25"/>
    <row r="3" spans="2:9" x14ac:dyDescent="0.25">
      <c r="B3" s="333" t="s">
        <v>236</v>
      </c>
      <c r="C3" s="334"/>
      <c r="D3" s="334"/>
      <c r="E3" s="334"/>
      <c r="F3" s="334"/>
      <c r="G3" s="334"/>
      <c r="H3" s="334"/>
      <c r="I3" s="334"/>
    </row>
    <row r="4" spans="2:9" ht="15" customHeight="1" x14ac:dyDescent="0.25">
      <c r="B4" s="348" t="s">
        <v>230</v>
      </c>
      <c r="C4" s="349"/>
      <c r="D4" s="349"/>
      <c r="E4" s="349"/>
      <c r="F4" s="349"/>
      <c r="I4" s="108"/>
    </row>
    <row r="5" spans="2:9" ht="81" customHeight="1" x14ac:dyDescent="0.25">
      <c r="B5" s="162" t="s">
        <v>312</v>
      </c>
      <c r="C5" s="151" t="s">
        <v>3</v>
      </c>
      <c r="D5" s="151" t="s">
        <v>4</v>
      </c>
      <c r="E5" s="151" t="s">
        <v>5</v>
      </c>
      <c r="F5" s="151" t="s">
        <v>231</v>
      </c>
      <c r="G5" s="151" t="s">
        <v>184</v>
      </c>
      <c r="H5" s="151" t="s">
        <v>232</v>
      </c>
      <c r="I5" s="151" t="s">
        <v>233</v>
      </c>
    </row>
    <row r="6" spans="2:9" x14ac:dyDescent="0.25">
      <c r="B6" s="163">
        <v>2001</v>
      </c>
      <c r="C6" s="164">
        <v>8249</v>
      </c>
      <c r="D6" s="165">
        <v>222</v>
      </c>
      <c r="E6" s="164">
        <v>11969</v>
      </c>
      <c r="F6" s="166">
        <v>15.3094</v>
      </c>
      <c r="G6" s="167">
        <v>2.6912400000000001</v>
      </c>
      <c r="H6" s="168" t="s">
        <v>145</v>
      </c>
      <c r="I6" s="40" t="s">
        <v>145</v>
      </c>
    </row>
    <row r="7" spans="2:9" x14ac:dyDescent="0.25">
      <c r="B7" s="163">
        <v>2002</v>
      </c>
      <c r="C7" s="164">
        <v>8551</v>
      </c>
      <c r="D7" s="165">
        <v>205</v>
      </c>
      <c r="E7" s="164">
        <v>12533</v>
      </c>
      <c r="F7" s="166">
        <v>14.0547</v>
      </c>
      <c r="G7" s="167">
        <v>2.3973800000000001</v>
      </c>
      <c r="H7" s="169">
        <v>-7.6577000000000002</v>
      </c>
      <c r="I7" s="167">
        <v>-7.6577000000000002</v>
      </c>
    </row>
    <row r="8" spans="2:9" x14ac:dyDescent="0.25">
      <c r="B8" s="163">
        <v>2003</v>
      </c>
      <c r="C8" s="164">
        <v>8351</v>
      </c>
      <c r="D8" s="165">
        <v>192</v>
      </c>
      <c r="E8" s="164">
        <v>11840</v>
      </c>
      <c r="F8" s="166">
        <v>13.0448</v>
      </c>
      <c r="G8" s="167">
        <v>2.2991299999999999</v>
      </c>
      <c r="H8" s="169">
        <v>-6.3414999999999999</v>
      </c>
      <c r="I8" s="167">
        <v>-13.513500000000001</v>
      </c>
    </row>
    <row r="9" spans="2:9" x14ac:dyDescent="0.25">
      <c r="B9" s="163">
        <v>2004</v>
      </c>
      <c r="C9" s="164">
        <v>7556</v>
      </c>
      <c r="D9" s="165">
        <v>185</v>
      </c>
      <c r="E9" s="164">
        <v>11002</v>
      </c>
      <c r="F9" s="166">
        <v>12.453099999999999</v>
      </c>
      <c r="G9" s="167">
        <v>2.4483899999999998</v>
      </c>
      <c r="H9" s="169">
        <v>-3.6457999999999999</v>
      </c>
      <c r="I9" s="167">
        <v>-16.666699999999999</v>
      </c>
    </row>
    <row r="10" spans="2:9" x14ac:dyDescent="0.25">
      <c r="B10" s="163">
        <v>2005</v>
      </c>
      <c r="C10" s="164">
        <v>7173</v>
      </c>
      <c r="D10" s="165">
        <v>150</v>
      </c>
      <c r="E10" s="164">
        <v>10408</v>
      </c>
      <c r="F10" s="166">
        <v>10.0319</v>
      </c>
      <c r="G10" s="167">
        <v>2.09118</v>
      </c>
      <c r="H10" s="169">
        <v>-18.918900000000001</v>
      </c>
      <c r="I10" s="167">
        <v>-32.432400000000001</v>
      </c>
    </row>
    <row r="11" spans="2:9" x14ac:dyDescent="0.25">
      <c r="B11" s="163">
        <v>2006</v>
      </c>
      <c r="C11" s="164">
        <v>7503</v>
      </c>
      <c r="D11" s="165">
        <v>169</v>
      </c>
      <c r="E11" s="164">
        <v>11089</v>
      </c>
      <c r="F11" s="166">
        <v>11.251799999999999</v>
      </c>
      <c r="G11" s="167">
        <v>2.2524299999999999</v>
      </c>
      <c r="H11" s="169">
        <v>12.666700000000001</v>
      </c>
      <c r="I11" s="167">
        <v>-23.873899999999999</v>
      </c>
    </row>
    <row r="12" spans="2:9" x14ac:dyDescent="0.25">
      <c r="B12" s="163">
        <v>2007</v>
      </c>
      <c r="C12" s="164">
        <v>7113</v>
      </c>
      <c r="D12" s="165">
        <v>145</v>
      </c>
      <c r="E12" s="164">
        <v>10183</v>
      </c>
      <c r="F12" s="166">
        <v>9.5837000000000003</v>
      </c>
      <c r="G12" s="167">
        <v>2.0385200000000001</v>
      </c>
      <c r="H12" s="169">
        <v>-14.2012</v>
      </c>
      <c r="I12" s="167">
        <v>-34.684699999999999</v>
      </c>
    </row>
    <row r="13" spans="2:9" x14ac:dyDescent="0.25">
      <c r="B13" s="163">
        <v>2008</v>
      </c>
      <c r="C13" s="164">
        <v>6869</v>
      </c>
      <c r="D13" s="165">
        <v>129</v>
      </c>
      <c r="E13" s="164">
        <v>9927</v>
      </c>
      <c r="F13" s="166">
        <v>8.4381000000000004</v>
      </c>
      <c r="G13" s="167">
        <v>1.8779999999999999</v>
      </c>
      <c r="H13" s="169">
        <v>-11.0345</v>
      </c>
      <c r="I13" s="167">
        <v>-41.8919</v>
      </c>
    </row>
    <row r="14" spans="2:9" x14ac:dyDescent="0.25">
      <c r="B14" s="163">
        <v>2009</v>
      </c>
      <c r="C14" s="164">
        <v>6583</v>
      </c>
      <c r="D14" s="165">
        <v>117</v>
      </c>
      <c r="E14" s="164">
        <v>9575</v>
      </c>
      <c r="F14" s="166">
        <v>7.6059000000000001</v>
      </c>
      <c r="G14" s="167">
        <v>1.7773099999999999</v>
      </c>
      <c r="H14" s="169">
        <v>-9.3023000000000007</v>
      </c>
      <c r="I14" s="167">
        <v>-47.2973</v>
      </c>
    </row>
    <row r="15" spans="2:9" x14ac:dyDescent="0.25">
      <c r="B15" s="163">
        <v>2010</v>
      </c>
      <c r="C15" s="164">
        <v>6728</v>
      </c>
      <c r="D15" s="165">
        <v>109</v>
      </c>
      <c r="E15" s="164">
        <v>9874</v>
      </c>
      <c r="F15" s="166">
        <v>7.0728</v>
      </c>
      <c r="G15" s="167">
        <v>1.6201000000000001</v>
      </c>
      <c r="H15" s="169">
        <v>-6.8376000000000001</v>
      </c>
      <c r="I15" s="167">
        <v>-50.9009</v>
      </c>
    </row>
    <row r="16" spans="2:9" x14ac:dyDescent="0.25">
      <c r="B16" s="163">
        <v>2011</v>
      </c>
      <c r="C16" s="164">
        <v>6535</v>
      </c>
      <c r="D16" s="165">
        <v>129</v>
      </c>
      <c r="E16" s="164">
        <v>9465</v>
      </c>
      <c r="F16" s="166">
        <v>8.3695000000000004</v>
      </c>
      <c r="G16" s="167">
        <v>1.9739899999999999</v>
      </c>
      <c r="H16" s="169">
        <v>18.348600000000001</v>
      </c>
      <c r="I16" s="167">
        <v>-41.8919</v>
      </c>
    </row>
    <row r="17" spans="2:9" x14ac:dyDescent="0.25">
      <c r="B17" s="163">
        <v>2012</v>
      </c>
      <c r="C17" s="164">
        <v>5482</v>
      </c>
      <c r="D17" s="165">
        <v>99</v>
      </c>
      <c r="E17" s="164">
        <v>8002</v>
      </c>
      <c r="F17" s="166">
        <v>6.4164000000000003</v>
      </c>
      <c r="G17" s="167">
        <v>1.8059099999999999</v>
      </c>
      <c r="H17" s="169">
        <v>-23.255800000000001</v>
      </c>
      <c r="I17" s="167">
        <v>-55.4054</v>
      </c>
    </row>
    <row r="18" spans="2:9" x14ac:dyDescent="0.25">
      <c r="B18" s="163">
        <v>2013</v>
      </c>
      <c r="C18" s="164">
        <v>5549</v>
      </c>
      <c r="D18" s="165">
        <v>86</v>
      </c>
      <c r="E18" s="164">
        <v>7961</v>
      </c>
      <c r="F18" s="166">
        <v>5.5514000000000001</v>
      </c>
      <c r="G18" s="167">
        <v>1.54983</v>
      </c>
      <c r="H18" s="169">
        <v>-13.1313</v>
      </c>
      <c r="I18" s="167">
        <v>-61.261299999999999</v>
      </c>
    </row>
    <row r="19" spans="2:9" x14ac:dyDescent="0.25">
      <c r="B19" s="163">
        <v>2014</v>
      </c>
      <c r="C19" s="164">
        <v>5422</v>
      </c>
      <c r="D19" s="165">
        <v>100</v>
      </c>
      <c r="E19" s="164">
        <v>7866</v>
      </c>
      <c r="F19" s="166">
        <v>6.4433999999999996</v>
      </c>
      <c r="G19" s="167">
        <v>1.8443400000000001</v>
      </c>
      <c r="H19" s="169">
        <v>16.2791</v>
      </c>
      <c r="I19" s="167">
        <v>-54.954999999999998</v>
      </c>
    </row>
    <row r="20" spans="2:9" x14ac:dyDescent="0.25">
      <c r="B20" s="163">
        <v>2015</v>
      </c>
      <c r="C20" s="164">
        <v>5333</v>
      </c>
      <c r="D20" s="165">
        <v>93</v>
      </c>
      <c r="E20" s="164">
        <v>7606</v>
      </c>
      <c r="F20" s="166">
        <v>6.0106000000000002</v>
      </c>
      <c r="G20" s="167">
        <v>1.74386</v>
      </c>
      <c r="H20" s="169">
        <v>-7</v>
      </c>
      <c r="I20" s="167">
        <v>-58.1081</v>
      </c>
    </row>
    <row r="21" spans="2:9" x14ac:dyDescent="0.25">
      <c r="B21" s="163">
        <v>2016</v>
      </c>
      <c r="C21" s="164">
        <v>5185</v>
      </c>
      <c r="D21" s="165">
        <v>100</v>
      </c>
      <c r="E21" s="164">
        <v>7406</v>
      </c>
      <c r="F21" s="166">
        <v>6.4897</v>
      </c>
      <c r="G21" s="167">
        <v>1.9286399999999999</v>
      </c>
      <c r="H21" s="169">
        <v>7.5269000000000004</v>
      </c>
      <c r="I21" s="167">
        <v>-54.954999999999998</v>
      </c>
    </row>
    <row r="22" spans="2:9" x14ac:dyDescent="0.25">
      <c r="B22" s="163">
        <v>2017</v>
      </c>
      <c r="C22" s="164">
        <v>5484</v>
      </c>
      <c r="D22" s="165">
        <v>96</v>
      </c>
      <c r="E22" s="164">
        <v>7756</v>
      </c>
      <c r="F22" s="166">
        <v>6.2545000000000002</v>
      </c>
      <c r="G22" s="167">
        <v>1.7505500000000001</v>
      </c>
      <c r="H22" s="168">
        <v>-4</v>
      </c>
      <c r="I22" s="40">
        <v>-56.756799999999998</v>
      </c>
    </row>
    <row r="23" spans="2:9" s="140" customFormat="1" x14ac:dyDescent="0.25">
      <c r="B23" s="350" t="s">
        <v>234</v>
      </c>
      <c r="C23" s="350"/>
      <c r="D23" s="350"/>
      <c r="E23" s="350"/>
      <c r="F23" s="350"/>
      <c r="G23" s="350"/>
      <c r="H23" s="350"/>
      <c r="I23" s="144"/>
    </row>
    <row r="24" spans="2:9" s="140" customFormat="1" x14ac:dyDescent="0.25">
      <c r="B24" s="170" t="s">
        <v>303</v>
      </c>
      <c r="C24" s="170"/>
      <c r="D24" s="170"/>
      <c r="E24" s="170"/>
      <c r="F24" s="170"/>
      <c r="G24" s="170"/>
      <c r="H24" s="170"/>
      <c r="I24" s="170"/>
    </row>
    <row r="25" spans="2:9" s="140" customFormat="1" x14ac:dyDescent="0.25">
      <c r="B25" s="170" t="s">
        <v>235</v>
      </c>
      <c r="C25" s="170"/>
      <c r="D25" s="170"/>
      <c r="E25" s="170"/>
      <c r="F25" s="170"/>
      <c r="G25" s="170"/>
      <c r="H25" s="170"/>
      <c r="I25" s="144"/>
    </row>
    <row r="28" spans="2:9" x14ac:dyDescent="0.25">
      <c r="B28" s="145"/>
      <c r="C28" s="146"/>
      <c r="D28" s="144"/>
      <c r="E28" s="144"/>
      <c r="F28" s="144"/>
      <c r="G28" s="144"/>
      <c r="H28" s="144"/>
      <c r="I28" s="144"/>
    </row>
    <row r="29" spans="2:9" ht="14.45" customHeight="1" x14ac:dyDescent="0.25"/>
  </sheetData>
  <mergeCells count="3">
    <mergeCell ref="B3:I3"/>
    <mergeCell ref="B4:F4"/>
    <mergeCell ref="B23:H23"/>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2" manualBreakCount="2">
    <brk id="25" max="16383" man="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14"/>
  <sheetViews>
    <sheetView zoomScale="80" zoomScaleNormal="80" workbookViewId="0">
      <selection activeCell="A19" sqref="A19:XFD27"/>
    </sheetView>
  </sheetViews>
  <sheetFormatPr defaultColWidth="9.140625" defaultRowHeight="15" x14ac:dyDescent="0.25"/>
  <cols>
    <col min="1" max="1" width="9.140625" style="45"/>
    <col min="2" max="2" width="14" style="45" customWidth="1"/>
    <col min="3" max="7" width="9.140625" style="45"/>
    <col min="8" max="8" width="7.7109375" style="45" customWidth="1"/>
    <col min="9" max="9" width="7" style="45" customWidth="1"/>
    <col min="10" max="16384" width="9.140625" style="45"/>
  </cols>
  <sheetData>
    <row r="3" spans="2:10" x14ac:dyDescent="0.25">
      <c r="B3" s="46" t="s">
        <v>299</v>
      </c>
    </row>
    <row r="4" spans="2:10" x14ac:dyDescent="0.25">
      <c r="B4" s="171" t="s">
        <v>259</v>
      </c>
      <c r="C4" s="171"/>
      <c r="D4" s="171"/>
      <c r="E4" s="171"/>
    </row>
    <row r="5" spans="2:10" x14ac:dyDescent="0.25">
      <c r="B5" s="352"/>
      <c r="C5" s="344" t="s">
        <v>172</v>
      </c>
      <c r="D5" s="344" t="s">
        <v>8</v>
      </c>
      <c r="E5" s="345" t="s">
        <v>7</v>
      </c>
      <c r="F5" s="345"/>
      <c r="G5" s="344" t="s">
        <v>172</v>
      </c>
      <c r="H5" s="344" t="s">
        <v>8</v>
      </c>
      <c r="I5" s="345" t="s">
        <v>7</v>
      </c>
      <c r="J5" s="345" t="s">
        <v>7</v>
      </c>
    </row>
    <row r="6" spans="2:10" ht="15" customHeight="1" x14ac:dyDescent="0.25">
      <c r="B6" s="353"/>
      <c r="C6" s="351" t="s">
        <v>46</v>
      </c>
      <c r="D6" s="351"/>
      <c r="E6" s="351"/>
      <c r="F6" s="351"/>
      <c r="G6" s="351" t="s">
        <v>47</v>
      </c>
      <c r="H6" s="351"/>
      <c r="I6" s="351"/>
      <c r="J6" s="351"/>
    </row>
    <row r="7" spans="2:10" x14ac:dyDescent="0.25">
      <c r="B7" s="354"/>
      <c r="C7" s="172">
        <v>2010</v>
      </c>
      <c r="D7" s="172">
        <v>2017</v>
      </c>
      <c r="E7" s="172">
        <v>2010</v>
      </c>
      <c r="F7" s="172">
        <v>2017</v>
      </c>
      <c r="G7" s="173">
        <v>2010</v>
      </c>
      <c r="H7" s="173">
        <v>2017</v>
      </c>
      <c r="I7" s="173">
        <v>2010</v>
      </c>
      <c r="J7" s="173">
        <v>2017</v>
      </c>
    </row>
    <row r="8" spans="2:10" x14ac:dyDescent="0.25">
      <c r="B8" s="8" t="s">
        <v>268</v>
      </c>
      <c r="C8" s="50" t="s">
        <v>88</v>
      </c>
      <c r="D8" s="124">
        <v>0</v>
      </c>
      <c r="E8" s="5">
        <v>70</v>
      </c>
      <c r="F8" s="124">
        <v>43</v>
      </c>
      <c r="G8" s="50" t="s">
        <v>88</v>
      </c>
      <c r="H8" s="122" t="s">
        <v>88</v>
      </c>
      <c r="I8" s="123">
        <v>1.7015070491006319</v>
      </c>
      <c r="J8" s="122">
        <v>1.2729425695677916</v>
      </c>
    </row>
    <row r="9" spans="2:10" x14ac:dyDescent="0.25">
      <c r="B9" s="8" t="s">
        <v>269</v>
      </c>
      <c r="C9" s="50">
        <v>14</v>
      </c>
      <c r="D9" s="124">
        <v>12</v>
      </c>
      <c r="E9" s="5">
        <v>668</v>
      </c>
      <c r="F9" s="124">
        <v>374</v>
      </c>
      <c r="G9" s="121">
        <v>12.844036697247708</v>
      </c>
      <c r="H9" s="122">
        <v>12.5</v>
      </c>
      <c r="I9" s="123">
        <v>16.237238697131744</v>
      </c>
      <c r="J9" s="122">
        <v>11.071640023682653</v>
      </c>
    </row>
    <row r="10" spans="2:10" x14ac:dyDescent="0.25">
      <c r="B10" s="8" t="s">
        <v>270</v>
      </c>
      <c r="C10" s="50">
        <v>39</v>
      </c>
      <c r="D10" s="124">
        <v>44</v>
      </c>
      <c r="E10" s="5">
        <v>1064</v>
      </c>
      <c r="F10" s="124">
        <v>1109</v>
      </c>
      <c r="G10" s="121">
        <v>35.779816513761467</v>
      </c>
      <c r="H10" s="122">
        <v>45.833333333333329</v>
      </c>
      <c r="I10" s="123">
        <v>25.862907146329604</v>
      </c>
      <c r="J10" s="122">
        <v>32.830076968620489</v>
      </c>
    </row>
    <row r="11" spans="2:10" x14ac:dyDescent="0.25">
      <c r="B11" s="8" t="s">
        <v>271</v>
      </c>
      <c r="C11" s="50">
        <v>56</v>
      </c>
      <c r="D11" s="124">
        <v>40</v>
      </c>
      <c r="E11" s="5">
        <v>2312</v>
      </c>
      <c r="F11" s="124">
        <v>1852</v>
      </c>
      <c r="G11" s="121">
        <v>51.37614678899083</v>
      </c>
      <c r="H11" s="122">
        <v>41.666666666666671</v>
      </c>
      <c r="I11" s="123">
        <v>56.198347107438018</v>
      </c>
      <c r="J11" s="122">
        <v>54.825340438129068</v>
      </c>
    </row>
    <row r="12" spans="2:10" x14ac:dyDescent="0.25">
      <c r="B12" s="52" t="s">
        <v>260</v>
      </c>
      <c r="C12" s="53">
        <v>109</v>
      </c>
      <c r="D12" s="53">
        <v>96</v>
      </c>
      <c r="E12" s="53">
        <v>4114</v>
      </c>
      <c r="F12" s="53">
        <v>3378</v>
      </c>
      <c r="G12" s="53">
        <v>100</v>
      </c>
      <c r="H12" s="53">
        <v>100</v>
      </c>
      <c r="I12" s="53">
        <v>100</v>
      </c>
      <c r="J12" s="53">
        <v>100</v>
      </c>
    </row>
    <row r="13" spans="2:10" x14ac:dyDescent="0.25">
      <c r="B13" s="174"/>
      <c r="C13" s="175"/>
      <c r="D13" s="175"/>
      <c r="E13" s="175"/>
      <c r="F13" s="175"/>
      <c r="G13" s="175"/>
      <c r="H13" s="175"/>
      <c r="I13" s="175"/>
      <c r="J13" s="175"/>
    </row>
    <row r="14" spans="2:10" x14ac:dyDescent="0.25">
      <c r="B14" s="174"/>
      <c r="C14" s="175"/>
      <c r="D14" s="175"/>
      <c r="E14" s="175"/>
      <c r="F14" s="175"/>
      <c r="G14" s="175"/>
      <c r="H14" s="175"/>
      <c r="I14" s="175"/>
      <c r="J14" s="175"/>
    </row>
  </sheetData>
  <mergeCells count="7">
    <mergeCell ref="G5:H5"/>
    <mergeCell ref="I5:J5"/>
    <mergeCell ref="C6:F6"/>
    <mergeCell ref="G6:J6"/>
    <mergeCell ref="B5:B7"/>
    <mergeCell ref="C5:D5"/>
    <mergeCell ref="E5:F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14"/>
  <sheetViews>
    <sheetView topLeftCell="C1" zoomScaleNormal="100" workbookViewId="0">
      <selection activeCell="C26" sqref="A26:XFD36"/>
    </sheetView>
  </sheetViews>
  <sheetFormatPr defaultColWidth="9.140625" defaultRowHeight="12" x14ac:dyDescent="0.2"/>
  <cols>
    <col min="1" max="1" width="9.140625" style="125"/>
    <col min="2" max="2" width="13.5703125" style="125" customWidth="1"/>
    <col min="3" max="3" width="9.5703125" style="125" customWidth="1"/>
    <col min="4" max="4" width="9.7109375" style="125" customWidth="1"/>
    <col min="5" max="5" width="8.85546875" style="125" customWidth="1"/>
    <col min="6" max="6" width="9.140625" style="125" bestFit="1" customWidth="1"/>
    <col min="7" max="10" width="9.140625" style="125" customWidth="1"/>
    <col min="11" max="14" width="5" style="125" bestFit="1" customWidth="1"/>
    <col min="15" max="15" width="4" style="125" bestFit="1" customWidth="1"/>
    <col min="16" max="16" width="10.28515625" style="125" bestFit="1" customWidth="1"/>
    <col min="17" max="17" width="5.28515625" style="125" bestFit="1" customWidth="1"/>
    <col min="18" max="18" width="13.140625" style="125" bestFit="1" customWidth="1"/>
    <col min="19" max="19" width="12" style="125" bestFit="1" customWidth="1"/>
    <col min="20" max="20" width="16.28515625" style="125" bestFit="1" customWidth="1"/>
    <col min="21" max="16384" width="9.140625" style="125"/>
  </cols>
  <sheetData>
    <row r="1" spans="2:11" ht="15" customHeight="1" x14ac:dyDescent="0.2"/>
    <row r="2" spans="2:11" ht="15" customHeight="1" x14ac:dyDescent="0.2"/>
    <row r="3" spans="2:11" ht="15" customHeight="1" x14ac:dyDescent="0.25">
      <c r="B3" s="46" t="s">
        <v>296</v>
      </c>
      <c r="C3" s="152"/>
      <c r="D3" s="152"/>
      <c r="E3" s="152"/>
      <c r="F3" s="152"/>
      <c r="G3" s="152"/>
      <c r="H3" s="152"/>
      <c r="I3" s="152"/>
      <c r="J3" s="45"/>
      <c r="K3" s="45"/>
    </row>
    <row r="4" spans="2:11" ht="15" customHeight="1" x14ac:dyDescent="0.25">
      <c r="B4" s="171" t="s">
        <v>313</v>
      </c>
      <c r="C4" s="176"/>
      <c r="D4" s="176"/>
      <c r="E4" s="176"/>
      <c r="F4" s="45"/>
    </row>
    <row r="5" spans="2:11" ht="15" customHeight="1" x14ac:dyDescent="0.25">
      <c r="B5" s="352"/>
      <c r="C5" s="344" t="s">
        <v>172</v>
      </c>
      <c r="D5" s="344" t="s">
        <v>8</v>
      </c>
      <c r="E5" s="345" t="s">
        <v>7</v>
      </c>
      <c r="F5" s="345"/>
      <c r="G5" s="344" t="s">
        <v>172</v>
      </c>
      <c r="H5" s="344" t="s">
        <v>8</v>
      </c>
      <c r="I5" s="345" t="s">
        <v>7</v>
      </c>
      <c r="J5" s="345" t="s">
        <v>7</v>
      </c>
    </row>
    <row r="6" spans="2:11" ht="15" customHeight="1" x14ac:dyDescent="0.25">
      <c r="B6" s="353"/>
      <c r="C6" s="351" t="s">
        <v>46</v>
      </c>
      <c r="D6" s="351"/>
      <c r="E6" s="351"/>
      <c r="F6" s="351"/>
      <c r="G6" s="351" t="s">
        <v>47</v>
      </c>
      <c r="H6" s="351"/>
      <c r="I6" s="351"/>
      <c r="J6" s="351"/>
    </row>
    <row r="7" spans="2:11" ht="15" customHeight="1" x14ac:dyDescent="0.25">
      <c r="B7" s="354"/>
      <c r="C7" s="172">
        <v>2010</v>
      </c>
      <c r="D7" s="172">
        <v>2017</v>
      </c>
      <c r="E7" s="172">
        <v>2010</v>
      </c>
      <c r="F7" s="172">
        <v>2017</v>
      </c>
      <c r="G7" s="173">
        <v>2010</v>
      </c>
      <c r="H7" s="173">
        <v>2017</v>
      </c>
      <c r="I7" s="173">
        <v>2010</v>
      </c>
      <c r="J7" s="173">
        <v>2017</v>
      </c>
    </row>
    <row r="8" spans="2:11" ht="15" customHeight="1" x14ac:dyDescent="0.25">
      <c r="B8" s="8" t="s">
        <v>261</v>
      </c>
      <c r="C8" s="50">
        <v>5</v>
      </c>
      <c r="D8" s="124">
        <v>2</v>
      </c>
      <c r="E8" s="5">
        <v>206</v>
      </c>
      <c r="F8" s="124">
        <v>92</v>
      </c>
      <c r="G8" s="121">
        <v>4.5871559633027523</v>
      </c>
      <c r="H8" s="122">
        <f>(L8/$G$12)*100</f>
        <v>0</v>
      </c>
      <c r="I8" s="123">
        <v>5.0072921730675741</v>
      </c>
      <c r="J8" s="122">
        <v>2.7235050325636472</v>
      </c>
    </row>
    <row r="9" spans="2:11" ht="15" customHeight="1" x14ac:dyDescent="0.25">
      <c r="B9" s="8" t="s">
        <v>262</v>
      </c>
      <c r="C9" s="50">
        <v>20</v>
      </c>
      <c r="D9" s="124">
        <v>19</v>
      </c>
      <c r="E9" s="5">
        <v>950</v>
      </c>
      <c r="F9" s="124">
        <v>735</v>
      </c>
      <c r="G9" s="121">
        <v>18.348623853211009</v>
      </c>
      <c r="H9" s="122">
        <f t="shared" ref="H9:H13" si="0">(L9/$G$12)*100</f>
        <v>0</v>
      </c>
      <c r="I9" s="123">
        <v>23.091881380651433</v>
      </c>
      <c r="J9" s="122">
        <v>21.758436944937834</v>
      </c>
    </row>
    <row r="10" spans="2:11" ht="15" customHeight="1" x14ac:dyDescent="0.25">
      <c r="B10" s="8" t="s">
        <v>263</v>
      </c>
      <c r="C10" s="50">
        <v>5</v>
      </c>
      <c r="D10" s="124">
        <v>6</v>
      </c>
      <c r="E10" s="5">
        <v>265</v>
      </c>
      <c r="F10" s="124">
        <v>254</v>
      </c>
      <c r="G10" s="121">
        <v>4.5871559633027523</v>
      </c>
      <c r="H10" s="122">
        <f t="shared" si="0"/>
        <v>0</v>
      </c>
      <c r="I10" s="123">
        <v>6.4414195430238212</v>
      </c>
      <c r="J10" s="122">
        <v>7.5192421551213737</v>
      </c>
    </row>
    <row r="11" spans="2:11" ht="15" customHeight="1" x14ac:dyDescent="0.25">
      <c r="B11" s="8" t="s">
        <v>210</v>
      </c>
      <c r="C11" s="50">
        <v>22</v>
      </c>
      <c r="D11" s="124">
        <v>18</v>
      </c>
      <c r="E11" s="5">
        <v>621</v>
      </c>
      <c r="F11" s="124">
        <v>600</v>
      </c>
      <c r="G11" s="121">
        <v>20.183486238532112</v>
      </c>
      <c r="H11" s="122">
        <f t="shared" si="0"/>
        <v>0</v>
      </c>
      <c r="I11" s="123">
        <v>15.094798249878464</v>
      </c>
      <c r="J11" s="122">
        <v>17.761989342806395</v>
      </c>
    </row>
    <row r="12" spans="2:11" ht="15" customHeight="1" x14ac:dyDescent="0.25">
      <c r="B12" s="8" t="s">
        <v>264</v>
      </c>
      <c r="C12" s="50">
        <v>57</v>
      </c>
      <c r="D12" s="124">
        <v>51</v>
      </c>
      <c r="E12" s="5">
        <v>2072</v>
      </c>
      <c r="F12" s="124">
        <v>1697</v>
      </c>
      <c r="G12" s="121">
        <v>52.293577981651374</v>
      </c>
      <c r="H12" s="122">
        <f t="shared" si="0"/>
        <v>0</v>
      </c>
      <c r="I12" s="123">
        <v>50.36460865337871</v>
      </c>
      <c r="J12" s="122">
        <v>50.236826524570752</v>
      </c>
    </row>
    <row r="13" spans="2:11" ht="13.5" x14ac:dyDescent="0.25">
      <c r="B13" s="52" t="s">
        <v>260</v>
      </c>
      <c r="C13" s="53">
        <v>109</v>
      </c>
      <c r="D13" s="53">
        <f>SUM(D8:D12)</f>
        <v>96</v>
      </c>
      <c r="E13" s="53">
        <v>4114</v>
      </c>
      <c r="F13" s="53">
        <v>3378</v>
      </c>
      <c r="G13" s="16">
        <v>100</v>
      </c>
      <c r="H13" s="16">
        <f t="shared" si="0"/>
        <v>0</v>
      </c>
      <c r="I13" s="16">
        <v>100</v>
      </c>
      <c r="J13" s="16">
        <v>100</v>
      </c>
    </row>
    <row r="14" spans="2:11" ht="15" x14ac:dyDescent="0.25">
      <c r="B14" s="126" t="s">
        <v>265</v>
      </c>
      <c r="C14" s="45"/>
      <c r="D14" s="45"/>
      <c r="E14" s="45"/>
      <c r="F14" s="45"/>
      <c r="G14" s="45"/>
      <c r="H14" s="45"/>
      <c r="I14" s="45"/>
      <c r="J14" s="45"/>
    </row>
  </sheetData>
  <mergeCells count="7">
    <mergeCell ref="B5:B7"/>
    <mergeCell ref="E5:F5"/>
    <mergeCell ref="G5:H5"/>
    <mergeCell ref="C6:F6"/>
    <mergeCell ref="G6:J6"/>
    <mergeCell ref="C5:D5"/>
    <mergeCell ref="I5:J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21"/>
  <sheetViews>
    <sheetView topLeftCell="C1" workbookViewId="0">
      <selection activeCell="E30" sqref="E30"/>
    </sheetView>
  </sheetViews>
  <sheetFormatPr defaultColWidth="9.140625" defaultRowHeight="15" x14ac:dyDescent="0.25"/>
  <cols>
    <col min="1" max="1" width="9.140625" style="45"/>
    <col min="2" max="2" width="11.85546875" style="45" customWidth="1"/>
    <col min="3" max="16384" width="9.140625" style="45"/>
  </cols>
  <sheetData>
    <row r="3" spans="2:10" x14ac:dyDescent="0.25">
      <c r="B3" s="46" t="s">
        <v>297</v>
      </c>
    </row>
    <row r="4" spans="2:10" x14ac:dyDescent="0.25">
      <c r="B4" s="180" t="s">
        <v>211</v>
      </c>
    </row>
    <row r="5" spans="2:10" ht="15" customHeight="1" x14ac:dyDescent="0.25">
      <c r="B5" s="355" t="s">
        <v>284</v>
      </c>
      <c r="C5" s="358" t="s">
        <v>172</v>
      </c>
      <c r="D5" s="358"/>
      <c r="E5" s="358"/>
      <c r="F5" s="358"/>
      <c r="G5" s="359" t="s">
        <v>7</v>
      </c>
      <c r="H5" s="359"/>
      <c r="I5" s="359"/>
      <c r="J5" s="359"/>
    </row>
    <row r="6" spans="2:10" x14ac:dyDescent="0.25">
      <c r="B6" s="356"/>
      <c r="C6" s="360">
        <v>2010</v>
      </c>
      <c r="D6" s="360"/>
      <c r="E6" s="361">
        <v>2017</v>
      </c>
      <c r="F6" s="361"/>
      <c r="G6" s="360">
        <v>2010</v>
      </c>
      <c r="H6" s="360"/>
      <c r="I6" s="361">
        <v>2017</v>
      </c>
      <c r="J6" s="361"/>
    </row>
    <row r="7" spans="2:10" x14ac:dyDescent="0.25">
      <c r="B7" s="357"/>
      <c r="C7" s="101" t="s">
        <v>212</v>
      </c>
      <c r="D7" s="101" t="s">
        <v>5</v>
      </c>
      <c r="E7" s="101" t="s">
        <v>212</v>
      </c>
      <c r="F7" s="101" t="s">
        <v>5</v>
      </c>
      <c r="G7" s="101" t="s">
        <v>212</v>
      </c>
      <c r="H7" s="101" t="s">
        <v>5</v>
      </c>
      <c r="I7" s="101" t="s">
        <v>212</v>
      </c>
      <c r="J7" s="101" t="s">
        <v>5</v>
      </c>
    </row>
    <row r="8" spans="2:10" x14ac:dyDescent="0.25">
      <c r="B8" s="102" t="s">
        <v>213</v>
      </c>
      <c r="C8" s="104" t="s">
        <v>88</v>
      </c>
      <c r="D8" s="103">
        <v>148</v>
      </c>
      <c r="E8" s="40" t="s">
        <v>88</v>
      </c>
      <c r="F8" s="181">
        <v>123</v>
      </c>
      <c r="G8" s="104">
        <v>27</v>
      </c>
      <c r="H8" s="103">
        <v>3381</v>
      </c>
      <c r="I8" s="182">
        <v>10</v>
      </c>
      <c r="J8" s="181">
        <v>3291</v>
      </c>
    </row>
    <row r="9" spans="2:10" x14ac:dyDescent="0.25">
      <c r="B9" s="102" t="s">
        <v>214</v>
      </c>
      <c r="C9" s="104" t="s">
        <v>88</v>
      </c>
      <c r="D9" s="103">
        <v>118</v>
      </c>
      <c r="E9" s="104" t="s">
        <v>88</v>
      </c>
      <c r="F9" s="181">
        <v>120</v>
      </c>
      <c r="G9" s="104">
        <v>14</v>
      </c>
      <c r="H9" s="103">
        <v>3137</v>
      </c>
      <c r="I9" s="182">
        <v>15</v>
      </c>
      <c r="J9" s="181">
        <v>2904</v>
      </c>
    </row>
    <row r="10" spans="2:10" x14ac:dyDescent="0.25">
      <c r="B10" s="102" t="s">
        <v>215</v>
      </c>
      <c r="C10" s="104" t="s">
        <v>88</v>
      </c>
      <c r="D10" s="103">
        <v>275</v>
      </c>
      <c r="E10" s="40" t="s">
        <v>88</v>
      </c>
      <c r="F10" s="181">
        <v>192</v>
      </c>
      <c r="G10" s="104">
        <v>29</v>
      </c>
      <c r="H10" s="103">
        <v>6314</v>
      </c>
      <c r="I10" s="182">
        <v>18</v>
      </c>
      <c r="J10" s="181">
        <v>5320</v>
      </c>
    </row>
    <row r="11" spans="2:10" x14ac:dyDescent="0.25">
      <c r="B11" s="102" t="s">
        <v>216</v>
      </c>
      <c r="C11" s="104">
        <v>5</v>
      </c>
      <c r="D11" s="103">
        <v>580</v>
      </c>
      <c r="E11" s="40">
        <v>3</v>
      </c>
      <c r="F11" s="181">
        <v>362</v>
      </c>
      <c r="G11" s="104">
        <v>121</v>
      </c>
      <c r="H11" s="103">
        <v>14678</v>
      </c>
      <c r="I11" s="182">
        <v>68</v>
      </c>
      <c r="J11" s="181">
        <v>9305</v>
      </c>
    </row>
    <row r="12" spans="2:10" x14ac:dyDescent="0.25">
      <c r="B12" s="102" t="s">
        <v>217</v>
      </c>
      <c r="C12" s="104">
        <v>4</v>
      </c>
      <c r="D12" s="103">
        <v>740</v>
      </c>
      <c r="E12" s="182">
        <v>3</v>
      </c>
      <c r="F12" s="181">
        <v>463</v>
      </c>
      <c r="G12" s="104">
        <v>253</v>
      </c>
      <c r="H12" s="103">
        <v>23858</v>
      </c>
      <c r="I12" s="182">
        <v>122</v>
      </c>
      <c r="J12" s="181">
        <v>15587</v>
      </c>
    </row>
    <row r="13" spans="2:10" x14ac:dyDescent="0.25">
      <c r="B13" s="102" t="s">
        <v>218</v>
      </c>
      <c r="C13" s="104">
        <v>5</v>
      </c>
      <c r="D13" s="103">
        <v>757</v>
      </c>
      <c r="E13" s="40">
        <v>6</v>
      </c>
      <c r="F13" s="181">
        <v>532</v>
      </c>
      <c r="G13" s="104">
        <v>294</v>
      </c>
      <c r="H13" s="103">
        <v>28690</v>
      </c>
      <c r="I13" s="182">
        <v>184</v>
      </c>
      <c r="J13" s="181">
        <v>20739</v>
      </c>
    </row>
    <row r="14" spans="2:10" x14ac:dyDescent="0.25">
      <c r="B14" s="102" t="s">
        <v>219</v>
      </c>
      <c r="C14" s="104">
        <v>11</v>
      </c>
      <c r="D14" s="103">
        <v>951</v>
      </c>
      <c r="E14" s="182">
        <v>2</v>
      </c>
      <c r="F14" s="181">
        <v>650</v>
      </c>
      <c r="G14" s="104">
        <v>351</v>
      </c>
      <c r="H14" s="103">
        <v>32620</v>
      </c>
      <c r="I14" s="182">
        <v>251</v>
      </c>
      <c r="J14" s="181">
        <v>24066</v>
      </c>
    </row>
    <row r="15" spans="2:10" x14ac:dyDescent="0.25">
      <c r="B15" s="102" t="s">
        <v>220</v>
      </c>
      <c r="C15" s="104">
        <v>22</v>
      </c>
      <c r="D15" s="103">
        <v>2644</v>
      </c>
      <c r="E15" s="182">
        <v>16</v>
      </c>
      <c r="F15" s="181">
        <v>1776</v>
      </c>
      <c r="G15" s="104">
        <v>948</v>
      </c>
      <c r="H15" s="103">
        <v>86891</v>
      </c>
      <c r="I15" s="182">
        <v>641</v>
      </c>
      <c r="J15" s="181">
        <v>61442</v>
      </c>
    </row>
    <row r="16" spans="2:10" x14ac:dyDescent="0.25">
      <c r="B16" s="102" t="s">
        <v>221</v>
      </c>
      <c r="C16" s="104">
        <v>11</v>
      </c>
      <c r="D16" s="103">
        <v>1356</v>
      </c>
      <c r="E16" s="182">
        <v>11</v>
      </c>
      <c r="F16" s="181">
        <v>1317</v>
      </c>
      <c r="G16" s="104">
        <v>522</v>
      </c>
      <c r="H16" s="103">
        <v>40907</v>
      </c>
      <c r="I16" s="182">
        <v>496</v>
      </c>
      <c r="J16" s="181">
        <v>41108</v>
      </c>
    </row>
    <row r="17" spans="2:10" x14ac:dyDescent="0.25">
      <c r="B17" s="102" t="s">
        <v>222</v>
      </c>
      <c r="C17" s="104">
        <v>5</v>
      </c>
      <c r="D17" s="103">
        <v>475</v>
      </c>
      <c r="E17" s="182">
        <v>6</v>
      </c>
      <c r="F17" s="181">
        <v>535</v>
      </c>
      <c r="G17" s="104">
        <v>195</v>
      </c>
      <c r="H17" s="103">
        <v>13488</v>
      </c>
      <c r="I17" s="182">
        <v>216</v>
      </c>
      <c r="J17" s="181">
        <v>15680</v>
      </c>
    </row>
    <row r="18" spans="2:10" x14ac:dyDescent="0.25">
      <c r="B18" s="102" t="s">
        <v>223</v>
      </c>
      <c r="C18" s="104">
        <v>6</v>
      </c>
      <c r="D18" s="103">
        <v>436</v>
      </c>
      <c r="E18" s="182">
        <v>4</v>
      </c>
      <c r="F18" s="181">
        <v>410</v>
      </c>
      <c r="G18" s="104">
        <v>202</v>
      </c>
      <c r="H18" s="103">
        <v>11264</v>
      </c>
      <c r="I18" s="182">
        <v>195</v>
      </c>
      <c r="J18" s="181">
        <v>11471</v>
      </c>
    </row>
    <row r="19" spans="2:10" x14ac:dyDescent="0.25">
      <c r="B19" s="102" t="s">
        <v>224</v>
      </c>
      <c r="C19" s="104">
        <v>39</v>
      </c>
      <c r="D19" s="103">
        <v>1237</v>
      </c>
      <c r="E19" s="182">
        <v>44</v>
      </c>
      <c r="F19" s="181">
        <v>1206</v>
      </c>
      <c r="G19" s="104">
        <v>1064</v>
      </c>
      <c r="H19" s="103">
        <v>28223</v>
      </c>
      <c r="I19" s="182">
        <v>1109</v>
      </c>
      <c r="J19" s="181">
        <v>30849</v>
      </c>
    </row>
    <row r="20" spans="2:10" x14ac:dyDescent="0.25">
      <c r="B20" s="102" t="s">
        <v>225</v>
      </c>
      <c r="C20" s="104">
        <v>1</v>
      </c>
      <c r="D20" s="103">
        <v>157</v>
      </c>
      <c r="E20" s="104">
        <v>1</v>
      </c>
      <c r="F20" s="181">
        <v>70</v>
      </c>
      <c r="G20" s="104">
        <v>94</v>
      </c>
      <c r="H20" s="103">
        <v>11269</v>
      </c>
      <c r="I20" s="182">
        <v>53</v>
      </c>
      <c r="J20" s="181">
        <v>4988</v>
      </c>
    </row>
    <row r="21" spans="2:10" x14ac:dyDescent="0.25">
      <c r="B21" s="52" t="s">
        <v>14</v>
      </c>
      <c r="C21" s="53">
        <v>109</v>
      </c>
      <c r="D21" s="55">
        <v>9874</v>
      </c>
      <c r="E21" s="53">
        <f>SUM(E8:E20)</f>
        <v>96</v>
      </c>
      <c r="F21" s="55">
        <f>SUM(F8:F20)</f>
        <v>7756</v>
      </c>
      <c r="G21" s="53">
        <v>4114</v>
      </c>
      <c r="H21" s="55">
        <v>304720</v>
      </c>
      <c r="I21" s="53">
        <v>3378</v>
      </c>
      <c r="J21" s="55">
        <v>246750</v>
      </c>
    </row>
  </sheetData>
  <mergeCells count="7">
    <mergeCell ref="B5:B7"/>
    <mergeCell ref="C5:F5"/>
    <mergeCell ref="G5:J5"/>
    <mergeCell ref="C6:D6"/>
    <mergeCell ref="E6:F6"/>
    <mergeCell ref="G6:H6"/>
    <mergeCell ref="I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L18"/>
  <sheetViews>
    <sheetView workbookViewId="0">
      <selection activeCell="A20" sqref="A20:XFD33"/>
    </sheetView>
  </sheetViews>
  <sheetFormatPr defaultColWidth="9.140625" defaultRowHeight="15" x14ac:dyDescent="0.25"/>
  <cols>
    <col min="1" max="1" width="9.140625" style="45"/>
    <col min="2" max="2" width="18.7109375" style="45" customWidth="1"/>
    <col min="3" max="16384" width="9.140625" style="45"/>
  </cols>
  <sheetData>
    <row r="1" spans="2:12" ht="11.25" customHeight="1" x14ac:dyDescent="0.25"/>
    <row r="2" spans="2:12" ht="16.5" customHeight="1" x14ac:dyDescent="0.25"/>
    <row r="3" spans="2:12" x14ac:dyDescent="0.25">
      <c r="B3" s="46" t="s">
        <v>305</v>
      </c>
      <c r="C3" s="112"/>
      <c r="D3" s="112"/>
      <c r="E3" s="112"/>
      <c r="F3" s="112"/>
      <c r="G3" s="112"/>
    </row>
    <row r="4" spans="2:12" ht="12.75" customHeight="1" x14ac:dyDescent="0.25">
      <c r="B4" s="183" t="s">
        <v>17</v>
      </c>
      <c r="C4" s="112"/>
      <c r="D4" s="112"/>
      <c r="E4" s="112"/>
      <c r="F4" s="112"/>
      <c r="G4" s="112"/>
    </row>
    <row r="5" spans="2:12" ht="15" customHeight="1" x14ac:dyDescent="0.25">
      <c r="B5" s="363" t="s">
        <v>18</v>
      </c>
      <c r="C5" s="362" t="s">
        <v>3</v>
      </c>
      <c r="D5" s="362" t="s">
        <v>4</v>
      </c>
      <c r="E5" s="362" t="s">
        <v>5</v>
      </c>
      <c r="F5" s="362" t="s">
        <v>19</v>
      </c>
      <c r="G5" s="362" t="s">
        <v>20</v>
      </c>
    </row>
    <row r="6" spans="2:12" x14ac:dyDescent="0.25">
      <c r="B6" s="364"/>
      <c r="C6" s="362"/>
      <c r="D6" s="362"/>
      <c r="E6" s="362"/>
      <c r="F6" s="362" t="s">
        <v>21</v>
      </c>
      <c r="G6" s="362" t="s">
        <v>22</v>
      </c>
    </row>
    <row r="7" spans="2:12" x14ac:dyDescent="0.25">
      <c r="B7" s="184" t="s">
        <v>23</v>
      </c>
      <c r="C7" s="185">
        <v>3960</v>
      </c>
      <c r="D7" s="186">
        <v>44</v>
      </c>
      <c r="E7" s="185">
        <v>5338</v>
      </c>
      <c r="F7" s="187">
        <v>1.1100000000000001</v>
      </c>
      <c r="G7" s="167">
        <v>134.80000000000001</v>
      </c>
    </row>
    <row r="8" spans="2:12" x14ac:dyDescent="0.25">
      <c r="B8" s="184" t="s">
        <v>24</v>
      </c>
      <c r="C8" s="185">
        <v>201</v>
      </c>
      <c r="D8" s="186">
        <v>3</v>
      </c>
      <c r="E8" s="185">
        <v>357</v>
      </c>
      <c r="F8" s="187">
        <v>1.49</v>
      </c>
      <c r="G8" s="167">
        <v>177.61</v>
      </c>
    </row>
    <row r="9" spans="2:12" x14ac:dyDescent="0.25">
      <c r="B9" s="184" t="s">
        <v>25</v>
      </c>
      <c r="C9" s="185">
        <v>1323</v>
      </c>
      <c r="D9" s="186">
        <v>49</v>
      </c>
      <c r="E9" s="185">
        <v>2061</v>
      </c>
      <c r="F9" s="187">
        <v>3.7</v>
      </c>
      <c r="G9" s="167">
        <v>155.78</v>
      </c>
    </row>
    <row r="10" spans="2:12" x14ac:dyDescent="0.25">
      <c r="B10" s="188" t="s">
        <v>14</v>
      </c>
      <c r="C10" s="189">
        <v>5484</v>
      </c>
      <c r="D10" s="189">
        <v>96</v>
      </c>
      <c r="E10" s="189">
        <v>7756</v>
      </c>
      <c r="F10" s="190">
        <v>1.75</v>
      </c>
      <c r="G10" s="190">
        <v>141.43</v>
      </c>
    </row>
    <row r="11" spans="2:12" ht="11.25" customHeight="1" x14ac:dyDescent="0.25">
      <c r="B11" s="10" t="s">
        <v>302</v>
      </c>
      <c r="C11" s="77"/>
      <c r="D11" s="77"/>
      <c r="E11" s="77"/>
      <c r="F11" s="79"/>
      <c r="G11" s="79"/>
      <c r="H11" s="10"/>
      <c r="I11" s="77"/>
      <c r="J11" s="77"/>
      <c r="K11" s="79"/>
      <c r="L11" s="79"/>
    </row>
    <row r="12" spans="2:12" ht="11.25" customHeight="1" x14ac:dyDescent="0.25">
      <c r="B12" s="191" t="s">
        <v>304</v>
      </c>
      <c r="C12" s="179"/>
      <c r="D12" s="179"/>
      <c r="E12" s="179"/>
      <c r="F12" s="192"/>
      <c r="G12" s="192"/>
      <c r="H12" s="191"/>
      <c r="I12" s="179"/>
    </row>
    <row r="13" spans="2:12" ht="11.25" customHeight="1" x14ac:dyDescent="0.25">
      <c r="B13" s="10" t="s">
        <v>26</v>
      </c>
      <c r="C13" s="3"/>
      <c r="D13" s="3"/>
      <c r="E13" s="3"/>
      <c r="F13" s="4"/>
      <c r="G13" s="4"/>
      <c r="H13" s="10"/>
      <c r="I13" s="3"/>
    </row>
    <row r="17" spans="2:9" x14ac:dyDescent="0.25">
      <c r="B17" s="10"/>
      <c r="C17" s="3"/>
      <c r="D17" s="3"/>
      <c r="E17" s="3"/>
      <c r="F17" s="4"/>
      <c r="G17" s="4"/>
      <c r="H17" s="3"/>
      <c r="I17" s="3"/>
    </row>
    <row r="18" spans="2:9" x14ac:dyDescent="0.25">
      <c r="B18" s="10"/>
      <c r="C18" s="3"/>
      <c r="D18" s="3"/>
      <c r="E18" s="3"/>
      <c r="F18" s="4"/>
      <c r="G18" s="4"/>
      <c r="H18" s="3"/>
      <c r="I18" s="3"/>
    </row>
  </sheetData>
  <mergeCells count="6">
    <mergeCell ref="F5:F6"/>
    <mergeCell ref="G5:G6"/>
    <mergeCell ref="B5:B6"/>
    <mergeCell ref="C5:C6"/>
    <mergeCell ref="D5:D6"/>
    <mergeCell ref="E5: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I20"/>
  <sheetViews>
    <sheetView workbookViewId="0">
      <selection activeCell="A22" sqref="A22:XFD33"/>
    </sheetView>
  </sheetViews>
  <sheetFormatPr defaultColWidth="9.140625" defaultRowHeight="15" x14ac:dyDescent="0.25"/>
  <cols>
    <col min="1" max="1" width="9.140625" style="45"/>
    <col min="2" max="2" width="18.7109375" style="45" customWidth="1"/>
    <col min="3" max="7" width="10.140625" style="45" customWidth="1"/>
    <col min="8" max="16384" width="9.140625" style="45"/>
  </cols>
  <sheetData>
    <row r="4" spans="2:9" x14ac:dyDescent="0.25">
      <c r="B4" s="46" t="s">
        <v>307</v>
      </c>
      <c r="C4" s="112"/>
      <c r="D4" s="112"/>
      <c r="E4" s="112"/>
      <c r="F4" s="112"/>
      <c r="G4" s="112"/>
    </row>
    <row r="5" spans="2:9" ht="12.75" customHeight="1" x14ac:dyDescent="0.25">
      <c r="B5" s="183" t="s">
        <v>300</v>
      </c>
      <c r="C5" s="112"/>
      <c r="D5" s="112"/>
      <c r="E5" s="112"/>
      <c r="F5" s="112"/>
      <c r="G5" s="112"/>
    </row>
    <row r="6" spans="2:9" ht="15" customHeight="1" x14ac:dyDescent="0.25">
      <c r="B6" s="363" t="s">
        <v>18</v>
      </c>
      <c r="C6" s="362" t="s">
        <v>3</v>
      </c>
      <c r="D6" s="362" t="s">
        <v>4</v>
      </c>
      <c r="E6" s="362" t="s">
        <v>5</v>
      </c>
      <c r="F6" s="362" t="s">
        <v>19</v>
      </c>
      <c r="G6" s="362" t="s">
        <v>20</v>
      </c>
    </row>
    <row r="7" spans="2:9" x14ac:dyDescent="0.25">
      <c r="B7" s="364"/>
      <c r="C7" s="362"/>
      <c r="D7" s="362"/>
      <c r="E7" s="362"/>
      <c r="F7" s="362" t="s">
        <v>21</v>
      </c>
      <c r="G7" s="362" t="s">
        <v>22</v>
      </c>
    </row>
    <row r="8" spans="2:9" x14ac:dyDescent="0.25">
      <c r="B8" s="184" t="s">
        <v>23</v>
      </c>
      <c r="C8" s="185">
        <v>3673</v>
      </c>
      <c r="D8" s="186">
        <v>47</v>
      </c>
      <c r="E8" s="185">
        <v>4952</v>
      </c>
      <c r="F8" s="187">
        <v>1.28</v>
      </c>
      <c r="G8" s="167">
        <v>134.82</v>
      </c>
    </row>
    <row r="9" spans="2:9" x14ac:dyDescent="0.25">
      <c r="B9" s="184" t="s">
        <v>24</v>
      </c>
      <c r="C9" s="185">
        <v>204</v>
      </c>
      <c r="D9" s="186">
        <v>6</v>
      </c>
      <c r="E9" s="185">
        <v>380</v>
      </c>
      <c r="F9" s="187">
        <v>2.94</v>
      </c>
      <c r="G9" s="167">
        <v>186.27</v>
      </c>
    </row>
    <row r="10" spans="2:9" x14ac:dyDescent="0.25">
      <c r="B10" s="184" t="s">
        <v>25</v>
      </c>
      <c r="C10" s="185">
        <v>1308</v>
      </c>
      <c r="D10" s="186">
        <v>47</v>
      </c>
      <c r="E10" s="185">
        <v>2074</v>
      </c>
      <c r="F10" s="187">
        <v>3.59</v>
      </c>
      <c r="G10" s="167">
        <v>158.56</v>
      </c>
    </row>
    <row r="11" spans="2:9" x14ac:dyDescent="0.25">
      <c r="B11" s="188" t="s">
        <v>14</v>
      </c>
      <c r="C11" s="189">
        <v>5185</v>
      </c>
      <c r="D11" s="189">
        <v>100</v>
      </c>
      <c r="E11" s="189">
        <v>7406</v>
      </c>
      <c r="F11" s="190">
        <v>1.93</v>
      </c>
      <c r="G11" s="190">
        <v>142.84</v>
      </c>
    </row>
    <row r="12" spans="2:9" ht="11.25" customHeight="1" x14ac:dyDescent="0.25">
      <c r="B12" s="10" t="s">
        <v>302</v>
      </c>
      <c r="C12" s="77"/>
      <c r="D12" s="77"/>
      <c r="E12" s="77"/>
      <c r="F12" s="79"/>
      <c r="G12" s="79"/>
      <c r="H12" s="3"/>
      <c r="I12" s="3"/>
    </row>
    <row r="13" spans="2:9" ht="11.25" customHeight="1" x14ac:dyDescent="0.25">
      <c r="B13" s="191" t="s">
        <v>304</v>
      </c>
      <c r="C13" s="191"/>
      <c r="D13" s="191"/>
      <c r="E13" s="191"/>
      <c r="F13" s="191"/>
      <c r="G13" s="191"/>
      <c r="H13" s="3"/>
      <c r="I13" s="3"/>
    </row>
    <row r="14" spans="2:9" ht="11.25" customHeight="1" x14ac:dyDescent="0.25">
      <c r="B14" s="10" t="s">
        <v>26</v>
      </c>
      <c r="C14" s="10"/>
      <c r="D14" s="10"/>
      <c r="E14" s="10"/>
      <c r="F14" s="10"/>
      <c r="G14" s="10"/>
      <c r="H14" s="10"/>
      <c r="I14" s="3"/>
    </row>
    <row r="19" spans="2:9" x14ac:dyDescent="0.25">
      <c r="B19" s="10"/>
      <c r="C19" s="3"/>
      <c r="D19" s="3"/>
      <c r="E19" s="3"/>
      <c r="F19" s="4"/>
      <c r="G19" s="4"/>
      <c r="H19" s="3"/>
      <c r="I19" s="3"/>
    </row>
    <row r="20" spans="2:9" x14ac:dyDescent="0.25">
      <c r="B20" s="10"/>
      <c r="C20" s="3"/>
      <c r="D20" s="3"/>
      <c r="E20" s="3"/>
      <c r="F20" s="4"/>
      <c r="G20" s="4"/>
      <c r="H20" s="3"/>
      <c r="I20" s="3"/>
    </row>
  </sheetData>
  <mergeCells count="6">
    <mergeCell ref="G6:G7"/>
    <mergeCell ref="B6:B7"/>
    <mergeCell ref="C6:C7"/>
    <mergeCell ref="D6:D7"/>
    <mergeCell ref="E6:E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1</vt:i4>
      </vt:variant>
    </vt:vector>
  </HeadingPairs>
  <TitlesOfParts>
    <vt:vector size="33"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gianmarco schiesaro</cp:lastModifiedBy>
  <dcterms:created xsi:type="dcterms:W3CDTF">2018-09-24T07:48:16Z</dcterms:created>
  <dcterms:modified xsi:type="dcterms:W3CDTF">2018-11-13T09:09:04Z</dcterms:modified>
</cp:coreProperties>
</file>