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375" windowWidth="19155" windowHeight="9990" tabRatio="871" firstSheet="2" activeTab="2"/>
  </bookViews>
  <sheets>
    <sheet name="Bilancio_2016_USCITE" sheetId="1" r:id="rId1"/>
    <sheet name="Bilancio_2016_ENTRATE" sheetId="2" r:id="rId2"/>
    <sheet name="Allegato 4" sheetId="3" r:id="rId3"/>
  </sheets>
  <definedNames>
    <definedName name="_xlnm._FilterDatabase" localSheetId="0" hidden="1">'Bilancio_2016_USCITE'!$A$1:$AM$344</definedName>
    <definedName name="Bilancio_2016" localSheetId="0">'Bilancio_2016_USCITE'!$K$1:$AN$336</definedName>
    <definedName name="Bilancio_2016_Entrate" localSheetId="1">'Bilancio_2016_ENTRATE'!$K$1:$AM$69</definedName>
  </definedNames>
  <calcPr fullCalcOnLoad="1"/>
</workbook>
</file>

<file path=xl/sharedStrings.xml><?xml version="1.0" encoding="utf-8"?>
<sst xmlns="http://schemas.openxmlformats.org/spreadsheetml/2006/main" count="346" uniqueCount="160">
  <si>
    <t>Capitolo</t>
  </si>
  <si>
    <t>Articolo</t>
  </si>
  <si>
    <t>Art.St-2</t>
  </si>
  <si>
    <t>Prev. iniziale di competenza (1)</t>
  </si>
  <si>
    <t>C.:Variazioni (2)</t>
  </si>
  <si>
    <t>C.:Assestato (3=2+/-1)</t>
  </si>
  <si>
    <t>Cassa: Previsione (4)</t>
  </si>
  <si>
    <t>Cassa: Variazioni (5)</t>
  </si>
  <si>
    <t>Cassa: Assestato (6=4-5)</t>
  </si>
  <si>
    <t>C.:Imp./Acc. (7)</t>
  </si>
  <si>
    <t>C.:Pagato/Inc. (10)</t>
  </si>
  <si>
    <t>R.:Residuo Iniz. (11)</t>
  </si>
  <si>
    <t>R.:Variazioni (12)</t>
  </si>
  <si>
    <t>R.:Residuo Ass. (13=11-12)</t>
  </si>
  <si>
    <t>R.:Pagato/Inc. (14)</t>
  </si>
  <si>
    <t>C.:Prenotato</t>
  </si>
  <si>
    <t>C.:Liquidato</t>
  </si>
  <si>
    <t>R.:da Liquidare</t>
  </si>
  <si>
    <t>R.:da Pag./Inc.</t>
  </si>
  <si>
    <t>R.:Liq.eserc.</t>
  </si>
  <si>
    <t>R.:Liq.residuo</t>
  </si>
  <si>
    <t>R.:Liquidato</t>
  </si>
  <si>
    <t>Residuo 2013 (15=7-10)</t>
  </si>
  <si>
    <t>Residui da pagare (16=13-14)</t>
  </si>
  <si>
    <t>Totale residui (17=15+16)</t>
  </si>
  <si>
    <t>Totale pagato\inc. (18=10+14)</t>
  </si>
  <si>
    <t>Economie (8=3-7)</t>
  </si>
  <si>
    <t>Massa (9=7+13)</t>
  </si>
  <si>
    <t>Conto finanz.</t>
  </si>
  <si>
    <t>Art.:Stat.2</t>
  </si>
  <si>
    <t>Cap.:Stat.2</t>
  </si>
  <si>
    <t>cap_art</t>
  </si>
  <si>
    <t>Liv_1</t>
  </si>
  <si>
    <t>Liv_2</t>
  </si>
  <si>
    <t>Liv_3</t>
  </si>
  <si>
    <t>Sezione</t>
  </si>
  <si>
    <t>Livelli</t>
  </si>
  <si>
    <t>Voce</t>
  </si>
  <si>
    <t>E</t>
  </si>
  <si>
    <t>I</t>
  </si>
  <si>
    <t>II</t>
  </si>
  <si>
    <t>III</t>
  </si>
  <si>
    <t>Trasferimenti correnti</t>
  </si>
  <si>
    <t>E.2.00.00.00.000</t>
  </si>
  <si>
    <t>E.2.01.00.00.000</t>
  </si>
  <si>
    <t>Trasferimenti correnti da Amministrazioni pubbliche</t>
  </si>
  <si>
    <t>E.2.01.01.00.000</t>
  </si>
  <si>
    <t>Entrate extratributarie</t>
  </si>
  <si>
    <t>E.3.00.00.00.000</t>
  </si>
  <si>
    <t>Vendita di beni e servizi e proventi derivanti dalla gestione dei beni</t>
  </si>
  <si>
    <t>E.3.01.00.00.000</t>
  </si>
  <si>
    <t>Vendita di beni</t>
  </si>
  <si>
    <t>E.3.01.01.00.000</t>
  </si>
  <si>
    <t>Entrate dalla vendita e dall'erogazione di servizi</t>
  </si>
  <si>
    <t>E.3.01.02.00.000</t>
  </si>
  <si>
    <t>Proventi derivanti dalla gestione dei beni</t>
  </si>
  <si>
    <t>E.3.01.03.00.000</t>
  </si>
  <si>
    <t>Proventi derivanti dall'attività di controllo e repressione delle irregolarità e degli illeciti</t>
  </si>
  <si>
    <t>E.3.02.00.00.000</t>
  </si>
  <si>
    <t>Entrate da famiglie derivanti dall'attività di controllo e repressione delle irregolarità e degli illeciti</t>
  </si>
  <si>
    <t>E.3.02.02.00.000</t>
  </si>
  <si>
    <t>Entrate da Imprese derivanti dall'attività di controllo e repressione delle irregolarità e degli illeciti</t>
  </si>
  <si>
    <t>E.3.02.03.00.000</t>
  </si>
  <si>
    <t>Interessi attivi</t>
  </si>
  <si>
    <t>E.3.03.00.00.000</t>
  </si>
  <si>
    <t>Altri interessi attivi</t>
  </si>
  <si>
    <t>E.3.03.03.00.000</t>
  </si>
  <si>
    <t>Rimborsi e altre entrate correnti</t>
  </si>
  <si>
    <t>E.3.05.00.00.000</t>
  </si>
  <si>
    <t>Rimborsi in entrata</t>
  </si>
  <si>
    <t>E.3.05.02.00.000</t>
  </si>
  <si>
    <t>Altre entrate correnti n.a.c.</t>
  </si>
  <si>
    <t>E.3.05.99.00.000</t>
  </si>
  <si>
    <t>Entrate per conto terzi e partite di giro</t>
  </si>
  <si>
    <t>E.9.00.00.00.000</t>
  </si>
  <si>
    <t>Entrate per partite di giro</t>
  </si>
  <si>
    <t>E.9.01.00.00.000</t>
  </si>
  <si>
    <t>Ritenute su redditi da lavoro dipendente</t>
  </si>
  <si>
    <t>E.9.01.02.00.000</t>
  </si>
  <si>
    <t>Ritenute su redditi da lavoro autonomo</t>
  </si>
  <si>
    <t>E.9.01.03.00.000</t>
  </si>
  <si>
    <t>Altre entrate per partite di giro</t>
  </si>
  <si>
    <t>E.9.01.99.00.000</t>
  </si>
  <si>
    <t>Entrate per conto terzi</t>
  </si>
  <si>
    <t>E.9.02.00.00.000</t>
  </si>
  <si>
    <t>Depositi di/presso terzi</t>
  </si>
  <si>
    <t>E.9.02.04.00.000</t>
  </si>
  <si>
    <t>Altre entrate per conto terzi</t>
  </si>
  <si>
    <t>E.9.02.99.00.000</t>
  </si>
  <si>
    <t>U</t>
  </si>
  <si>
    <t>Spese correnti</t>
  </si>
  <si>
    <t>U.1.00.00.00.000</t>
  </si>
  <si>
    <t>Redditi da lavoro dipendente</t>
  </si>
  <si>
    <t>U.1.01.00.00.000</t>
  </si>
  <si>
    <t>Retribuzioni lorde</t>
  </si>
  <si>
    <t>U.1.01.01.00.000</t>
  </si>
  <si>
    <t>Contributi sociali a carico dell'ente</t>
  </si>
  <si>
    <t>U.1.01.02.00.000</t>
  </si>
  <si>
    <t>Imposte e tasse a carico dell'ente</t>
  </si>
  <si>
    <t>U.1.02.00.00.000</t>
  </si>
  <si>
    <t>Imposte, tasse e proventi assimilati a carico dell'ente</t>
  </si>
  <si>
    <t>U.1.02.01.00.000</t>
  </si>
  <si>
    <t>Acquisto di beni e servizi</t>
  </si>
  <si>
    <t>U.1.03.00.00.000</t>
  </si>
  <si>
    <t>Acquisto di beni</t>
  </si>
  <si>
    <t>U.1.03.01.00.000</t>
  </si>
  <si>
    <t>Acquisto di servizi</t>
  </si>
  <si>
    <t>U.1.03.02.00.000</t>
  </si>
  <si>
    <t>U.1.04.00.00.000</t>
  </si>
  <si>
    <t>Trasferimenti correnti a Amministrazioni Pubbliche</t>
  </si>
  <si>
    <t>U.1.04.01.00.000</t>
  </si>
  <si>
    <t>Interessi passivi</t>
  </si>
  <si>
    <t>U.1.07.00.00.000</t>
  </si>
  <si>
    <t>Altri interessi passivi</t>
  </si>
  <si>
    <t>U.1.07.06.00.000</t>
  </si>
  <si>
    <t>Rimborsi e poste correttive delle entrate</t>
  </si>
  <si>
    <t>U.1.09.00.00.000</t>
  </si>
  <si>
    <t>Rimborsi per spese di personale (comando, distacco, fuori ruolo, convenzioni, ecc…)</t>
  </si>
  <si>
    <t>U.1.09.01.00.000</t>
  </si>
  <si>
    <t>Altri Rimborsi di parte corrente di somme non dovute o incassate in eccesso</t>
  </si>
  <si>
    <t>U.1.09.99.00.000</t>
  </si>
  <si>
    <t>Altre spese correnti</t>
  </si>
  <si>
    <t>U.1.10.00.00.000</t>
  </si>
  <si>
    <t>Fondi di riserva e altri accantonamenti</t>
  </si>
  <si>
    <t>U.1.10.01.00.000</t>
  </si>
  <si>
    <t>Premi di assicurazione</t>
  </si>
  <si>
    <t>U.1.10.04.00.000</t>
  </si>
  <si>
    <t>Spese dovute a sanzioni, risarcimenti e indennizzi</t>
  </si>
  <si>
    <t>U.1.10.05.00.000</t>
  </si>
  <si>
    <t>Spese in conto capitale</t>
  </si>
  <si>
    <t>U.2.00.00.00.000</t>
  </si>
  <si>
    <t>Investimenti fissi lordi e acquisto di terreni</t>
  </si>
  <si>
    <t>U.2.02.00.00.000</t>
  </si>
  <si>
    <t>Beni materiali</t>
  </si>
  <si>
    <t>U.2.02.01.00.000</t>
  </si>
  <si>
    <t>Beni immateriali</t>
  </si>
  <si>
    <t>U.2.02.03.00.000</t>
  </si>
  <si>
    <t>Uscite per conto terzi e partite di giro</t>
  </si>
  <si>
    <t>U.7.00.00.00.000</t>
  </si>
  <si>
    <t>Uscite per partite di giro</t>
  </si>
  <si>
    <t>U.7.01.00.00.000</t>
  </si>
  <si>
    <t>Versamenti di ritenute su Redditi da lavoro dipendente</t>
  </si>
  <si>
    <t>U.7.01.02.00.000</t>
  </si>
  <si>
    <t>Versamenti di ritenute su Redditi da lavoro autonomo</t>
  </si>
  <si>
    <t>U.7.01.03.00.000</t>
  </si>
  <si>
    <t>Altre uscite per partite di giro</t>
  </si>
  <si>
    <t>U.7.01.99.00.000</t>
  </si>
  <si>
    <t>Uscite per conto terzi</t>
  </si>
  <si>
    <t>U.7.02.00.00.000</t>
  </si>
  <si>
    <t>U.7.02.04.00.000</t>
  </si>
  <si>
    <t>Altre uscite per conto terzi</t>
  </si>
  <si>
    <t>U.7.02.99.00.000</t>
  </si>
  <si>
    <t>Desc_Liv_1</t>
  </si>
  <si>
    <t>Desc_Liv_2</t>
  </si>
  <si>
    <t>Desc_Liv_3</t>
  </si>
  <si>
    <t>Competenza</t>
  </si>
  <si>
    <t>Cassa</t>
  </si>
  <si>
    <t>BILANCIO DI PREVISIONE 2016 (approvato con DPCM 18/04/2016)</t>
  </si>
  <si>
    <t>ISTITUTO NAZIONALE DI STATISTICA</t>
  </si>
  <si>
    <t>Prospetto di cui all'art. 8, comma 1, D.L. 66/2014 (enti in contabilità finanziaria) - Allegato 4 del DPCM 22/09/2014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</si>
</sst>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3" fontId="38" fillId="33" borderId="0" xfId="0" applyNumberFormat="1" applyFont="1" applyFill="1" applyAlignment="1">
      <alignment/>
    </xf>
    <xf numFmtId="0" fontId="38" fillId="34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3" fontId="41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32" fillId="33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0" fontId="32" fillId="0" borderId="0" xfId="0" applyFont="1" applyAlignment="1">
      <alignment/>
    </xf>
    <xf numFmtId="0" fontId="38" fillId="35" borderId="10" xfId="0" applyFont="1" applyFill="1" applyBorder="1" applyAlignment="1">
      <alignment/>
    </xf>
    <xf numFmtId="3" fontId="38" fillId="35" borderId="10" xfId="0" applyNumberFormat="1" applyFont="1" applyFill="1" applyBorder="1" applyAlignment="1">
      <alignment/>
    </xf>
    <xf numFmtId="0" fontId="38" fillId="36" borderId="10" xfId="0" applyFont="1" applyFill="1" applyBorder="1" applyAlignment="1">
      <alignment/>
    </xf>
    <xf numFmtId="0" fontId="0" fillId="0" borderId="10" xfId="0" applyBorder="1" applyAlignment="1">
      <alignment/>
    </xf>
    <xf numFmtId="0" fontId="28" fillId="37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center"/>
    </xf>
    <xf numFmtId="3" fontId="42" fillId="35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3" fontId="42" fillId="36" borderId="10" xfId="0" applyNumberFormat="1" applyFont="1" applyFill="1" applyBorder="1" applyAlignment="1">
      <alignment/>
    </xf>
    <xf numFmtId="3" fontId="43" fillId="0" borderId="10" xfId="0" applyNumberFormat="1" applyFont="1" applyBorder="1" applyAlignment="1">
      <alignment/>
    </xf>
    <xf numFmtId="0" fontId="42" fillId="35" borderId="10" xfId="0" applyFont="1" applyFill="1" applyBorder="1" applyAlignment="1">
      <alignment/>
    </xf>
    <xf numFmtId="0" fontId="42" fillId="36" borderId="1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4"/>
  <sheetViews>
    <sheetView zoomScalePageLayoutView="0" workbookViewId="0" topLeftCell="A1">
      <pane xSplit="1" ySplit="1" topLeftCell="M3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348" sqref="S348"/>
    </sheetView>
  </sheetViews>
  <sheetFormatPr defaultColWidth="9.140625" defaultRowHeight="15"/>
  <cols>
    <col min="1" max="1" width="13.28125" style="6" customWidth="1"/>
    <col min="2" max="5" width="15.28125" style="6" customWidth="1"/>
    <col min="6" max="7" width="28.00390625" style="6" customWidth="1"/>
    <col min="8" max="8" width="28.421875" style="6" customWidth="1"/>
    <col min="9" max="10" width="15.28125" style="6" customWidth="1"/>
    <col min="11" max="11" width="8.421875" style="6" customWidth="1"/>
    <col min="12" max="12" width="8.00390625" style="6" customWidth="1"/>
    <col min="13" max="13" width="7.7109375" style="6" customWidth="1"/>
    <col min="14" max="14" width="29.28125" style="6" bestFit="1" customWidth="1"/>
    <col min="15" max="15" width="15.140625" style="0" customWidth="1"/>
    <col min="16" max="16" width="13.140625" style="0" customWidth="1"/>
    <col min="17" max="18" width="23.28125" style="6" customWidth="1"/>
    <col min="19" max="19" width="18.8515625" style="0" bestFit="1" customWidth="1"/>
    <col min="20" max="20" width="22.421875" style="0" bestFit="1" customWidth="1"/>
    <col min="21" max="21" width="14.7109375" style="0" bestFit="1" customWidth="1"/>
    <col min="22" max="22" width="17.421875" style="0" bestFit="1" customWidth="1"/>
    <col min="23" max="23" width="18.7109375" style="0" bestFit="1" customWidth="1"/>
    <col min="24" max="24" width="16.140625" style="0" bestFit="1" customWidth="1"/>
    <col min="25" max="25" width="24.421875" style="0" bestFit="1" customWidth="1"/>
    <col min="26" max="26" width="17.421875" style="0" bestFit="1" customWidth="1"/>
    <col min="27" max="27" width="12.140625" style="0" bestFit="1" customWidth="1"/>
    <col min="28" max="28" width="11.57421875" style="0" bestFit="1" customWidth="1"/>
    <col min="29" max="29" width="14.28125" style="0" bestFit="1" customWidth="1"/>
    <col min="30" max="30" width="13.7109375" style="0" bestFit="1" customWidth="1"/>
    <col min="31" max="31" width="11.7109375" style="0" bestFit="1" customWidth="1"/>
    <col min="32" max="32" width="13.28125" style="0" bestFit="1" customWidth="1"/>
    <col min="33" max="33" width="11.57421875" style="0" bestFit="1" customWidth="1"/>
    <col min="34" max="34" width="21.57421875" style="0" bestFit="1" customWidth="1"/>
    <col min="35" max="35" width="26.7109375" style="0" bestFit="1" customWidth="1"/>
    <col min="36" max="36" width="23.421875" style="0" bestFit="1" customWidth="1"/>
    <col min="37" max="37" width="27.421875" style="0" bestFit="1" customWidth="1"/>
    <col min="38" max="38" width="16.421875" style="0" bestFit="1" customWidth="1"/>
    <col min="39" max="39" width="14.421875" style="0" bestFit="1" customWidth="1"/>
  </cols>
  <sheetData>
    <row r="1" spans="1:39" s="1" customFormat="1" ht="15">
      <c r="A1" s="3" t="s">
        <v>31</v>
      </c>
      <c r="B1" s="3" t="s">
        <v>28</v>
      </c>
      <c r="C1" s="3" t="s">
        <v>32</v>
      </c>
      <c r="D1" s="3" t="s">
        <v>33</v>
      </c>
      <c r="E1" s="3" t="s">
        <v>34</v>
      </c>
      <c r="F1" s="3" t="s">
        <v>152</v>
      </c>
      <c r="G1" s="3" t="s">
        <v>153</v>
      </c>
      <c r="H1" s="3" t="s">
        <v>154</v>
      </c>
      <c r="I1" s="3" t="s">
        <v>29</v>
      </c>
      <c r="J1" s="3" t="s">
        <v>30</v>
      </c>
      <c r="K1" s="4" t="s">
        <v>0</v>
      </c>
      <c r="L1" s="4" t="s">
        <v>1</v>
      </c>
      <c r="M1" s="4" t="s">
        <v>2</v>
      </c>
      <c r="N1" s="5" t="s">
        <v>3</v>
      </c>
      <c r="O1" s="1" t="s">
        <v>4</v>
      </c>
      <c r="P1" s="1" t="s">
        <v>5</v>
      </c>
      <c r="Q1" s="5" t="s">
        <v>6</v>
      </c>
      <c r="R1" s="5" t="s">
        <v>6</v>
      </c>
      <c r="S1" s="1" t="s">
        <v>7</v>
      </c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  <c r="AA1" s="1" t="s">
        <v>15</v>
      </c>
      <c r="AB1" s="1" t="s">
        <v>16</v>
      </c>
      <c r="AC1" s="1" t="s">
        <v>17</v>
      </c>
      <c r="AD1" s="1" t="s">
        <v>18</v>
      </c>
      <c r="AE1" s="1" t="s">
        <v>19</v>
      </c>
      <c r="AF1" s="1" t="s">
        <v>20</v>
      </c>
      <c r="AG1" s="1" t="s">
        <v>21</v>
      </c>
      <c r="AH1" s="1" t="s">
        <v>22</v>
      </c>
      <c r="AI1" s="1" t="s">
        <v>23</v>
      </c>
      <c r="AJ1" s="1" t="s">
        <v>24</v>
      </c>
      <c r="AK1" s="1" t="s">
        <v>25</v>
      </c>
      <c r="AL1" s="1" t="s">
        <v>26</v>
      </c>
      <c r="AM1" s="1" t="s">
        <v>27</v>
      </c>
    </row>
    <row r="2" spans="1:39" ht="15">
      <c r="A2" s="6" t="str">
        <f>CONCATENATE(K2,L2)</f>
        <v>110100</v>
      </c>
      <c r="B2" s="6" t="e">
        <f>VLOOKUP(A2,#REF!,16,FALSE)</f>
        <v>#REF!</v>
      </c>
      <c r="C2" s="6" t="e">
        <f>CONCATENATE(LEFT(B2,3),".00.00.00.000")</f>
        <v>#REF!</v>
      </c>
      <c r="D2" s="6" t="e">
        <f>CONCATENATE(LEFT(B2,6),".00.00.000")</f>
        <v>#REF!</v>
      </c>
      <c r="E2" s="6" t="e">
        <f>CONCATENATE(LEFT(B2,9),".00.000")</f>
        <v>#REF!</v>
      </c>
      <c r="F2" s="6" t="e">
        <f>VLOOKUP(Bilancio_2016_USCITE!C2,#REF!,2,FALSE)</f>
        <v>#REF!</v>
      </c>
      <c r="G2" s="6" t="e">
        <f>VLOOKUP(D2,#REF!,2,FALSE)</f>
        <v>#REF!</v>
      </c>
      <c r="H2" s="6" t="e">
        <f>VLOOKUP(E2,#REF!,2,FALSE)</f>
        <v>#REF!</v>
      </c>
      <c r="I2" s="6" t="e">
        <f>VLOOKUP(A2,#REF!,19,FALSE)</f>
        <v>#REF!</v>
      </c>
      <c r="J2" s="6" t="e">
        <f>VLOOKUP(A2,#REF!,21,FALSE)</f>
        <v>#REF!</v>
      </c>
      <c r="K2" s="6">
        <v>11010</v>
      </c>
      <c r="L2" s="6">
        <v>0</v>
      </c>
      <c r="M2" s="6">
        <v>0</v>
      </c>
      <c r="N2" s="6">
        <v>240000</v>
      </c>
      <c r="O2">
        <v>0</v>
      </c>
      <c r="P2">
        <v>240000</v>
      </c>
      <c r="Q2" s="6">
        <v>240000</v>
      </c>
      <c r="R2" s="6">
        <v>240000</v>
      </c>
      <c r="S2">
        <v>0</v>
      </c>
      <c r="T2">
        <v>240000</v>
      </c>
      <c r="U2">
        <v>20000</v>
      </c>
      <c r="V2">
        <v>20000</v>
      </c>
      <c r="W2">
        <v>88288.91</v>
      </c>
      <c r="Y2">
        <v>88288.91</v>
      </c>
      <c r="AA2">
        <v>20000</v>
      </c>
      <c r="AB2">
        <v>20000</v>
      </c>
      <c r="AC2">
        <v>88288.91</v>
      </c>
      <c r="AD2">
        <v>0</v>
      </c>
      <c r="AF2">
        <v>0</v>
      </c>
      <c r="AG2">
        <v>0</v>
      </c>
      <c r="AH2">
        <v>0</v>
      </c>
      <c r="AI2">
        <v>88288.91</v>
      </c>
      <c r="AJ2">
        <v>88288.91</v>
      </c>
      <c r="AK2">
        <v>20000</v>
      </c>
      <c r="AL2">
        <v>220000</v>
      </c>
      <c r="AM2">
        <v>108288.91</v>
      </c>
    </row>
    <row r="3" spans="1:39" ht="15">
      <c r="A3" s="6" t="str">
        <f aca="true" t="shared" si="0" ref="A3:A66">CONCATENATE(K3,L3)</f>
        <v>110200</v>
      </c>
      <c r="B3" s="6" t="e">
        <f>VLOOKUP(A3,#REF!,16,FALSE)</f>
        <v>#REF!</v>
      </c>
      <c r="C3" s="6" t="e">
        <f aca="true" t="shared" si="1" ref="C3:C66">CONCATENATE(LEFT(B3,3),".00.00.00.000")</f>
        <v>#REF!</v>
      </c>
      <c r="D3" s="6" t="e">
        <f aca="true" t="shared" si="2" ref="D3:D66">CONCATENATE(LEFT(B3,6),".00.00.000")</f>
        <v>#REF!</v>
      </c>
      <c r="E3" s="6" t="e">
        <f aca="true" t="shared" si="3" ref="E3:E66">CONCATENATE(LEFT(B3,9),".00.000")</f>
        <v>#REF!</v>
      </c>
      <c r="F3" s="6" t="e">
        <f>VLOOKUP(Bilancio_2016_USCITE!C3,#REF!,2,FALSE)</f>
        <v>#REF!</v>
      </c>
      <c r="G3" s="6" t="e">
        <f>VLOOKUP(D3,#REF!,2,FALSE)</f>
        <v>#REF!</v>
      </c>
      <c r="H3" s="6" t="e">
        <f>VLOOKUP(E3,#REF!,2,FALSE)</f>
        <v>#REF!</v>
      </c>
      <c r="I3" s="6" t="e">
        <f>VLOOKUP(A3,#REF!,19,FALSE)</f>
        <v>#REF!</v>
      </c>
      <c r="J3" s="6" t="e">
        <f>VLOOKUP(A3,#REF!,21,FALSE)</f>
        <v>#REF!</v>
      </c>
      <c r="K3" s="6">
        <v>11020</v>
      </c>
      <c r="L3" s="6">
        <v>0</v>
      </c>
      <c r="M3" s="6">
        <v>0</v>
      </c>
      <c r="N3" s="6">
        <v>45000</v>
      </c>
      <c r="O3">
        <v>0</v>
      </c>
      <c r="P3">
        <v>45000</v>
      </c>
      <c r="Q3" s="6">
        <v>50000</v>
      </c>
      <c r="R3" s="6">
        <v>50000</v>
      </c>
      <c r="S3">
        <v>0</v>
      </c>
      <c r="T3">
        <v>50000</v>
      </c>
      <c r="W3">
        <v>1736.73</v>
      </c>
      <c r="Y3">
        <v>1736.73</v>
      </c>
      <c r="AC3">
        <v>1736.73</v>
      </c>
      <c r="AD3">
        <v>0</v>
      </c>
      <c r="AF3">
        <v>0</v>
      </c>
      <c r="AG3">
        <v>0</v>
      </c>
      <c r="AH3">
        <v>0</v>
      </c>
      <c r="AI3">
        <v>1736.73</v>
      </c>
      <c r="AJ3">
        <v>1736.73</v>
      </c>
      <c r="AK3">
        <v>0</v>
      </c>
      <c r="AL3">
        <v>45000</v>
      </c>
      <c r="AM3">
        <v>1736.73</v>
      </c>
    </row>
    <row r="4" spans="1:39" ht="15">
      <c r="A4" s="6" t="str">
        <f t="shared" si="0"/>
        <v>110300</v>
      </c>
      <c r="B4" s="6" t="e">
        <f>VLOOKUP(A4,#REF!,16,FALSE)</f>
        <v>#REF!</v>
      </c>
      <c r="C4" s="6" t="e">
        <f t="shared" si="1"/>
        <v>#REF!</v>
      </c>
      <c r="D4" s="6" t="e">
        <f t="shared" si="2"/>
        <v>#REF!</v>
      </c>
      <c r="E4" s="6" t="e">
        <f t="shared" si="3"/>
        <v>#REF!</v>
      </c>
      <c r="F4" s="6" t="e">
        <f>VLOOKUP(Bilancio_2016_USCITE!C4,#REF!,2,FALSE)</f>
        <v>#REF!</v>
      </c>
      <c r="G4" s="6" t="e">
        <f>VLOOKUP(D4,#REF!,2,FALSE)</f>
        <v>#REF!</v>
      </c>
      <c r="H4" s="6" t="e">
        <f>VLOOKUP(E4,#REF!,2,FALSE)</f>
        <v>#REF!</v>
      </c>
      <c r="I4" s="6" t="e">
        <f>VLOOKUP(A4,#REF!,19,FALSE)</f>
        <v>#REF!</v>
      </c>
      <c r="J4" s="6" t="e">
        <f>VLOOKUP(A4,#REF!,21,FALSE)</f>
        <v>#REF!</v>
      </c>
      <c r="K4" s="6">
        <v>11030</v>
      </c>
      <c r="L4" s="6">
        <v>0</v>
      </c>
      <c r="M4" s="6">
        <v>0</v>
      </c>
      <c r="N4" s="6">
        <v>23400</v>
      </c>
      <c r="O4">
        <v>0</v>
      </c>
      <c r="P4">
        <v>23400</v>
      </c>
      <c r="Q4" s="6">
        <v>24000</v>
      </c>
      <c r="R4" s="6">
        <v>24000</v>
      </c>
      <c r="S4">
        <v>0</v>
      </c>
      <c r="T4">
        <v>24000</v>
      </c>
      <c r="W4">
        <v>4492.2</v>
      </c>
      <c r="Y4">
        <v>4492.2</v>
      </c>
      <c r="AC4">
        <v>4492.2</v>
      </c>
      <c r="AD4">
        <v>0</v>
      </c>
      <c r="AF4">
        <v>0</v>
      </c>
      <c r="AG4">
        <v>0</v>
      </c>
      <c r="AH4">
        <v>0</v>
      </c>
      <c r="AI4">
        <v>4492.2</v>
      </c>
      <c r="AJ4">
        <v>4492.2</v>
      </c>
      <c r="AK4">
        <v>0</v>
      </c>
      <c r="AL4">
        <v>23400</v>
      </c>
      <c r="AM4">
        <v>4492.2</v>
      </c>
    </row>
    <row r="5" spans="1:39" ht="15">
      <c r="A5" s="6" t="str">
        <f t="shared" si="0"/>
        <v>110400</v>
      </c>
      <c r="B5" s="6" t="e">
        <f>VLOOKUP(A5,#REF!,16,FALSE)</f>
        <v>#REF!</v>
      </c>
      <c r="C5" s="6" t="e">
        <f t="shared" si="1"/>
        <v>#REF!</v>
      </c>
      <c r="D5" s="6" t="e">
        <f t="shared" si="2"/>
        <v>#REF!</v>
      </c>
      <c r="E5" s="6" t="e">
        <f t="shared" si="3"/>
        <v>#REF!</v>
      </c>
      <c r="F5" s="6" t="e">
        <f>VLOOKUP(Bilancio_2016_USCITE!C5,#REF!,2,FALSE)</f>
        <v>#REF!</v>
      </c>
      <c r="G5" s="6" t="e">
        <f>VLOOKUP(D5,#REF!,2,FALSE)</f>
        <v>#REF!</v>
      </c>
      <c r="H5" s="6" t="e">
        <f>VLOOKUP(E5,#REF!,2,FALSE)</f>
        <v>#REF!</v>
      </c>
      <c r="I5" s="6" t="e">
        <f>VLOOKUP(A5,#REF!,19,FALSE)</f>
        <v>#REF!</v>
      </c>
      <c r="J5" s="6" t="e">
        <f>VLOOKUP(A5,#REF!,21,FALSE)</f>
        <v>#REF!</v>
      </c>
      <c r="K5" s="6">
        <v>11040</v>
      </c>
      <c r="L5" s="6">
        <v>0</v>
      </c>
      <c r="M5" s="6">
        <v>0</v>
      </c>
      <c r="N5" s="6">
        <v>83500</v>
      </c>
      <c r="O5">
        <v>0</v>
      </c>
      <c r="P5">
        <v>83500</v>
      </c>
      <c r="Q5" s="6">
        <v>82000</v>
      </c>
      <c r="R5" s="6">
        <v>82000</v>
      </c>
      <c r="S5">
        <v>0</v>
      </c>
      <c r="T5">
        <v>82000</v>
      </c>
      <c r="W5">
        <v>2756.78</v>
      </c>
      <c r="X5">
        <v>0</v>
      </c>
      <c r="Y5">
        <v>2756.78</v>
      </c>
      <c r="Z5">
        <v>2034.66</v>
      </c>
      <c r="AC5">
        <v>722.12</v>
      </c>
      <c r="AD5">
        <v>0</v>
      </c>
      <c r="AE5">
        <v>2034.66</v>
      </c>
      <c r="AF5">
        <v>0</v>
      </c>
      <c r="AG5">
        <v>2034.66</v>
      </c>
      <c r="AH5">
        <v>0</v>
      </c>
      <c r="AI5">
        <v>722.12</v>
      </c>
      <c r="AJ5">
        <v>722.12</v>
      </c>
      <c r="AK5">
        <v>2034.66</v>
      </c>
      <c r="AL5">
        <v>83500</v>
      </c>
      <c r="AM5">
        <v>2756.78</v>
      </c>
    </row>
    <row r="6" spans="1:39" ht="15">
      <c r="A6" s="6" t="str">
        <f t="shared" si="0"/>
        <v>110500</v>
      </c>
      <c r="B6" s="6" t="e">
        <f>VLOOKUP(A6,#REF!,16,FALSE)</f>
        <v>#REF!</v>
      </c>
      <c r="C6" s="6" t="e">
        <f t="shared" si="1"/>
        <v>#REF!</v>
      </c>
      <c r="D6" s="6" t="e">
        <f t="shared" si="2"/>
        <v>#REF!</v>
      </c>
      <c r="E6" s="6" t="e">
        <f t="shared" si="3"/>
        <v>#REF!</v>
      </c>
      <c r="F6" s="6" t="e">
        <f>VLOOKUP(Bilancio_2016_USCITE!C6,#REF!,2,FALSE)</f>
        <v>#REF!</v>
      </c>
      <c r="G6" s="6" t="e">
        <f>VLOOKUP(D6,#REF!,2,FALSE)</f>
        <v>#REF!</v>
      </c>
      <c r="H6" s="6" t="e">
        <f>VLOOKUP(E6,#REF!,2,FALSE)</f>
        <v>#REF!</v>
      </c>
      <c r="I6" s="6" t="e">
        <f>VLOOKUP(A6,#REF!,19,FALSE)</f>
        <v>#REF!</v>
      </c>
      <c r="J6" s="6" t="e">
        <f>VLOOKUP(A6,#REF!,21,FALSE)</f>
        <v>#REF!</v>
      </c>
      <c r="K6" s="6">
        <v>11050</v>
      </c>
      <c r="L6" s="6">
        <v>0</v>
      </c>
      <c r="M6" s="6">
        <v>0</v>
      </c>
      <c r="P6">
        <v>0</v>
      </c>
      <c r="T6">
        <v>0</v>
      </c>
      <c r="W6">
        <v>0</v>
      </c>
      <c r="Y6">
        <v>0</v>
      </c>
      <c r="AC6">
        <v>0</v>
      </c>
      <c r="AD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</row>
    <row r="7" spans="1:39" ht="15">
      <c r="A7" s="6" t="str">
        <f t="shared" si="0"/>
        <v>110600</v>
      </c>
      <c r="B7" s="6" t="e">
        <f>VLOOKUP(A7,#REF!,16,FALSE)</f>
        <v>#REF!</v>
      </c>
      <c r="C7" s="6" t="e">
        <f t="shared" si="1"/>
        <v>#REF!</v>
      </c>
      <c r="D7" s="6" t="e">
        <f t="shared" si="2"/>
        <v>#REF!</v>
      </c>
      <c r="E7" s="6" t="e">
        <f t="shared" si="3"/>
        <v>#REF!</v>
      </c>
      <c r="F7" s="6" t="e">
        <f>VLOOKUP(Bilancio_2016_USCITE!C7,#REF!,2,FALSE)</f>
        <v>#REF!</v>
      </c>
      <c r="G7" s="6" t="e">
        <f>VLOOKUP(D7,#REF!,2,FALSE)</f>
        <v>#REF!</v>
      </c>
      <c r="H7" s="6" t="e">
        <f>VLOOKUP(E7,#REF!,2,FALSE)</f>
        <v>#REF!</v>
      </c>
      <c r="I7" s="6" t="e">
        <f>VLOOKUP(A7,#REF!,19,FALSE)</f>
        <v>#REF!</v>
      </c>
      <c r="J7" s="6" t="e">
        <f>VLOOKUP(A7,#REF!,21,FALSE)</f>
        <v>#REF!</v>
      </c>
      <c r="K7" s="6">
        <v>11060</v>
      </c>
      <c r="L7" s="6">
        <v>0</v>
      </c>
      <c r="M7" s="6">
        <v>0</v>
      </c>
      <c r="N7" s="6">
        <v>40000</v>
      </c>
      <c r="O7">
        <v>0</v>
      </c>
      <c r="P7">
        <v>40000</v>
      </c>
      <c r="Q7" s="6">
        <v>131000</v>
      </c>
      <c r="R7" s="6">
        <v>131000</v>
      </c>
      <c r="S7">
        <v>0</v>
      </c>
      <c r="T7">
        <v>131000</v>
      </c>
      <c r="W7">
        <v>226266.33</v>
      </c>
      <c r="X7">
        <v>0</v>
      </c>
      <c r="Y7">
        <v>226266.33</v>
      </c>
      <c r="Z7">
        <v>3601.23</v>
      </c>
      <c r="AC7">
        <v>223097.1</v>
      </c>
      <c r="AD7">
        <v>-432</v>
      </c>
      <c r="AE7">
        <v>3601.23</v>
      </c>
      <c r="AF7">
        <v>-432</v>
      </c>
      <c r="AG7">
        <v>3169.23</v>
      </c>
      <c r="AH7">
        <v>0</v>
      </c>
      <c r="AI7">
        <v>222665.1</v>
      </c>
      <c r="AJ7">
        <v>222665.1</v>
      </c>
      <c r="AK7">
        <v>3601.23</v>
      </c>
      <c r="AL7">
        <v>40000</v>
      </c>
      <c r="AM7">
        <v>226266.33</v>
      </c>
    </row>
    <row r="8" spans="1:39" ht="15">
      <c r="A8" s="6" t="str">
        <f t="shared" si="0"/>
        <v>110700</v>
      </c>
      <c r="B8" s="6" t="e">
        <f>VLOOKUP(A8,#REF!,16,FALSE)</f>
        <v>#REF!</v>
      </c>
      <c r="C8" s="6" t="e">
        <f t="shared" si="1"/>
        <v>#REF!</v>
      </c>
      <c r="D8" s="6" t="e">
        <f t="shared" si="2"/>
        <v>#REF!</v>
      </c>
      <c r="E8" s="6" t="e">
        <f t="shared" si="3"/>
        <v>#REF!</v>
      </c>
      <c r="F8" s="6" t="e">
        <f>VLOOKUP(Bilancio_2016_USCITE!C8,#REF!,2,FALSE)</f>
        <v>#REF!</v>
      </c>
      <c r="G8" s="6" t="e">
        <f>VLOOKUP(D8,#REF!,2,FALSE)</f>
        <v>#REF!</v>
      </c>
      <c r="H8" s="6" t="e">
        <f>VLOOKUP(E8,#REF!,2,FALSE)</f>
        <v>#REF!</v>
      </c>
      <c r="I8" s="6" t="e">
        <f>VLOOKUP(A8,#REF!,19,FALSE)</f>
        <v>#REF!</v>
      </c>
      <c r="J8" s="6" t="e">
        <f>VLOOKUP(A8,#REF!,21,FALSE)</f>
        <v>#REF!</v>
      </c>
      <c r="K8" s="6">
        <v>11070</v>
      </c>
      <c r="L8" s="6">
        <v>0</v>
      </c>
      <c r="M8" s="6">
        <v>0</v>
      </c>
      <c r="P8">
        <v>0</v>
      </c>
      <c r="T8">
        <v>0</v>
      </c>
      <c r="W8">
        <v>0</v>
      </c>
      <c r="Y8">
        <v>0</v>
      </c>
      <c r="AC8">
        <v>0</v>
      </c>
      <c r="AD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5">
      <c r="A9" s="6" t="str">
        <f t="shared" si="0"/>
        <v>110800</v>
      </c>
      <c r="B9" s="6" t="e">
        <f>VLOOKUP(A9,#REF!,16,FALSE)</f>
        <v>#REF!</v>
      </c>
      <c r="C9" s="6" t="e">
        <f t="shared" si="1"/>
        <v>#REF!</v>
      </c>
      <c r="D9" s="6" t="e">
        <f t="shared" si="2"/>
        <v>#REF!</v>
      </c>
      <c r="E9" s="6" t="e">
        <f t="shared" si="3"/>
        <v>#REF!</v>
      </c>
      <c r="F9" s="6" t="e">
        <f>VLOOKUP(Bilancio_2016_USCITE!C9,#REF!,2,FALSE)</f>
        <v>#REF!</v>
      </c>
      <c r="G9" s="6" t="e">
        <f>VLOOKUP(D9,#REF!,2,FALSE)</f>
        <v>#REF!</v>
      </c>
      <c r="H9" s="6" t="e">
        <f>VLOOKUP(E9,#REF!,2,FALSE)</f>
        <v>#REF!</v>
      </c>
      <c r="I9" s="6" t="e">
        <f>VLOOKUP(A9,#REF!,19,FALSE)</f>
        <v>#REF!</v>
      </c>
      <c r="J9" s="6" t="e">
        <f>VLOOKUP(A9,#REF!,21,FALSE)</f>
        <v>#REF!</v>
      </c>
      <c r="K9" s="6">
        <v>11080</v>
      </c>
      <c r="L9" s="6">
        <v>0</v>
      </c>
      <c r="M9" s="6">
        <v>0</v>
      </c>
      <c r="N9" s="6">
        <v>43000</v>
      </c>
      <c r="O9">
        <v>0</v>
      </c>
      <c r="P9">
        <v>43000</v>
      </c>
      <c r="Q9" s="6">
        <v>36000</v>
      </c>
      <c r="R9" s="6">
        <v>36000</v>
      </c>
      <c r="S9">
        <v>0</v>
      </c>
      <c r="T9">
        <v>36000</v>
      </c>
      <c r="U9">
        <v>3000</v>
      </c>
      <c r="V9">
        <v>0</v>
      </c>
      <c r="W9">
        <v>90654.32</v>
      </c>
      <c r="X9">
        <v>0</v>
      </c>
      <c r="Y9">
        <v>90654.32</v>
      </c>
      <c r="Z9">
        <v>965</v>
      </c>
      <c r="AA9">
        <v>3000</v>
      </c>
      <c r="AB9">
        <v>0</v>
      </c>
      <c r="AC9">
        <v>90045.32</v>
      </c>
      <c r="AD9">
        <v>-356</v>
      </c>
      <c r="AE9">
        <v>965</v>
      </c>
      <c r="AF9">
        <v>-356</v>
      </c>
      <c r="AG9">
        <v>609</v>
      </c>
      <c r="AH9">
        <v>3000</v>
      </c>
      <c r="AI9">
        <v>89689.32</v>
      </c>
      <c r="AJ9">
        <v>92689.32</v>
      </c>
      <c r="AK9">
        <v>965</v>
      </c>
      <c r="AL9">
        <v>40000</v>
      </c>
      <c r="AM9">
        <v>93654.32</v>
      </c>
    </row>
    <row r="10" spans="1:39" ht="15">
      <c r="A10" s="6" t="str">
        <f t="shared" si="0"/>
        <v>110850</v>
      </c>
      <c r="B10" s="6" t="e">
        <f>VLOOKUP(A10,#REF!,16,FALSE)</f>
        <v>#REF!</v>
      </c>
      <c r="C10" s="6" t="e">
        <f t="shared" si="1"/>
        <v>#REF!</v>
      </c>
      <c r="D10" s="6" t="e">
        <f t="shared" si="2"/>
        <v>#REF!</v>
      </c>
      <c r="E10" s="6" t="e">
        <f t="shared" si="3"/>
        <v>#REF!</v>
      </c>
      <c r="F10" s="6" t="e">
        <f>VLOOKUP(Bilancio_2016_USCITE!C10,#REF!,2,FALSE)</f>
        <v>#REF!</v>
      </c>
      <c r="G10" s="6" t="e">
        <f>VLOOKUP(D10,#REF!,2,FALSE)</f>
        <v>#REF!</v>
      </c>
      <c r="H10" s="6" t="e">
        <f>VLOOKUP(E10,#REF!,2,FALSE)</f>
        <v>#REF!</v>
      </c>
      <c r="I10" s="6" t="e">
        <f>VLOOKUP(A10,#REF!,19,FALSE)</f>
        <v>#REF!</v>
      </c>
      <c r="J10" s="6" t="e">
        <f>VLOOKUP(A10,#REF!,21,FALSE)</f>
        <v>#REF!</v>
      </c>
      <c r="K10" s="6">
        <v>11085</v>
      </c>
      <c r="L10" s="6">
        <v>0</v>
      </c>
      <c r="M10" s="6">
        <v>0</v>
      </c>
      <c r="N10" s="6">
        <v>25000</v>
      </c>
      <c r="O10">
        <v>0</v>
      </c>
      <c r="P10">
        <v>25000</v>
      </c>
      <c r="Q10" s="6">
        <v>36000</v>
      </c>
      <c r="R10" s="6">
        <v>36000</v>
      </c>
      <c r="S10">
        <v>0</v>
      </c>
      <c r="T10">
        <v>36000</v>
      </c>
      <c r="U10">
        <v>0</v>
      </c>
      <c r="V10">
        <v>0</v>
      </c>
      <c r="W10">
        <v>4166.65</v>
      </c>
      <c r="X10">
        <v>0</v>
      </c>
      <c r="Y10">
        <v>4166.65</v>
      </c>
      <c r="Z10">
        <v>4166.65</v>
      </c>
      <c r="AA10">
        <v>25000</v>
      </c>
      <c r="AB10">
        <v>0</v>
      </c>
      <c r="AC10">
        <v>0</v>
      </c>
      <c r="AD10">
        <v>0</v>
      </c>
      <c r="AE10">
        <v>4166.65</v>
      </c>
      <c r="AF10">
        <v>0</v>
      </c>
      <c r="AG10">
        <v>4166.65</v>
      </c>
      <c r="AH10">
        <v>0</v>
      </c>
      <c r="AI10">
        <v>0</v>
      </c>
      <c r="AJ10">
        <v>0</v>
      </c>
      <c r="AK10">
        <v>4166.65</v>
      </c>
      <c r="AL10">
        <v>25000</v>
      </c>
      <c r="AM10">
        <v>4166.65</v>
      </c>
    </row>
    <row r="11" spans="1:39" ht="15">
      <c r="A11" s="6" t="str">
        <f t="shared" si="0"/>
        <v>110900</v>
      </c>
      <c r="B11" s="6" t="e">
        <f>VLOOKUP(A11,#REF!,16,FALSE)</f>
        <v>#REF!</v>
      </c>
      <c r="C11" s="6" t="e">
        <f t="shared" si="1"/>
        <v>#REF!</v>
      </c>
      <c r="D11" s="6" t="e">
        <f t="shared" si="2"/>
        <v>#REF!</v>
      </c>
      <c r="E11" s="6" t="e">
        <f t="shared" si="3"/>
        <v>#REF!</v>
      </c>
      <c r="F11" s="6" t="e">
        <f>VLOOKUP(Bilancio_2016_USCITE!C11,#REF!,2,FALSE)</f>
        <v>#REF!</v>
      </c>
      <c r="G11" s="6" t="e">
        <f>VLOOKUP(D11,#REF!,2,FALSE)</f>
        <v>#REF!</v>
      </c>
      <c r="H11" s="6" t="e">
        <f>VLOOKUP(E11,#REF!,2,FALSE)</f>
        <v>#REF!</v>
      </c>
      <c r="I11" s="6" t="e">
        <f>VLOOKUP(A11,#REF!,19,FALSE)</f>
        <v>#REF!</v>
      </c>
      <c r="J11" s="6" t="e">
        <f>VLOOKUP(A11,#REF!,21,FALSE)</f>
        <v>#REF!</v>
      </c>
      <c r="K11" s="6">
        <v>11090</v>
      </c>
      <c r="L11" s="6">
        <v>0</v>
      </c>
      <c r="M11" s="6">
        <v>0</v>
      </c>
      <c r="N11" s="6">
        <v>0</v>
      </c>
      <c r="O11">
        <v>0</v>
      </c>
      <c r="P11">
        <v>0</v>
      </c>
      <c r="Q11" s="6">
        <v>24000</v>
      </c>
      <c r="R11" s="6">
        <v>24000</v>
      </c>
      <c r="S11">
        <v>0</v>
      </c>
      <c r="T11">
        <v>24000</v>
      </c>
      <c r="W11">
        <v>4400.3</v>
      </c>
      <c r="Y11">
        <v>4400.3</v>
      </c>
      <c r="AC11">
        <v>4400.3</v>
      </c>
      <c r="AD11">
        <v>0</v>
      </c>
      <c r="AF11">
        <v>0</v>
      </c>
      <c r="AG11">
        <v>0</v>
      </c>
      <c r="AH11">
        <v>0</v>
      </c>
      <c r="AI11">
        <v>4400.3</v>
      </c>
      <c r="AJ11">
        <v>4400.3</v>
      </c>
      <c r="AK11">
        <v>0</v>
      </c>
      <c r="AL11">
        <v>0</v>
      </c>
      <c r="AM11">
        <v>4400.3</v>
      </c>
    </row>
    <row r="12" spans="1:39" ht="15">
      <c r="A12" s="6" t="str">
        <f t="shared" si="0"/>
        <v>1109010</v>
      </c>
      <c r="B12" s="6" t="e">
        <f>VLOOKUP(A12,#REF!,16,FALSE)</f>
        <v>#REF!</v>
      </c>
      <c r="C12" s="6" t="e">
        <f t="shared" si="1"/>
        <v>#REF!</v>
      </c>
      <c r="D12" s="6" t="e">
        <f t="shared" si="2"/>
        <v>#REF!</v>
      </c>
      <c r="E12" s="6" t="e">
        <f t="shared" si="3"/>
        <v>#REF!</v>
      </c>
      <c r="F12" s="6" t="e">
        <f>VLOOKUP(Bilancio_2016_USCITE!C12,#REF!,2,FALSE)</f>
        <v>#REF!</v>
      </c>
      <c r="G12" s="6" t="e">
        <f>VLOOKUP(D12,#REF!,2,FALSE)</f>
        <v>#REF!</v>
      </c>
      <c r="H12" s="6" t="e">
        <f>VLOOKUP(E12,#REF!,2,FALSE)</f>
        <v>#REF!</v>
      </c>
      <c r="I12" s="6" t="e">
        <f>VLOOKUP(A12,#REF!,19,FALSE)</f>
        <v>#REF!</v>
      </c>
      <c r="J12" s="6" t="e">
        <f>VLOOKUP(A12,#REF!,21,FALSE)</f>
        <v>#REF!</v>
      </c>
      <c r="K12" s="6">
        <v>11090</v>
      </c>
      <c r="L12" s="6">
        <v>10</v>
      </c>
      <c r="M12" s="6">
        <v>1</v>
      </c>
      <c r="N12" s="6">
        <v>6200</v>
      </c>
      <c r="O12">
        <v>0</v>
      </c>
      <c r="P12">
        <v>6200</v>
      </c>
      <c r="Q12" s="8">
        <f>$Q$11*N12/SUM($N$12:$N$13)</f>
        <v>5952</v>
      </c>
      <c r="R12" s="8"/>
      <c r="S12">
        <v>0</v>
      </c>
      <c r="T12">
        <v>0</v>
      </c>
      <c r="W12">
        <v>8.37</v>
      </c>
      <c r="Y12">
        <v>8.37</v>
      </c>
      <c r="AC12">
        <v>8.37</v>
      </c>
      <c r="AD12">
        <v>0</v>
      </c>
      <c r="AF12">
        <v>0</v>
      </c>
      <c r="AG12">
        <v>0</v>
      </c>
      <c r="AH12">
        <v>0</v>
      </c>
      <c r="AI12">
        <v>8.37</v>
      </c>
      <c r="AJ12">
        <v>8.37</v>
      </c>
      <c r="AK12">
        <v>0</v>
      </c>
      <c r="AL12">
        <v>6200</v>
      </c>
      <c r="AM12">
        <v>8.37</v>
      </c>
    </row>
    <row r="13" spans="1:39" ht="15">
      <c r="A13" s="6" t="str">
        <f t="shared" si="0"/>
        <v>1109011</v>
      </c>
      <c r="B13" s="6" t="e">
        <f>VLOOKUP(A13,#REF!,16,FALSE)</f>
        <v>#REF!</v>
      </c>
      <c r="C13" s="6" t="e">
        <f t="shared" si="1"/>
        <v>#REF!</v>
      </c>
      <c r="D13" s="6" t="e">
        <f t="shared" si="2"/>
        <v>#REF!</v>
      </c>
      <c r="E13" s="6" t="e">
        <f t="shared" si="3"/>
        <v>#REF!</v>
      </c>
      <c r="F13" s="6" t="e">
        <f>VLOOKUP(Bilancio_2016_USCITE!C13,#REF!,2,FALSE)</f>
        <v>#REF!</v>
      </c>
      <c r="G13" s="6" t="e">
        <f>VLOOKUP(D13,#REF!,2,FALSE)</f>
        <v>#REF!</v>
      </c>
      <c r="H13" s="6" t="e">
        <f>VLOOKUP(E13,#REF!,2,FALSE)</f>
        <v>#REF!</v>
      </c>
      <c r="I13" s="6" t="e">
        <f>VLOOKUP(A13,#REF!,19,FALSE)</f>
        <v>#REF!</v>
      </c>
      <c r="J13" s="6" t="e">
        <f>VLOOKUP(A13,#REF!,21,FALSE)</f>
        <v>#REF!</v>
      </c>
      <c r="K13" s="6">
        <v>11090</v>
      </c>
      <c r="L13" s="6">
        <v>11</v>
      </c>
      <c r="M13" s="6">
        <v>1</v>
      </c>
      <c r="N13" s="6">
        <v>18800</v>
      </c>
      <c r="O13">
        <v>0</v>
      </c>
      <c r="P13">
        <v>18800</v>
      </c>
      <c r="Q13" s="8">
        <f>$Q$11*N13/SUM($N$12:$N$13)</f>
        <v>18048</v>
      </c>
      <c r="R13" s="8"/>
      <c r="S13">
        <v>0</v>
      </c>
      <c r="T13">
        <v>0</v>
      </c>
      <c r="W13">
        <v>630.91</v>
      </c>
      <c r="X13">
        <v>0</v>
      </c>
      <c r="Y13">
        <v>630.91</v>
      </c>
      <c r="Z13">
        <v>379.61</v>
      </c>
      <c r="AC13">
        <v>251.3</v>
      </c>
      <c r="AD13">
        <v>0</v>
      </c>
      <c r="AE13">
        <v>379.61</v>
      </c>
      <c r="AF13">
        <v>0</v>
      </c>
      <c r="AG13">
        <v>379.61</v>
      </c>
      <c r="AH13">
        <v>0</v>
      </c>
      <c r="AI13">
        <v>251.3</v>
      </c>
      <c r="AJ13">
        <v>251.3</v>
      </c>
      <c r="AK13">
        <v>379.61</v>
      </c>
      <c r="AL13">
        <v>18800</v>
      </c>
      <c r="AM13">
        <v>630.91</v>
      </c>
    </row>
    <row r="14" spans="1:39" ht="15">
      <c r="A14" s="6" t="str">
        <f t="shared" si="0"/>
        <v>110950</v>
      </c>
      <c r="B14" s="6" t="e">
        <f>VLOOKUP(A14,#REF!,16,FALSE)</f>
        <v>#REF!</v>
      </c>
      <c r="C14" s="6" t="e">
        <f t="shared" si="1"/>
        <v>#REF!</v>
      </c>
      <c r="D14" s="6" t="e">
        <f t="shared" si="2"/>
        <v>#REF!</v>
      </c>
      <c r="E14" s="6" t="e">
        <f t="shared" si="3"/>
        <v>#REF!</v>
      </c>
      <c r="F14" s="6" t="e">
        <f>VLOOKUP(Bilancio_2016_USCITE!C14,#REF!,2,FALSE)</f>
        <v>#REF!</v>
      </c>
      <c r="G14" s="6" t="e">
        <f>VLOOKUP(D14,#REF!,2,FALSE)</f>
        <v>#REF!</v>
      </c>
      <c r="H14" s="6" t="e">
        <f>VLOOKUP(E14,#REF!,2,FALSE)</f>
        <v>#REF!</v>
      </c>
      <c r="I14" s="6" t="e">
        <f>VLOOKUP(A14,#REF!,19,FALSE)</f>
        <v>#REF!</v>
      </c>
      <c r="J14" s="6" t="e">
        <f>VLOOKUP(A14,#REF!,21,FALSE)</f>
        <v>#REF!</v>
      </c>
      <c r="K14" s="6">
        <v>11095</v>
      </c>
      <c r="L14" s="6">
        <v>0</v>
      </c>
      <c r="M14" s="6">
        <v>0</v>
      </c>
      <c r="N14" s="6">
        <v>0</v>
      </c>
      <c r="O14">
        <v>0</v>
      </c>
      <c r="P14">
        <v>0</v>
      </c>
      <c r="Q14" s="6">
        <v>132000</v>
      </c>
      <c r="R14" s="6">
        <v>132000</v>
      </c>
      <c r="S14">
        <v>0</v>
      </c>
      <c r="T14">
        <v>132000</v>
      </c>
      <c r="U14">
        <v>0</v>
      </c>
      <c r="V14">
        <v>0</v>
      </c>
      <c r="W14">
        <v>34375.18</v>
      </c>
      <c r="Y14">
        <v>34375.18</v>
      </c>
      <c r="AA14">
        <v>0</v>
      </c>
      <c r="AB14">
        <v>0</v>
      </c>
      <c r="AC14">
        <v>34375.18</v>
      </c>
      <c r="AD14">
        <v>0</v>
      </c>
      <c r="AF14">
        <v>0</v>
      </c>
      <c r="AG14">
        <v>0</v>
      </c>
      <c r="AH14">
        <v>0</v>
      </c>
      <c r="AI14">
        <v>34375.18</v>
      </c>
      <c r="AJ14">
        <v>34375.18</v>
      </c>
      <c r="AK14">
        <v>0</v>
      </c>
      <c r="AL14">
        <v>0</v>
      </c>
      <c r="AM14">
        <v>34375.18</v>
      </c>
    </row>
    <row r="15" spans="1:39" ht="15">
      <c r="A15" s="6" t="str">
        <f t="shared" si="0"/>
        <v>1109510</v>
      </c>
      <c r="B15" s="6" t="e">
        <f>VLOOKUP(A15,#REF!,16,FALSE)</f>
        <v>#REF!</v>
      </c>
      <c r="C15" s="6" t="e">
        <f t="shared" si="1"/>
        <v>#REF!</v>
      </c>
      <c r="D15" s="6" t="e">
        <f t="shared" si="2"/>
        <v>#REF!</v>
      </c>
      <c r="E15" s="6" t="e">
        <f t="shared" si="3"/>
        <v>#REF!</v>
      </c>
      <c r="F15" s="6" t="e">
        <f>VLOOKUP(Bilancio_2016_USCITE!C15,#REF!,2,FALSE)</f>
        <v>#REF!</v>
      </c>
      <c r="G15" s="6" t="e">
        <f>VLOOKUP(D15,#REF!,2,FALSE)</f>
        <v>#REF!</v>
      </c>
      <c r="H15" s="6" t="e">
        <f>VLOOKUP(E15,#REF!,2,FALSE)</f>
        <v>#REF!</v>
      </c>
      <c r="I15" s="6" t="e">
        <f>VLOOKUP(A15,#REF!,19,FALSE)</f>
        <v>#REF!</v>
      </c>
      <c r="J15" s="6" t="e">
        <f>VLOOKUP(A15,#REF!,21,FALSE)</f>
        <v>#REF!</v>
      </c>
      <c r="K15" s="6">
        <v>11095</v>
      </c>
      <c r="L15" s="6">
        <v>10</v>
      </c>
      <c r="M15" s="6">
        <v>1</v>
      </c>
      <c r="N15" s="6">
        <v>70000</v>
      </c>
      <c r="O15">
        <v>0</v>
      </c>
      <c r="P15">
        <v>70000</v>
      </c>
      <c r="Q15" s="8">
        <f>$Q$14*N15/SUM($N$15:$N$16)</f>
        <v>88000</v>
      </c>
      <c r="R15" s="8"/>
      <c r="S15">
        <v>0</v>
      </c>
      <c r="T15">
        <v>0</v>
      </c>
      <c r="U15">
        <v>3208.35</v>
      </c>
      <c r="V15">
        <v>0</v>
      </c>
      <c r="W15">
        <v>100.08</v>
      </c>
      <c r="Y15">
        <v>100.08</v>
      </c>
      <c r="AA15">
        <v>3208.35</v>
      </c>
      <c r="AB15">
        <v>3200</v>
      </c>
      <c r="AC15">
        <v>100.08</v>
      </c>
      <c r="AD15">
        <v>0</v>
      </c>
      <c r="AF15">
        <v>0</v>
      </c>
      <c r="AG15">
        <v>0</v>
      </c>
      <c r="AH15">
        <v>3208.35</v>
      </c>
      <c r="AI15">
        <v>100.08</v>
      </c>
      <c r="AJ15">
        <v>3308.43</v>
      </c>
      <c r="AK15">
        <v>0</v>
      </c>
      <c r="AL15">
        <v>66791.65</v>
      </c>
      <c r="AM15">
        <v>3308.43</v>
      </c>
    </row>
    <row r="16" spans="1:39" ht="15">
      <c r="A16" s="6" t="str">
        <f t="shared" si="0"/>
        <v>1109511</v>
      </c>
      <c r="B16" s="6" t="e">
        <f>VLOOKUP(A16,#REF!,16,FALSE)</f>
        <v>#REF!</v>
      </c>
      <c r="C16" s="6" t="e">
        <f t="shared" si="1"/>
        <v>#REF!</v>
      </c>
      <c r="D16" s="6" t="e">
        <f t="shared" si="2"/>
        <v>#REF!</v>
      </c>
      <c r="E16" s="6" t="e">
        <f t="shared" si="3"/>
        <v>#REF!</v>
      </c>
      <c r="F16" s="6" t="e">
        <f>VLOOKUP(Bilancio_2016_USCITE!C16,#REF!,2,FALSE)</f>
        <v>#REF!</v>
      </c>
      <c r="G16" s="6" t="e">
        <f>VLOOKUP(D16,#REF!,2,FALSE)</f>
        <v>#REF!</v>
      </c>
      <c r="H16" s="6" t="e">
        <f>VLOOKUP(E16,#REF!,2,FALSE)</f>
        <v>#REF!</v>
      </c>
      <c r="I16" s="6" t="e">
        <f>VLOOKUP(A16,#REF!,19,FALSE)</f>
        <v>#REF!</v>
      </c>
      <c r="J16" s="6" t="e">
        <f>VLOOKUP(A16,#REF!,21,FALSE)</f>
        <v>#REF!</v>
      </c>
      <c r="K16" s="6">
        <v>11095</v>
      </c>
      <c r="L16" s="6">
        <v>11</v>
      </c>
      <c r="M16" s="6">
        <v>1</v>
      </c>
      <c r="N16" s="6">
        <v>35000</v>
      </c>
      <c r="O16">
        <v>0</v>
      </c>
      <c r="P16">
        <v>35000</v>
      </c>
      <c r="Q16" s="8">
        <f>$Q$14*N16/SUM($N$15:$N$16)</f>
        <v>44000</v>
      </c>
      <c r="R16" s="8"/>
      <c r="S16">
        <v>0</v>
      </c>
      <c r="T16">
        <v>0</v>
      </c>
      <c r="U16">
        <v>0</v>
      </c>
      <c r="V16">
        <v>0</v>
      </c>
      <c r="W16">
        <v>1228.83</v>
      </c>
      <c r="X16">
        <v>0</v>
      </c>
      <c r="Y16">
        <v>1228.83</v>
      </c>
      <c r="Z16">
        <v>0</v>
      </c>
      <c r="AA16">
        <v>6762.78</v>
      </c>
      <c r="AB16">
        <v>0</v>
      </c>
      <c r="AC16">
        <v>108</v>
      </c>
      <c r="AD16">
        <v>1120.83</v>
      </c>
      <c r="AE16">
        <v>1120.83</v>
      </c>
      <c r="AF16">
        <v>0</v>
      </c>
      <c r="AG16">
        <v>1120.83</v>
      </c>
      <c r="AH16">
        <v>0</v>
      </c>
      <c r="AI16">
        <v>1228.83</v>
      </c>
      <c r="AJ16">
        <v>1228.83</v>
      </c>
      <c r="AK16">
        <v>0</v>
      </c>
      <c r="AL16">
        <v>35000</v>
      </c>
      <c r="AM16">
        <v>1228.83</v>
      </c>
    </row>
    <row r="17" spans="1:39" ht="15">
      <c r="A17" s="6" t="str">
        <f t="shared" si="0"/>
        <v>120100</v>
      </c>
      <c r="B17" s="6" t="e">
        <f>VLOOKUP(A17,#REF!,16,FALSE)</f>
        <v>#REF!</v>
      </c>
      <c r="C17" s="6" t="e">
        <f t="shared" si="1"/>
        <v>#REF!</v>
      </c>
      <c r="D17" s="6" t="e">
        <f t="shared" si="2"/>
        <v>#REF!</v>
      </c>
      <c r="E17" s="6" t="e">
        <f t="shared" si="3"/>
        <v>#REF!</v>
      </c>
      <c r="F17" s="6" t="e">
        <f>VLOOKUP(Bilancio_2016_USCITE!C17,#REF!,2,FALSE)</f>
        <v>#REF!</v>
      </c>
      <c r="G17" s="6" t="e">
        <f>VLOOKUP(D17,#REF!,2,FALSE)</f>
        <v>#REF!</v>
      </c>
      <c r="H17" s="6" t="e">
        <f>VLOOKUP(E17,#REF!,2,FALSE)</f>
        <v>#REF!</v>
      </c>
      <c r="I17" s="6" t="e">
        <f>VLOOKUP(A17,#REF!,19,FALSE)</f>
        <v>#REF!</v>
      </c>
      <c r="J17" s="6" t="e">
        <f>VLOOKUP(A17,#REF!,21,FALSE)</f>
        <v>#REF!</v>
      </c>
      <c r="K17" s="6">
        <v>12010</v>
      </c>
      <c r="L17" s="6">
        <v>0</v>
      </c>
      <c r="M17" s="6">
        <v>0</v>
      </c>
      <c r="N17" s="6">
        <v>0</v>
      </c>
      <c r="O17">
        <v>0</v>
      </c>
      <c r="P17">
        <v>0</v>
      </c>
      <c r="Q17" s="6">
        <v>82185000</v>
      </c>
      <c r="R17" s="6">
        <v>82185000</v>
      </c>
      <c r="S17">
        <v>0</v>
      </c>
      <c r="T17">
        <v>82185000</v>
      </c>
      <c r="Y17">
        <v>0</v>
      </c>
      <c r="AC17">
        <v>0</v>
      </c>
      <c r="AD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</row>
    <row r="18" spans="1:39" ht="15">
      <c r="A18" s="6" t="str">
        <f t="shared" si="0"/>
        <v>1201010</v>
      </c>
      <c r="B18" s="6" t="e">
        <f>VLOOKUP(A18,#REF!,16,FALSE)</f>
        <v>#REF!</v>
      </c>
      <c r="C18" s="6" t="e">
        <f t="shared" si="1"/>
        <v>#REF!</v>
      </c>
      <c r="D18" s="6" t="e">
        <f t="shared" si="2"/>
        <v>#REF!</v>
      </c>
      <c r="E18" s="6" t="e">
        <f t="shared" si="3"/>
        <v>#REF!</v>
      </c>
      <c r="F18" s="6" t="e">
        <f>VLOOKUP(Bilancio_2016_USCITE!C18,#REF!,2,FALSE)</f>
        <v>#REF!</v>
      </c>
      <c r="G18" s="6" t="e">
        <f>VLOOKUP(D18,#REF!,2,FALSE)</f>
        <v>#REF!</v>
      </c>
      <c r="H18" s="6" t="e">
        <f>VLOOKUP(E18,#REF!,2,FALSE)</f>
        <v>#REF!</v>
      </c>
      <c r="I18" s="6" t="e">
        <f>VLOOKUP(A18,#REF!,19,FALSE)</f>
        <v>#REF!</v>
      </c>
      <c r="J18" s="6" t="e">
        <f>VLOOKUP(A18,#REF!,21,FALSE)</f>
        <v>#REF!</v>
      </c>
      <c r="K18" s="6">
        <v>12010</v>
      </c>
      <c r="L18" s="6">
        <v>10</v>
      </c>
      <c r="M18" s="6">
        <v>0</v>
      </c>
      <c r="P18">
        <v>0</v>
      </c>
      <c r="Q18" s="8">
        <f>$Q$17*N18/SUM($N$18:$N$24)</f>
        <v>0</v>
      </c>
      <c r="R18" s="8"/>
      <c r="T18">
        <v>0</v>
      </c>
      <c r="W18">
        <v>30268421.8</v>
      </c>
      <c r="X18">
        <v>0</v>
      </c>
      <c r="Y18">
        <v>30268421.8</v>
      </c>
      <c r="Z18">
        <v>46087.01</v>
      </c>
      <c r="AC18">
        <v>30222334.79</v>
      </c>
      <c r="AD18">
        <v>0</v>
      </c>
      <c r="AE18">
        <v>46087.01</v>
      </c>
      <c r="AF18">
        <v>0</v>
      </c>
      <c r="AG18">
        <v>46087.01</v>
      </c>
      <c r="AH18">
        <v>0</v>
      </c>
      <c r="AI18">
        <v>30222334.79</v>
      </c>
      <c r="AJ18">
        <v>30222334.79</v>
      </c>
      <c r="AK18">
        <v>46087.01</v>
      </c>
      <c r="AL18">
        <v>0</v>
      </c>
      <c r="AM18">
        <v>30268421.8</v>
      </c>
    </row>
    <row r="19" spans="1:39" ht="15">
      <c r="A19" s="6" t="str">
        <f t="shared" si="0"/>
        <v>1201011</v>
      </c>
      <c r="B19" s="6" t="e">
        <f>VLOOKUP(A19,#REF!,16,FALSE)</f>
        <v>#REF!</v>
      </c>
      <c r="C19" s="6" t="e">
        <f t="shared" si="1"/>
        <v>#REF!</v>
      </c>
      <c r="D19" s="6" t="e">
        <f t="shared" si="2"/>
        <v>#REF!</v>
      </c>
      <c r="E19" s="6" t="e">
        <f t="shared" si="3"/>
        <v>#REF!</v>
      </c>
      <c r="F19" s="6" t="e">
        <f>VLOOKUP(Bilancio_2016_USCITE!C19,#REF!,2,FALSE)</f>
        <v>#REF!</v>
      </c>
      <c r="G19" s="6" t="e">
        <f>VLOOKUP(D19,#REF!,2,FALSE)</f>
        <v>#REF!</v>
      </c>
      <c r="H19" s="6" t="e">
        <f>VLOOKUP(E19,#REF!,2,FALSE)</f>
        <v>#REF!</v>
      </c>
      <c r="I19" s="6" t="e">
        <f>VLOOKUP(A19,#REF!,19,FALSE)</f>
        <v>#REF!</v>
      </c>
      <c r="J19" s="6" t="e">
        <f>VLOOKUP(A19,#REF!,21,FALSE)</f>
        <v>#REF!</v>
      </c>
      <c r="K19" s="6">
        <v>12010</v>
      </c>
      <c r="L19" s="6">
        <v>11</v>
      </c>
      <c r="M19" s="6">
        <v>0</v>
      </c>
      <c r="P19">
        <v>0</v>
      </c>
      <c r="Q19" s="8">
        <f aca="true" t="shared" si="4" ref="Q19:Q24">$Q$17*N19/SUM($N$18:$N$24)</f>
        <v>0</v>
      </c>
      <c r="R19" s="8"/>
      <c r="T19">
        <v>0</v>
      </c>
      <c r="W19">
        <v>0</v>
      </c>
      <c r="Y19">
        <v>0</v>
      </c>
      <c r="AC19">
        <v>0</v>
      </c>
      <c r="AD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</row>
    <row r="20" spans="1:39" ht="15">
      <c r="A20" s="6" t="str">
        <f t="shared" si="0"/>
        <v>1201012</v>
      </c>
      <c r="B20" s="6" t="e">
        <f>VLOOKUP(A20,#REF!,16,FALSE)</f>
        <v>#REF!</v>
      </c>
      <c r="C20" s="6" t="e">
        <f t="shared" si="1"/>
        <v>#REF!</v>
      </c>
      <c r="D20" s="6" t="e">
        <f t="shared" si="2"/>
        <v>#REF!</v>
      </c>
      <c r="E20" s="6" t="e">
        <f t="shared" si="3"/>
        <v>#REF!</v>
      </c>
      <c r="F20" s="6" t="e">
        <f>VLOOKUP(Bilancio_2016_USCITE!C20,#REF!,2,FALSE)</f>
        <v>#REF!</v>
      </c>
      <c r="G20" s="6" t="e">
        <f>VLOOKUP(D20,#REF!,2,FALSE)</f>
        <v>#REF!</v>
      </c>
      <c r="H20" s="6" t="e">
        <f>VLOOKUP(E20,#REF!,2,FALSE)</f>
        <v>#REF!</v>
      </c>
      <c r="I20" s="6" t="e">
        <f>VLOOKUP(A20,#REF!,19,FALSE)</f>
        <v>#REF!</v>
      </c>
      <c r="J20" s="6" t="e">
        <f>VLOOKUP(A20,#REF!,21,FALSE)</f>
        <v>#REF!</v>
      </c>
      <c r="K20" s="6">
        <v>12010</v>
      </c>
      <c r="L20" s="6">
        <v>12</v>
      </c>
      <c r="M20" s="6">
        <v>1</v>
      </c>
      <c r="N20" s="6">
        <v>70000000</v>
      </c>
      <c r="O20">
        <v>0</v>
      </c>
      <c r="P20">
        <v>70000000</v>
      </c>
      <c r="Q20" s="8">
        <f t="shared" si="4"/>
        <v>81382841.88071851</v>
      </c>
      <c r="R20" s="8"/>
      <c r="S20">
        <v>0</v>
      </c>
      <c r="T20">
        <v>0</v>
      </c>
      <c r="U20">
        <v>4943296.25</v>
      </c>
      <c r="V20">
        <v>4943296.25</v>
      </c>
      <c r="W20">
        <v>9994248.63</v>
      </c>
      <c r="Y20">
        <v>9994248.63</v>
      </c>
      <c r="AA20">
        <v>4943296.25</v>
      </c>
      <c r="AB20">
        <v>4943296.25</v>
      </c>
      <c r="AC20">
        <v>9994248.63</v>
      </c>
      <c r="AD20">
        <v>0</v>
      </c>
      <c r="AF20">
        <v>0</v>
      </c>
      <c r="AG20">
        <v>0</v>
      </c>
      <c r="AH20">
        <v>0</v>
      </c>
      <c r="AI20">
        <v>9994248.63</v>
      </c>
      <c r="AJ20">
        <v>9994248.63</v>
      </c>
      <c r="AK20">
        <v>4943296.25</v>
      </c>
      <c r="AL20">
        <v>65056703.75</v>
      </c>
      <c r="AM20">
        <v>14937544.88</v>
      </c>
    </row>
    <row r="21" spans="1:39" ht="15">
      <c r="A21" s="6" t="str">
        <f t="shared" si="0"/>
        <v>1201013</v>
      </c>
      <c r="B21" s="6" t="e">
        <f>VLOOKUP(A21,#REF!,16,FALSE)</f>
        <v>#REF!</v>
      </c>
      <c r="C21" s="6" t="e">
        <f t="shared" si="1"/>
        <v>#REF!</v>
      </c>
      <c r="D21" s="6" t="e">
        <f t="shared" si="2"/>
        <v>#REF!</v>
      </c>
      <c r="E21" s="6" t="e">
        <f t="shared" si="3"/>
        <v>#REF!</v>
      </c>
      <c r="F21" s="6" t="e">
        <f>VLOOKUP(Bilancio_2016_USCITE!C21,#REF!,2,FALSE)</f>
        <v>#REF!</v>
      </c>
      <c r="G21" s="6" t="e">
        <f>VLOOKUP(D21,#REF!,2,FALSE)</f>
        <v>#REF!</v>
      </c>
      <c r="H21" s="6" t="e">
        <f>VLOOKUP(E21,#REF!,2,FALSE)</f>
        <v>#REF!</v>
      </c>
      <c r="I21" s="6" t="e">
        <f>VLOOKUP(A21,#REF!,19,FALSE)</f>
        <v>#REF!</v>
      </c>
      <c r="J21" s="6" t="e">
        <f>VLOOKUP(A21,#REF!,21,FALSE)</f>
        <v>#REF!</v>
      </c>
      <c r="K21" s="6">
        <v>12010</v>
      </c>
      <c r="L21" s="6">
        <v>13</v>
      </c>
      <c r="M21" s="6">
        <v>1</v>
      </c>
      <c r="N21" s="6">
        <v>310000</v>
      </c>
      <c r="O21">
        <v>0</v>
      </c>
      <c r="P21">
        <v>310000</v>
      </c>
      <c r="Q21" s="8">
        <f t="shared" si="4"/>
        <v>360409.7283288963</v>
      </c>
      <c r="R21" s="8"/>
      <c r="S21">
        <v>0</v>
      </c>
      <c r="T21">
        <v>0</v>
      </c>
      <c r="U21">
        <v>23734.77</v>
      </c>
      <c r="V21">
        <v>23734.77</v>
      </c>
      <c r="W21">
        <v>6264.8</v>
      </c>
      <c r="Y21">
        <v>6264.8</v>
      </c>
      <c r="AA21">
        <v>23734.77</v>
      </c>
      <c r="AB21">
        <v>23734.77</v>
      </c>
      <c r="AC21">
        <v>6264.8</v>
      </c>
      <c r="AD21">
        <v>0</v>
      </c>
      <c r="AF21">
        <v>0</v>
      </c>
      <c r="AG21">
        <v>0</v>
      </c>
      <c r="AH21">
        <v>0</v>
      </c>
      <c r="AI21">
        <v>6264.8</v>
      </c>
      <c r="AJ21">
        <v>6264.8</v>
      </c>
      <c r="AK21">
        <v>23734.77</v>
      </c>
      <c r="AL21">
        <v>286265.23</v>
      </c>
      <c r="AM21">
        <v>29999.57</v>
      </c>
    </row>
    <row r="22" spans="1:39" ht="15">
      <c r="A22" s="6" t="str">
        <f t="shared" si="0"/>
        <v>1201014</v>
      </c>
      <c r="B22" s="6" t="e">
        <f>VLOOKUP(A22,#REF!,16,FALSE)</f>
        <v>#REF!</v>
      </c>
      <c r="C22" s="6" t="e">
        <f t="shared" si="1"/>
        <v>#REF!</v>
      </c>
      <c r="D22" s="6" t="e">
        <f t="shared" si="2"/>
        <v>#REF!</v>
      </c>
      <c r="E22" s="6" t="e">
        <f t="shared" si="3"/>
        <v>#REF!</v>
      </c>
      <c r="F22" s="6" t="e">
        <f>VLOOKUP(Bilancio_2016_USCITE!C22,#REF!,2,FALSE)</f>
        <v>#REF!</v>
      </c>
      <c r="G22" s="6" t="e">
        <f>VLOOKUP(D22,#REF!,2,FALSE)</f>
        <v>#REF!</v>
      </c>
      <c r="H22" s="6" t="e">
        <f>VLOOKUP(E22,#REF!,2,FALSE)</f>
        <v>#REF!</v>
      </c>
      <c r="I22" s="6" t="e">
        <f>VLOOKUP(A22,#REF!,19,FALSE)</f>
        <v>#REF!</v>
      </c>
      <c r="J22" s="6" t="e">
        <f>VLOOKUP(A22,#REF!,21,FALSE)</f>
        <v>#REF!</v>
      </c>
      <c r="K22" s="6">
        <v>12010</v>
      </c>
      <c r="L22" s="6">
        <v>14</v>
      </c>
      <c r="M22" s="6">
        <v>1</v>
      </c>
      <c r="N22" s="6">
        <v>76253</v>
      </c>
      <c r="O22">
        <v>0</v>
      </c>
      <c r="P22">
        <v>76253</v>
      </c>
      <c r="Q22" s="8">
        <f t="shared" si="4"/>
        <v>88652.65488472041</v>
      </c>
      <c r="R22" s="8"/>
      <c r="S22">
        <v>0</v>
      </c>
      <c r="T22">
        <v>0</v>
      </c>
      <c r="W22">
        <v>584244.45</v>
      </c>
      <c r="X22">
        <v>0</v>
      </c>
      <c r="Y22">
        <v>584244.45</v>
      </c>
      <c r="Z22">
        <v>693.18</v>
      </c>
      <c r="AC22">
        <v>583551.27</v>
      </c>
      <c r="AD22">
        <v>0</v>
      </c>
      <c r="AE22">
        <v>693.18</v>
      </c>
      <c r="AF22">
        <v>0</v>
      </c>
      <c r="AG22">
        <v>693.18</v>
      </c>
      <c r="AH22">
        <v>0</v>
      </c>
      <c r="AI22">
        <v>583551.27</v>
      </c>
      <c r="AJ22">
        <v>583551.27</v>
      </c>
      <c r="AK22">
        <v>693.18</v>
      </c>
      <c r="AL22">
        <v>76253</v>
      </c>
      <c r="AM22">
        <v>584244.45</v>
      </c>
    </row>
    <row r="23" spans="1:39" ht="15">
      <c r="A23" s="6" t="str">
        <f t="shared" si="0"/>
        <v>1201015</v>
      </c>
      <c r="B23" s="6" t="e">
        <f>VLOOKUP(A23,#REF!,16,FALSE)</f>
        <v>#REF!</v>
      </c>
      <c r="C23" s="6" t="e">
        <f t="shared" si="1"/>
        <v>#REF!</v>
      </c>
      <c r="D23" s="6" t="e">
        <f t="shared" si="2"/>
        <v>#REF!</v>
      </c>
      <c r="E23" s="6" t="e">
        <f t="shared" si="3"/>
        <v>#REF!</v>
      </c>
      <c r="F23" s="6" t="e">
        <f>VLOOKUP(Bilancio_2016_USCITE!C23,#REF!,2,FALSE)</f>
        <v>#REF!</v>
      </c>
      <c r="G23" s="6" t="e">
        <f>VLOOKUP(D23,#REF!,2,FALSE)</f>
        <v>#REF!</v>
      </c>
      <c r="H23" s="6" t="e">
        <f>VLOOKUP(E23,#REF!,2,FALSE)</f>
        <v>#REF!</v>
      </c>
      <c r="I23" s="6" t="e">
        <f>VLOOKUP(A23,#REF!,19,FALSE)</f>
        <v>#REF!</v>
      </c>
      <c r="J23" s="6" t="e">
        <f>VLOOKUP(A23,#REF!,21,FALSE)</f>
        <v>#REF!</v>
      </c>
      <c r="K23" s="6">
        <v>12010</v>
      </c>
      <c r="L23" s="6">
        <v>15</v>
      </c>
      <c r="M23" s="6">
        <v>1</v>
      </c>
      <c r="N23" s="6">
        <v>291709</v>
      </c>
      <c r="O23">
        <v>0</v>
      </c>
      <c r="P23">
        <v>291709</v>
      </c>
      <c r="Q23" s="8">
        <f t="shared" si="4"/>
        <v>339144.3917454645</v>
      </c>
      <c r="R23" s="8"/>
      <c r="S23">
        <v>0</v>
      </c>
      <c r="T23">
        <v>0</v>
      </c>
      <c r="W23">
        <v>7342.68</v>
      </c>
      <c r="Y23">
        <v>7342.68</v>
      </c>
      <c r="AC23">
        <v>7342.68</v>
      </c>
      <c r="AD23">
        <v>0</v>
      </c>
      <c r="AF23">
        <v>0</v>
      </c>
      <c r="AG23">
        <v>0</v>
      </c>
      <c r="AH23">
        <v>0</v>
      </c>
      <c r="AI23">
        <v>7342.68</v>
      </c>
      <c r="AJ23">
        <v>7342.68</v>
      </c>
      <c r="AK23">
        <v>0</v>
      </c>
      <c r="AL23">
        <v>291709</v>
      </c>
      <c r="AM23">
        <v>7342.68</v>
      </c>
    </row>
    <row r="24" spans="1:39" ht="15">
      <c r="A24" s="6" t="str">
        <f t="shared" si="0"/>
        <v>1201016</v>
      </c>
      <c r="B24" s="6" t="e">
        <f>VLOOKUP(A24,#REF!,16,FALSE)</f>
        <v>#REF!</v>
      </c>
      <c r="C24" s="6" t="e">
        <f t="shared" si="1"/>
        <v>#REF!</v>
      </c>
      <c r="D24" s="6" t="e">
        <f t="shared" si="2"/>
        <v>#REF!</v>
      </c>
      <c r="E24" s="6" t="e">
        <f t="shared" si="3"/>
        <v>#REF!</v>
      </c>
      <c r="F24" s="6" t="e">
        <f>VLOOKUP(Bilancio_2016_USCITE!C24,#REF!,2,FALSE)</f>
        <v>#REF!</v>
      </c>
      <c r="G24" s="6" t="e">
        <f>VLOOKUP(D24,#REF!,2,FALSE)</f>
        <v>#REF!</v>
      </c>
      <c r="H24" s="6" t="e">
        <f>VLOOKUP(E24,#REF!,2,FALSE)</f>
        <v>#REF!</v>
      </c>
      <c r="I24" s="6" t="e">
        <f>VLOOKUP(A24,#REF!,19,FALSE)</f>
        <v>#REF!</v>
      </c>
      <c r="J24" s="6" t="e">
        <f>VLOOKUP(A24,#REF!,21,FALSE)</f>
        <v>#REF!</v>
      </c>
      <c r="K24" s="6">
        <v>12010</v>
      </c>
      <c r="L24" s="6">
        <v>16</v>
      </c>
      <c r="M24" s="6">
        <v>1</v>
      </c>
      <c r="N24" s="6">
        <v>12000</v>
      </c>
      <c r="O24">
        <v>0</v>
      </c>
      <c r="P24">
        <v>12000</v>
      </c>
      <c r="Q24" s="8">
        <f t="shared" si="4"/>
        <v>13951.344322408888</v>
      </c>
      <c r="R24" s="8"/>
      <c r="S24">
        <v>0</v>
      </c>
      <c r="T24">
        <v>0</v>
      </c>
      <c r="Y24">
        <v>0</v>
      </c>
      <c r="AC24">
        <v>0</v>
      </c>
      <c r="AD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12000</v>
      </c>
      <c r="AM24">
        <v>0</v>
      </c>
    </row>
    <row r="25" spans="1:39" ht="15">
      <c r="A25" s="6" t="str">
        <f t="shared" si="0"/>
        <v>120110</v>
      </c>
      <c r="B25" s="6" t="e">
        <f>VLOOKUP(A25,#REF!,16,FALSE)</f>
        <v>#REF!</v>
      </c>
      <c r="C25" s="6" t="e">
        <f t="shared" si="1"/>
        <v>#REF!</v>
      </c>
      <c r="D25" s="6" t="e">
        <f t="shared" si="2"/>
        <v>#REF!</v>
      </c>
      <c r="E25" s="6" t="e">
        <f t="shared" si="3"/>
        <v>#REF!</v>
      </c>
      <c r="F25" s="6" t="e">
        <f>VLOOKUP(Bilancio_2016_USCITE!C25,#REF!,2,FALSE)</f>
        <v>#REF!</v>
      </c>
      <c r="G25" s="6" t="e">
        <f>VLOOKUP(D25,#REF!,2,FALSE)</f>
        <v>#REF!</v>
      </c>
      <c r="H25" s="6" t="e">
        <f>VLOOKUP(E25,#REF!,2,FALSE)</f>
        <v>#REF!</v>
      </c>
      <c r="I25" s="6" t="e">
        <f>VLOOKUP(A25,#REF!,19,FALSE)</f>
        <v>#REF!</v>
      </c>
      <c r="J25" s="6" t="e">
        <f>VLOOKUP(A25,#REF!,21,FALSE)</f>
        <v>#REF!</v>
      </c>
      <c r="K25" s="6">
        <v>12011</v>
      </c>
      <c r="L25" s="6">
        <v>0</v>
      </c>
      <c r="M25" s="6">
        <v>0</v>
      </c>
      <c r="N25" s="6">
        <v>0</v>
      </c>
      <c r="O25">
        <v>0</v>
      </c>
      <c r="P25">
        <v>0</v>
      </c>
      <c r="Q25" s="6">
        <v>187000</v>
      </c>
      <c r="R25" s="6">
        <v>187000</v>
      </c>
      <c r="S25">
        <v>0</v>
      </c>
      <c r="T25">
        <v>187000</v>
      </c>
      <c r="W25">
        <v>93727.24</v>
      </c>
      <c r="X25">
        <v>0</v>
      </c>
      <c r="Y25">
        <v>93727.24</v>
      </c>
      <c r="Z25">
        <v>3220.56</v>
      </c>
      <c r="AC25">
        <v>90470.24</v>
      </c>
      <c r="AD25">
        <v>36.44</v>
      </c>
      <c r="AE25">
        <v>3220.56</v>
      </c>
      <c r="AF25">
        <v>36.44</v>
      </c>
      <c r="AG25">
        <v>3257</v>
      </c>
      <c r="AH25">
        <v>0</v>
      </c>
      <c r="AI25">
        <v>90506.68</v>
      </c>
      <c r="AJ25">
        <v>90506.68</v>
      </c>
      <c r="AK25">
        <v>3220.56</v>
      </c>
      <c r="AL25">
        <v>0</v>
      </c>
      <c r="AM25">
        <v>93727.24</v>
      </c>
    </row>
    <row r="26" spans="1:39" ht="15">
      <c r="A26" s="6" t="str">
        <f t="shared" si="0"/>
        <v>1201110</v>
      </c>
      <c r="B26" s="6" t="e">
        <f>VLOOKUP(A26,#REF!,16,FALSE)</f>
        <v>#REF!</v>
      </c>
      <c r="C26" s="6" t="e">
        <f t="shared" si="1"/>
        <v>#REF!</v>
      </c>
      <c r="D26" s="6" t="e">
        <f t="shared" si="2"/>
        <v>#REF!</v>
      </c>
      <c r="E26" s="6" t="e">
        <f t="shared" si="3"/>
        <v>#REF!</v>
      </c>
      <c r="F26" s="6" t="e">
        <f>VLOOKUP(Bilancio_2016_USCITE!C26,#REF!,2,FALSE)</f>
        <v>#REF!</v>
      </c>
      <c r="G26" s="6" t="e">
        <f>VLOOKUP(D26,#REF!,2,FALSE)</f>
        <v>#REF!</v>
      </c>
      <c r="H26" s="6" t="e">
        <f>VLOOKUP(E26,#REF!,2,FALSE)</f>
        <v>#REF!</v>
      </c>
      <c r="I26" s="6" t="e">
        <f>VLOOKUP(A26,#REF!,19,FALSE)</f>
        <v>#REF!</v>
      </c>
      <c r="J26" s="6" t="e">
        <f>VLOOKUP(A26,#REF!,21,FALSE)</f>
        <v>#REF!</v>
      </c>
      <c r="K26" s="6">
        <v>12011</v>
      </c>
      <c r="L26" s="6">
        <v>10</v>
      </c>
      <c r="M26" s="6">
        <v>1</v>
      </c>
      <c r="N26" s="6">
        <v>25000</v>
      </c>
      <c r="O26">
        <v>0</v>
      </c>
      <c r="P26">
        <v>25000</v>
      </c>
      <c r="Q26" s="8">
        <f>$Q$25*N26/SUM($N$26:$N$31)</f>
        <v>29761.904761904763</v>
      </c>
      <c r="R26" s="8"/>
      <c r="S26">
        <v>0</v>
      </c>
      <c r="T26">
        <v>0</v>
      </c>
      <c r="W26">
        <v>9771.67</v>
      </c>
      <c r="Y26">
        <v>9771.67</v>
      </c>
      <c r="AC26">
        <v>9771.67</v>
      </c>
      <c r="AD26">
        <v>0</v>
      </c>
      <c r="AF26">
        <v>0</v>
      </c>
      <c r="AG26">
        <v>0</v>
      </c>
      <c r="AH26">
        <v>0</v>
      </c>
      <c r="AI26">
        <v>9771.67</v>
      </c>
      <c r="AJ26">
        <v>9771.67</v>
      </c>
      <c r="AK26">
        <v>0</v>
      </c>
      <c r="AL26">
        <v>25000</v>
      </c>
      <c r="AM26">
        <v>9771.67</v>
      </c>
    </row>
    <row r="27" spans="1:39" ht="15">
      <c r="A27" s="6" t="str">
        <f t="shared" si="0"/>
        <v>1201111</v>
      </c>
      <c r="B27" s="6" t="e">
        <f>VLOOKUP(A27,#REF!,16,FALSE)</f>
        <v>#REF!</v>
      </c>
      <c r="C27" s="6" t="e">
        <f t="shared" si="1"/>
        <v>#REF!</v>
      </c>
      <c r="D27" s="6" t="e">
        <f t="shared" si="2"/>
        <v>#REF!</v>
      </c>
      <c r="E27" s="6" t="e">
        <f t="shared" si="3"/>
        <v>#REF!</v>
      </c>
      <c r="F27" s="6" t="e">
        <f>VLOOKUP(Bilancio_2016_USCITE!C27,#REF!,2,FALSE)</f>
        <v>#REF!</v>
      </c>
      <c r="G27" s="6" t="e">
        <f>VLOOKUP(D27,#REF!,2,FALSE)</f>
        <v>#REF!</v>
      </c>
      <c r="H27" s="6" t="e">
        <f>VLOOKUP(E27,#REF!,2,FALSE)</f>
        <v>#REF!</v>
      </c>
      <c r="I27" s="6" t="e">
        <f>VLOOKUP(A27,#REF!,19,FALSE)</f>
        <v>#REF!</v>
      </c>
      <c r="J27" s="6" t="e">
        <f>VLOOKUP(A27,#REF!,21,FALSE)</f>
        <v>#REF!</v>
      </c>
      <c r="K27" s="6">
        <v>12011</v>
      </c>
      <c r="L27" s="6">
        <v>11</v>
      </c>
      <c r="M27" s="6">
        <v>1</v>
      </c>
      <c r="N27" s="6">
        <v>3000</v>
      </c>
      <c r="O27">
        <v>0</v>
      </c>
      <c r="P27">
        <v>3000</v>
      </c>
      <c r="Q27" s="8">
        <f>$Q$25*N27/SUM($N$26:$N$31)</f>
        <v>3571.4285714285716</v>
      </c>
      <c r="R27" s="8"/>
      <c r="S27">
        <v>0</v>
      </c>
      <c r="T27">
        <v>0</v>
      </c>
      <c r="W27">
        <v>142.58</v>
      </c>
      <c r="Y27">
        <v>142.58</v>
      </c>
      <c r="AC27">
        <v>142.58</v>
      </c>
      <c r="AD27">
        <v>0</v>
      </c>
      <c r="AF27">
        <v>0</v>
      </c>
      <c r="AG27">
        <v>0</v>
      </c>
      <c r="AH27">
        <v>0</v>
      </c>
      <c r="AI27">
        <v>142.58</v>
      </c>
      <c r="AJ27">
        <v>142.58</v>
      </c>
      <c r="AK27">
        <v>0</v>
      </c>
      <c r="AL27">
        <v>3000</v>
      </c>
      <c r="AM27">
        <v>142.58</v>
      </c>
    </row>
    <row r="28" spans="1:39" ht="15">
      <c r="A28" s="6" t="str">
        <f t="shared" si="0"/>
        <v>1201112</v>
      </c>
      <c r="B28" s="6" t="e">
        <f>VLOOKUP(A28,#REF!,16,FALSE)</f>
        <v>#REF!</v>
      </c>
      <c r="C28" s="6" t="e">
        <f t="shared" si="1"/>
        <v>#REF!</v>
      </c>
      <c r="D28" s="6" t="e">
        <f t="shared" si="2"/>
        <v>#REF!</v>
      </c>
      <c r="E28" s="6" t="e">
        <f t="shared" si="3"/>
        <v>#REF!</v>
      </c>
      <c r="F28" s="6" t="e">
        <f>VLOOKUP(Bilancio_2016_USCITE!C28,#REF!,2,FALSE)</f>
        <v>#REF!</v>
      </c>
      <c r="G28" s="6" t="e">
        <f>VLOOKUP(D28,#REF!,2,FALSE)</f>
        <v>#REF!</v>
      </c>
      <c r="H28" s="6" t="e">
        <f>VLOOKUP(E28,#REF!,2,FALSE)</f>
        <v>#REF!</v>
      </c>
      <c r="I28" s="6" t="e">
        <f>VLOOKUP(A28,#REF!,19,FALSE)</f>
        <v>#REF!</v>
      </c>
      <c r="J28" s="6" t="e">
        <f>VLOOKUP(A28,#REF!,21,FALSE)</f>
        <v>#REF!</v>
      </c>
      <c r="K28" s="6">
        <v>12011</v>
      </c>
      <c r="L28" s="6">
        <v>12</v>
      </c>
      <c r="M28" s="6">
        <v>1</v>
      </c>
      <c r="N28" s="6">
        <v>3000</v>
      </c>
      <c r="O28">
        <v>0</v>
      </c>
      <c r="P28">
        <v>3000</v>
      </c>
      <c r="Q28" s="8">
        <f>$Q$25*N28/SUM($N$26:$N$31)</f>
        <v>3571.4285714285716</v>
      </c>
      <c r="R28" s="8"/>
      <c r="S28">
        <v>0</v>
      </c>
      <c r="T28">
        <v>0</v>
      </c>
      <c r="Y28">
        <v>0</v>
      </c>
      <c r="AC28">
        <v>0</v>
      </c>
      <c r="AD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3000</v>
      </c>
      <c r="AM28">
        <v>0</v>
      </c>
    </row>
    <row r="29" spans="1:39" ht="15">
      <c r="A29" s="6" t="str">
        <f t="shared" si="0"/>
        <v>1201113</v>
      </c>
      <c r="B29" s="6" t="e">
        <f>VLOOKUP(A29,#REF!,16,FALSE)</f>
        <v>#REF!</v>
      </c>
      <c r="C29" s="6" t="e">
        <f t="shared" si="1"/>
        <v>#REF!</v>
      </c>
      <c r="D29" s="6" t="e">
        <f t="shared" si="2"/>
        <v>#REF!</v>
      </c>
      <c r="E29" s="6" t="e">
        <f t="shared" si="3"/>
        <v>#REF!</v>
      </c>
      <c r="F29" s="6" t="e">
        <f>VLOOKUP(Bilancio_2016_USCITE!C29,#REF!,2,FALSE)</f>
        <v>#REF!</v>
      </c>
      <c r="G29" s="6" t="e">
        <f>VLOOKUP(D29,#REF!,2,FALSE)</f>
        <v>#REF!</v>
      </c>
      <c r="H29" s="6" t="e">
        <f>VLOOKUP(E29,#REF!,2,FALSE)</f>
        <v>#REF!</v>
      </c>
      <c r="I29" s="6" t="e">
        <f>VLOOKUP(A29,#REF!,19,FALSE)</f>
        <v>#REF!</v>
      </c>
      <c r="J29" s="6" t="e">
        <f>VLOOKUP(A29,#REF!,21,FALSE)</f>
        <v>#REF!</v>
      </c>
      <c r="K29" s="6">
        <v>12011</v>
      </c>
      <c r="L29" s="6">
        <v>13</v>
      </c>
      <c r="M29" s="6">
        <v>1</v>
      </c>
      <c r="N29" s="6">
        <v>60874</v>
      </c>
      <c r="O29">
        <v>0</v>
      </c>
      <c r="P29">
        <v>60874</v>
      </c>
      <c r="Q29" s="8">
        <f>$Q$25*N29/SUM($N$26:$N$31)</f>
        <v>72469.04761904762</v>
      </c>
      <c r="R29" s="8"/>
      <c r="S29">
        <v>0</v>
      </c>
      <c r="T29">
        <v>0</v>
      </c>
      <c r="U29">
        <v>0</v>
      </c>
      <c r="V29">
        <v>0</v>
      </c>
      <c r="W29">
        <v>1380</v>
      </c>
      <c r="X29">
        <v>0</v>
      </c>
      <c r="Y29">
        <v>1380</v>
      </c>
      <c r="Z29">
        <v>420</v>
      </c>
      <c r="AA29">
        <v>1390</v>
      </c>
      <c r="AB29">
        <v>0</v>
      </c>
      <c r="AC29">
        <v>960</v>
      </c>
      <c r="AD29">
        <v>0</v>
      </c>
      <c r="AE29">
        <v>420</v>
      </c>
      <c r="AF29">
        <v>0</v>
      </c>
      <c r="AG29">
        <v>420</v>
      </c>
      <c r="AH29">
        <v>0</v>
      </c>
      <c r="AI29">
        <v>960</v>
      </c>
      <c r="AJ29">
        <v>960</v>
      </c>
      <c r="AK29">
        <v>420</v>
      </c>
      <c r="AL29">
        <v>60874</v>
      </c>
      <c r="AM29">
        <v>1380</v>
      </c>
    </row>
    <row r="30" spans="1:39" ht="15">
      <c r="A30" s="6" t="str">
        <f t="shared" si="0"/>
        <v>1201114</v>
      </c>
      <c r="B30" s="6" t="e">
        <f>VLOOKUP(A30,#REF!,16,FALSE)</f>
        <v>#REF!</v>
      </c>
      <c r="C30" s="6" t="e">
        <f t="shared" si="1"/>
        <v>#REF!</v>
      </c>
      <c r="D30" s="6" t="e">
        <f t="shared" si="2"/>
        <v>#REF!</v>
      </c>
      <c r="E30" s="6" t="e">
        <f t="shared" si="3"/>
        <v>#REF!</v>
      </c>
      <c r="F30" s="6" t="e">
        <f>VLOOKUP(Bilancio_2016_USCITE!C30,#REF!,2,FALSE)</f>
        <v>#REF!</v>
      </c>
      <c r="G30" s="6" t="e">
        <f>VLOOKUP(D30,#REF!,2,FALSE)</f>
        <v>#REF!</v>
      </c>
      <c r="H30" s="6" t="e">
        <f>VLOOKUP(E30,#REF!,2,FALSE)</f>
        <v>#REF!</v>
      </c>
      <c r="I30" s="6" t="e">
        <f>VLOOKUP(A30,#REF!,19,FALSE)</f>
        <v>#REF!</v>
      </c>
      <c r="J30" s="6" t="e">
        <f>VLOOKUP(A30,#REF!,21,FALSE)</f>
        <v>#REF!</v>
      </c>
      <c r="K30" s="6">
        <v>12011</v>
      </c>
      <c r="L30" s="6">
        <v>14</v>
      </c>
      <c r="M30" s="6">
        <v>1</v>
      </c>
      <c r="N30" s="6">
        <v>40000</v>
      </c>
      <c r="O30">
        <v>0</v>
      </c>
      <c r="P30">
        <v>40000</v>
      </c>
      <c r="Q30" s="8">
        <f>$Q$25*N30/SUM($N$26:$N$31)</f>
        <v>47619.04761904762</v>
      </c>
      <c r="R30" s="8"/>
      <c r="S30">
        <v>0</v>
      </c>
      <c r="T30">
        <v>0</v>
      </c>
      <c r="W30">
        <v>25682.94</v>
      </c>
      <c r="X30">
        <v>0</v>
      </c>
      <c r="Y30">
        <v>25682.94</v>
      </c>
      <c r="Z30">
        <v>2227</v>
      </c>
      <c r="AC30">
        <v>23455.94</v>
      </c>
      <c r="AD30">
        <v>0</v>
      </c>
      <c r="AE30">
        <v>2227</v>
      </c>
      <c r="AF30">
        <v>0</v>
      </c>
      <c r="AG30">
        <v>2227</v>
      </c>
      <c r="AH30">
        <v>0</v>
      </c>
      <c r="AI30">
        <v>23455.94</v>
      </c>
      <c r="AJ30">
        <v>23455.94</v>
      </c>
      <c r="AK30">
        <v>2227</v>
      </c>
      <c r="AL30">
        <v>40000</v>
      </c>
      <c r="AM30">
        <v>25682.94</v>
      </c>
    </row>
    <row r="31" spans="1:39" ht="15">
      <c r="A31" s="6" t="str">
        <f t="shared" si="0"/>
        <v>1201115</v>
      </c>
      <c r="B31" s="6" t="e">
        <f>VLOOKUP(A31,#REF!,16,FALSE)</f>
        <v>#REF!</v>
      </c>
      <c r="C31" s="6" t="e">
        <f t="shared" si="1"/>
        <v>#REF!</v>
      </c>
      <c r="D31" s="6" t="e">
        <f t="shared" si="2"/>
        <v>#REF!</v>
      </c>
      <c r="E31" s="6" t="e">
        <f t="shared" si="3"/>
        <v>#REF!</v>
      </c>
      <c r="F31" s="6" t="e">
        <f>VLOOKUP(Bilancio_2016_USCITE!C31,#REF!,2,FALSE)</f>
        <v>#REF!</v>
      </c>
      <c r="G31" s="6" t="e">
        <f>VLOOKUP(D31,#REF!,2,FALSE)</f>
        <v>#REF!</v>
      </c>
      <c r="H31" s="6" t="e">
        <f>VLOOKUP(E31,#REF!,2,FALSE)</f>
        <v>#REF!</v>
      </c>
      <c r="I31" s="6" t="e">
        <f>VLOOKUP(A31,#REF!,19,FALSE)</f>
        <v>#REF!</v>
      </c>
      <c r="J31" s="6" t="e">
        <f>VLOOKUP(A31,#REF!,21,FALSE)</f>
        <v>#REF!</v>
      </c>
      <c r="K31" s="6">
        <v>12011</v>
      </c>
      <c r="L31" s="6">
        <v>15</v>
      </c>
      <c r="M31" s="6">
        <v>1</v>
      </c>
      <c r="N31" s="6">
        <v>25206</v>
      </c>
      <c r="O31">
        <v>0</v>
      </c>
      <c r="P31">
        <v>25206</v>
      </c>
      <c r="Q31" s="8">
        <f>$Q$25*N31/SUM($N$26:$N$31)</f>
        <v>30007.14285714286</v>
      </c>
      <c r="R31" s="8"/>
      <c r="S31">
        <v>0</v>
      </c>
      <c r="T31">
        <v>0</v>
      </c>
      <c r="Y31">
        <v>0</v>
      </c>
      <c r="AC31">
        <v>0</v>
      </c>
      <c r="AD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25206</v>
      </c>
      <c r="AM31">
        <v>0</v>
      </c>
    </row>
    <row r="32" spans="1:39" ht="15">
      <c r="A32" s="6" t="str">
        <f t="shared" si="0"/>
        <v>120120</v>
      </c>
      <c r="B32" s="6" t="e">
        <f>VLOOKUP(A32,#REF!,16,FALSE)</f>
        <v>#REF!</v>
      </c>
      <c r="C32" s="6" t="e">
        <f t="shared" si="1"/>
        <v>#REF!</v>
      </c>
      <c r="D32" s="6" t="e">
        <f t="shared" si="2"/>
        <v>#REF!</v>
      </c>
      <c r="E32" s="6" t="e">
        <f t="shared" si="3"/>
        <v>#REF!</v>
      </c>
      <c r="F32" s="6" t="e">
        <f>VLOOKUP(Bilancio_2016_USCITE!C32,#REF!,2,FALSE)</f>
        <v>#REF!</v>
      </c>
      <c r="G32" s="6" t="e">
        <f>VLOOKUP(D32,#REF!,2,FALSE)</f>
        <v>#REF!</v>
      </c>
      <c r="H32" s="6" t="e">
        <f>VLOOKUP(E32,#REF!,2,FALSE)</f>
        <v>#REF!</v>
      </c>
      <c r="I32" s="6" t="e">
        <f>VLOOKUP(A32,#REF!,19,FALSE)</f>
        <v>#REF!</v>
      </c>
      <c r="J32" s="6" t="e">
        <f>VLOOKUP(A32,#REF!,21,FALSE)</f>
        <v>#REF!</v>
      </c>
      <c r="K32" s="6">
        <v>12012</v>
      </c>
      <c r="L32" s="6">
        <v>0</v>
      </c>
      <c r="M32" s="6">
        <v>0</v>
      </c>
      <c r="N32" s="6">
        <v>100000</v>
      </c>
      <c r="O32">
        <v>0</v>
      </c>
      <c r="P32">
        <v>100000</v>
      </c>
      <c r="Q32" s="6">
        <v>218000</v>
      </c>
      <c r="R32" s="6">
        <v>218000</v>
      </c>
      <c r="S32">
        <v>0</v>
      </c>
      <c r="T32">
        <v>218000</v>
      </c>
      <c r="U32">
        <v>0</v>
      </c>
      <c r="V32">
        <v>0</v>
      </c>
      <c r="W32">
        <v>100960</v>
      </c>
      <c r="X32">
        <v>0</v>
      </c>
      <c r="Y32">
        <v>100960</v>
      </c>
      <c r="Z32">
        <v>780</v>
      </c>
      <c r="AA32">
        <v>0</v>
      </c>
      <c r="AB32">
        <v>0</v>
      </c>
      <c r="AC32">
        <v>100180</v>
      </c>
      <c r="AD32">
        <v>0</v>
      </c>
      <c r="AE32">
        <v>780</v>
      </c>
      <c r="AF32">
        <v>0</v>
      </c>
      <c r="AG32">
        <v>780</v>
      </c>
      <c r="AH32">
        <v>0</v>
      </c>
      <c r="AI32">
        <v>100180</v>
      </c>
      <c r="AJ32">
        <v>100180</v>
      </c>
      <c r="AK32">
        <v>780</v>
      </c>
      <c r="AL32">
        <v>100000</v>
      </c>
      <c r="AM32">
        <v>100960</v>
      </c>
    </row>
    <row r="33" spans="1:39" ht="15">
      <c r="A33" s="6" t="str">
        <f t="shared" si="0"/>
        <v>120150</v>
      </c>
      <c r="B33" s="6" t="e">
        <f>VLOOKUP(A33,#REF!,16,FALSE)</f>
        <v>#REF!</v>
      </c>
      <c r="C33" s="6" t="e">
        <f t="shared" si="1"/>
        <v>#REF!</v>
      </c>
      <c r="D33" s="6" t="e">
        <f t="shared" si="2"/>
        <v>#REF!</v>
      </c>
      <c r="E33" s="6" t="e">
        <f t="shared" si="3"/>
        <v>#REF!</v>
      </c>
      <c r="F33" s="6" t="e">
        <f>VLOOKUP(Bilancio_2016_USCITE!C33,#REF!,2,FALSE)</f>
        <v>#REF!</v>
      </c>
      <c r="G33" s="6" t="e">
        <f>VLOOKUP(D33,#REF!,2,FALSE)</f>
        <v>#REF!</v>
      </c>
      <c r="H33" s="6" t="e">
        <f>VLOOKUP(E33,#REF!,2,FALSE)</f>
        <v>#REF!</v>
      </c>
      <c r="I33" s="6" t="e">
        <f>VLOOKUP(A33,#REF!,19,FALSE)</f>
        <v>#REF!</v>
      </c>
      <c r="J33" s="6" t="e">
        <f>VLOOKUP(A33,#REF!,21,FALSE)</f>
        <v>#REF!</v>
      </c>
      <c r="K33" s="6">
        <v>12015</v>
      </c>
      <c r="L33" s="6">
        <v>0</v>
      </c>
      <c r="M33" s="6">
        <v>0</v>
      </c>
      <c r="P33">
        <v>0</v>
      </c>
      <c r="T33">
        <v>0</v>
      </c>
      <c r="Y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</row>
    <row r="34" spans="1:39" ht="15">
      <c r="A34" s="6" t="str">
        <f t="shared" si="0"/>
        <v>1201510</v>
      </c>
      <c r="B34" s="6" t="e">
        <f>VLOOKUP(A34,#REF!,16,FALSE)</f>
        <v>#REF!</v>
      </c>
      <c r="C34" s="6" t="e">
        <f t="shared" si="1"/>
        <v>#REF!</v>
      </c>
      <c r="D34" s="6" t="e">
        <f t="shared" si="2"/>
        <v>#REF!</v>
      </c>
      <c r="E34" s="6" t="e">
        <f t="shared" si="3"/>
        <v>#REF!</v>
      </c>
      <c r="F34" s="6" t="e">
        <f>VLOOKUP(Bilancio_2016_USCITE!C34,#REF!,2,FALSE)</f>
        <v>#REF!</v>
      </c>
      <c r="G34" s="6" t="e">
        <f>VLOOKUP(D34,#REF!,2,FALSE)</f>
        <v>#REF!</v>
      </c>
      <c r="H34" s="6" t="e">
        <f>VLOOKUP(E34,#REF!,2,FALSE)</f>
        <v>#REF!</v>
      </c>
      <c r="I34" s="6" t="e">
        <f>VLOOKUP(A34,#REF!,19,FALSE)</f>
        <v>#REF!</v>
      </c>
      <c r="J34" s="6" t="e">
        <f>VLOOKUP(A34,#REF!,21,FALSE)</f>
        <v>#REF!</v>
      </c>
      <c r="K34" s="6">
        <v>12015</v>
      </c>
      <c r="L34" s="6">
        <v>10</v>
      </c>
      <c r="M34" s="6">
        <v>0</v>
      </c>
      <c r="P34">
        <v>0</v>
      </c>
      <c r="T34">
        <v>0</v>
      </c>
      <c r="W34">
        <v>0</v>
      </c>
      <c r="Y34">
        <v>0</v>
      </c>
      <c r="AC34">
        <v>0</v>
      </c>
      <c r="AD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</row>
    <row r="35" spans="1:39" ht="15">
      <c r="A35" s="6" t="str">
        <f t="shared" si="0"/>
        <v>1201511</v>
      </c>
      <c r="B35" s="6" t="e">
        <f>VLOOKUP(A35,#REF!,16,FALSE)</f>
        <v>#REF!</v>
      </c>
      <c r="C35" s="6" t="e">
        <f t="shared" si="1"/>
        <v>#REF!</v>
      </c>
      <c r="D35" s="6" t="e">
        <f t="shared" si="2"/>
        <v>#REF!</v>
      </c>
      <c r="E35" s="6" t="e">
        <f t="shared" si="3"/>
        <v>#REF!</v>
      </c>
      <c r="F35" s="6" t="e">
        <f>VLOOKUP(Bilancio_2016_USCITE!C35,#REF!,2,FALSE)</f>
        <v>#REF!</v>
      </c>
      <c r="G35" s="6" t="e">
        <f>VLOOKUP(D35,#REF!,2,FALSE)</f>
        <v>#REF!</v>
      </c>
      <c r="H35" s="6" t="e">
        <f>VLOOKUP(E35,#REF!,2,FALSE)</f>
        <v>#REF!</v>
      </c>
      <c r="I35" s="6" t="e">
        <f>VLOOKUP(A35,#REF!,19,FALSE)</f>
        <v>#REF!</v>
      </c>
      <c r="J35" s="6" t="e">
        <f>VLOOKUP(A35,#REF!,21,FALSE)</f>
        <v>#REF!</v>
      </c>
      <c r="K35" s="6">
        <v>12015</v>
      </c>
      <c r="L35" s="6">
        <v>11</v>
      </c>
      <c r="M35" s="6">
        <v>0</v>
      </c>
      <c r="P35">
        <v>0</v>
      </c>
      <c r="T35">
        <v>0</v>
      </c>
      <c r="W35">
        <v>0</v>
      </c>
      <c r="Y35">
        <v>0</v>
      </c>
      <c r="AC35">
        <v>0</v>
      </c>
      <c r="AD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</row>
    <row r="36" spans="1:39" ht="15">
      <c r="A36" s="6" t="str">
        <f t="shared" si="0"/>
        <v>1201512</v>
      </c>
      <c r="B36" s="6" t="e">
        <f>VLOOKUP(A36,#REF!,16,FALSE)</f>
        <v>#REF!</v>
      </c>
      <c r="C36" s="6" t="e">
        <f t="shared" si="1"/>
        <v>#REF!</v>
      </c>
      <c r="D36" s="6" t="e">
        <f t="shared" si="2"/>
        <v>#REF!</v>
      </c>
      <c r="E36" s="6" t="e">
        <f t="shared" si="3"/>
        <v>#REF!</v>
      </c>
      <c r="F36" s="6" t="e">
        <f>VLOOKUP(Bilancio_2016_USCITE!C36,#REF!,2,FALSE)</f>
        <v>#REF!</v>
      </c>
      <c r="G36" s="6" t="e">
        <f>VLOOKUP(D36,#REF!,2,FALSE)</f>
        <v>#REF!</v>
      </c>
      <c r="H36" s="6" t="e">
        <f>VLOOKUP(E36,#REF!,2,FALSE)</f>
        <v>#REF!</v>
      </c>
      <c r="I36" s="6" t="e">
        <f>VLOOKUP(A36,#REF!,19,FALSE)</f>
        <v>#REF!</v>
      </c>
      <c r="J36" s="6" t="e">
        <f>VLOOKUP(A36,#REF!,21,FALSE)</f>
        <v>#REF!</v>
      </c>
      <c r="K36" s="6">
        <v>12015</v>
      </c>
      <c r="L36" s="6">
        <v>12</v>
      </c>
      <c r="M36" s="6">
        <v>0</v>
      </c>
      <c r="P36">
        <v>0</v>
      </c>
      <c r="T36">
        <v>0</v>
      </c>
      <c r="W36">
        <v>0</v>
      </c>
      <c r="Y36">
        <v>0</v>
      </c>
      <c r="AC36">
        <v>0</v>
      </c>
      <c r="AD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</row>
    <row r="37" spans="1:39" ht="15">
      <c r="A37" s="6" t="str">
        <f t="shared" si="0"/>
        <v>1201513</v>
      </c>
      <c r="B37" s="6" t="e">
        <f>VLOOKUP(A37,#REF!,16,FALSE)</f>
        <v>#REF!</v>
      </c>
      <c r="C37" s="6" t="e">
        <f t="shared" si="1"/>
        <v>#REF!</v>
      </c>
      <c r="D37" s="6" t="e">
        <f t="shared" si="2"/>
        <v>#REF!</v>
      </c>
      <c r="E37" s="6" t="e">
        <f t="shared" si="3"/>
        <v>#REF!</v>
      </c>
      <c r="F37" s="6" t="e">
        <f>VLOOKUP(Bilancio_2016_USCITE!C37,#REF!,2,FALSE)</f>
        <v>#REF!</v>
      </c>
      <c r="G37" s="6" t="e">
        <f>VLOOKUP(D37,#REF!,2,FALSE)</f>
        <v>#REF!</v>
      </c>
      <c r="H37" s="6" t="e">
        <f>VLOOKUP(E37,#REF!,2,FALSE)</f>
        <v>#REF!</v>
      </c>
      <c r="I37" s="6" t="e">
        <f>VLOOKUP(A37,#REF!,19,FALSE)</f>
        <v>#REF!</v>
      </c>
      <c r="J37" s="6" t="e">
        <f>VLOOKUP(A37,#REF!,21,FALSE)</f>
        <v>#REF!</v>
      </c>
      <c r="K37" s="6">
        <v>12015</v>
      </c>
      <c r="L37" s="6">
        <v>13</v>
      </c>
      <c r="M37" s="6">
        <v>0</v>
      </c>
      <c r="P37">
        <v>0</v>
      </c>
      <c r="T37">
        <v>0</v>
      </c>
      <c r="W37">
        <v>0</v>
      </c>
      <c r="Y37">
        <v>0</v>
      </c>
      <c r="AC37">
        <v>0</v>
      </c>
      <c r="AD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</row>
    <row r="38" spans="1:39" ht="15">
      <c r="A38" s="6" t="str">
        <f t="shared" si="0"/>
        <v>120200</v>
      </c>
      <c r="B38" s="6" t="e">
        <f>VLOOKUP(A38,#REF!,16,FALSE)</f>
        <v>#REF!</v>
      </c>
      <c r="C38" s="6" t="e">
        <f t="shared" si="1"/>
        <v>#REF!</v>
      </c>
      <c r="D38" s="6" t="e">
        <f t="shared" si="2"/>
        <v>#REF!</v>
      </c>
      <c r="E38" s="6" t="e">
        <f t="shared" si="3"/>
        <v>#REF!</v>
      </c>
      <c r="F38" s="6" t="e">
        <f>VLOOKUP(Bilancio_2016_USCITE!C38,#REF!,2,FALSE)</f>
        <v>#REF!</v>
      </c>
      <c r="G38" s="6" t="e">
        <f>VLOOKUP(D38,#REF!,2,FALSE)</f>
        <v>#REF!</v>
      </c>
      <c r="H38" s="6" t="e">
        <f>VLOOKUP(E38,#REF!,2,FALSE)</f>
        <v>#REF!</v>
      </c>
      <c r="I38" s="6" t="e">
        <f>VLOOKUP(A38,#REF!,19,FALSE)</f>
        <v>#REF!</v>
      </c>
      <c r="J38" s="6" t="e">
        <f>VLOOKUP(A38,#REF!,21,FALSE)</f>
        <v>#REF!</v>
      </c>
      <c r="K38" s="6">
        <v>12020</v>
      </c>
      <c r="L38" s="6">
        <v>0</v>
      </c>
      <c r="M38" s="6">
        <v>0</v>
      </c>
      <c r="N38" s="6">
        <v>0</v>
      </c>
      <c r="O38">
        <v>0</v>
      </c>
      <c r="P38">
        <v>0</v>
      </c>
      <c r="Q38" s="6">
        <v>11709000</v>
      </c>
      <c r="R38" s="6">
        <v>11709000</v>
      </c>
      <c r="S38">
        <v>0</v>
      </c>
      <c r="T38">
        <v>11709000</v>
      </c>
      <c r="Y38">
        <v>0</v>
      </c>
      <c r="AC38">
        <v>0</v>
      </c>
      <c r="AD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</row>
    <row r="39" spans="1:39" ht="15">
      <c r="A39" s="6" t="str">
        <f t="shared" si="0"/>
        <v>1202010</v>
      </c>
      <c r="B39" s="6" t="e">
        <f>VLOOKUP(A39,#REF!,16,FALSE)</f>
        <v>#REF!</v>
      </c>
      <c r="C39" s="6" t="e">
        <f t="shared" si="1"/>
        <v>#REF!</v>
      </c>
      <c r="D39" s="6" t="e">
        <f t="shared" si="2"/>
        <v>#REF!</v>
      </c>
      <c r="E39" s="6" t="e">
        <f t="shared" si="3"/>
        <v>#REF!</v>
      </c>
      <c r="F39" s="6" t="e">
        <f>VLOOKUP(Bilancio_2016_USCITE!C39,#REF!,2,FALSE)</f>
        <v>#REF!</v>
      </c>
      <c r="G39" s="6" t="e">
        <f>VLOOKUP(D39,#REF!,2,FALSE)</f>
        <v>#REF!</v>
      </c>
      <c r="H39" s="6" t="e">
        <f>VLOOKUP(E39,#REF!,2,FALSE)</f>
        <v>#REF!</v>
      </c>
      <c r="I39" s="6" t="e">
        <f>VLOOKUP(A39,#REF!,19,FALSE)</f>
        <v>#REF!</v>
      </c>
      <c r="J39" s="6" t="e">
        <f>VLOOKUP(A39,#REF!,21,FALSE)</f>
        <v>#REF!</v>
      </c>
      <c r="K39" s="6">
        <v>12020</v>
      </c>
      <c r="L39" s="6">
        <v>10</v>
      </c>
      <c r="M39" s="6">
        <v>0</v>
      </c>
      <c r="P39">
        <v>0</v>
      </c>
      <c r="Q39" s="8">
        <f>$Q$38*N39/SUM($N$39:$N$44)</f>
        <v>0</v>
      </c>
      <c r="R39" s="8"/>
      <c r="T39">
        <v>0</v>
      </c>
      <c r="W39">
        <v>6470833.49</v>
      </c>
      <c r="Y39">
        <v>6470833.49</v>
      </c>
      <c r="AC39">
        <v>6470833.49</v>
      </c>
      <c r="AD39">
        <v>0</v>
      </c>
      <c r="AF39">
        <v>0</v>
      </c>
      <c r="AG39">
        <v>0</v>
      </c>
      <c r="AH39">
        <v>0</v>
      </c>
      <c r="AI39">
        <v>6470833.49</v>
      </c>
      <c r="AJ39">
        <v>6470833.49</v>
      </c>
      <c r="AK39">
        <v>0</v>
      </c>
      <c r="AL39">
        <v>0</v>
      </c>
      <c r="AM39">
        <v>6470833.49</v>
      </c>
    </row>
    <row r="40" spans="1:39" ht="15">
      <c r="A40" s="6" t="str">
        <f t="shared" si="0"/>
        <v>1202011</v>
      </c>
      <c r="B40" s="6" t="e">
        <f>VLOOKUP(A40,#REF!,16,FALSE)</f>
        <v>#REF!</v>
      </c>
      <c r="C40" s="6" t="e">
        <f t="shared" si="1"/>
        <v>#REF!</v>
      </c>
      <c r="D40" s="6" t="e">
        <f t="shared" si="2"/>
        <v>#REF!</v>
      </c>
      <c r="E40" s="6" t="e">
        <f t="shared" si="3"/>
        <v>#REF!</v>
      </c>
      <c r="F40" s="6" t="e">
        <f>VLOOKUP(Bilancio_2016_USCITE!C40,#REF!,2,FALSE)</f>
        <v>#REF!</v>
      </c>
      <c r="G40" s="6" t="e">
        <f>VLOOKUP(D40,#REF!,2,FALSE)</f>
        <v>#REF!</v>
      </c>
      <c r="H40" s="6" t="e">
        <f>VLOOKUP(E40,#REF!,2,FALSE)</f>
        <v>#REF!</v>
      </c>
      <c r="I40" s="6" t="e">
        <f>VLOOKUP(A40,#REF!,19,FALSE)</f>
        <v>#REF!</v>
      </c>
      <c r="J40" s="6" t="e">
        <f>VLOOKUP(A40,#REF!,21,FALSE)</f>
        <v>#REF!</v>
      </c>
      <c r="K40" s="6">
        <v>12020</v>
      </c>
      <c r="L40" s="6">
        <v>11</v>
      </c>
      <c r="M40" s="6">
        <v>0</v>
      </c>
      <c r="P40">
        <v>0</v>
      </c>
      <c r="Q40" s="8">
        <f>$Q$38*N40/SUM($N$39:$N$44)</f>
        <v>0</v>
      </c>
      <c r="R40" s="8"/>
      <c r="T40">
        <v>0</v>
      </c>
      <c r="W40">
        <v>0.12</v>
      </c>
      <c r="Y40">
        <v>0.12</v>
      </c>
      <c r="AC40">
        <v>0.12</v>
      </c>
      <c r="AD40">
        <v>0</v>
      </c>
      <c r="AF40">
        <v>0</v>
      </c>
      <c r="AG40">
        <v>0</v>
      </c>
      <c r="AH40">
        <v>0</v>
      </c>
      <c r="AI40">
        <v>0.12</v>
      </c>
      <c r="AJ40">
        <v>0.12</v>
      </c>
      <c r="AK40">
        <v>0</v>
      </c>
      <c r="AL40">
        <v>0</v>
      </c>
      <c r="AM40">
        <v>0.12</v>
      </c>
    </row>
    <row r="41" spans="1:39" ht="15">
      <c r="A41" s="6" t="str">
        <f t="shared" si="0"/>
        <v>1202012</v>
      </c>
      <c r="B41" s="6" t="e">
        <f>VLOOKUP(A41,#REF!,16,FALSE)</f>
        <v>#REF!</v>
      </c>
      <c r="C41" s="6" t="e">
        <f t="shared" si="1"/>
        <v>#REF!</v>
      </c>
      <c r="D41" s="6" t="e">
        <f t="shared" si="2"/>
        <v>#REF!</v>
      </c>
      <c r="E41" s="6" t="e">
        <f t="shared" si="3"/>
        <v>#REF!</v>
      </c>
      <c r="F41" s="6" t="e">
        <f>VLOOKUP(Bilancio_2016_USCITE!C41,#REF!,2,FALSE)</f>
        <v>#REF!</v>
      </c>
      <c r="G41" s="6" t="e">
        <f>VLOOKUP(D41,#REF!,2,FALSE)</f>
        <v>#REF!</v>
      </c>
      <c r="H41" s="6" t="e">
        <f>VLOOKUP(E41,#REF!,2,FALSE)</f>
        <v>#REF!</v>
      </c>
      <c r="I41" s="6" t="e">
        <f>VLOOKUP(A41,#REF!,19,FALSE)</f>
        <v>#REF!</v>
      </c>
      <c r="J41" s="6" t="e">
        <f>VLOOKUP(A41,#REF!,21,FALSE)</f>
        <v>#REF!</v>
      </c>
      <c r="K41" s="6">
        <v>12020</v>
      </c>
      <c r="L41" s="6">
        <v>12</v>
      </c>
      <c r="M41" s="6">
        <v>0</v>
      </c>
      <c r="P41">
        <v>0</v>
      </c>
      <c r="Q41" s="8">
        <f>$Q$38*N41/SUM($N$39:$N$44)</f>
        <v>0</v>
      </c>
      <c r="R41" s="8"/>
      <c r="T41">
        <v>0</v>
      </c>
      <c r="Y41">
        <v>0</v>
      </c>
      <c r="AC41">
        <v>0</v>
      </c>
      <c r="AD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</row>
    <row r="42" spans="1:39" ht="15">
      <c r="A42" s="6" t="str">
        <f t="shared" si="0"/>
        <v>1202013</v>
      </c>
      <c r="B42" s="6" t="e">
        <f>VLOOKUP(A42,#REF!,16,FALSE)</f>
        <v>#REF!</v>
      </c>
      <c r="C42" s="6" t="e">
        <f t="shared" si="1"/>
        <v>#REF!</v>
      </c>
      <c r="D42" s="6" t="e">
        <f t="shared" si="2"/>
        <v>#REF!</v>
      </c>
      <c r="E42" s="6" t="e">
        <f t="shared" si="3"/>
        <v>#REF!</v>
      </c>
      <c r="F42" s="6" t="e">
        <f>VLOOKUP(Bilancio_2016_USCITE!C42,#REF!,2,FALSE)</f>
        <v>#REF!</v>
      </c>
      <c r="G42" s="6" t="e">
        <f>VLOOKUP(D42,#REF!,2,FALSE)</f>
        <v>#REF!</v>
      </c>
      <c r="H42" s="6" t="e">
        <f>VLOOKUP(E42,#REF!,2,FALSE)</f>
        <v>#REF!</v>
      </c>
      <c r="I42" s="6" t="e">
        <f>VLOOKUP(A42,#REF!,19,FALSE)</f>
        <v>#REF!</v>
      </c>
      <c r="J42" s="6" t="e">
        <f>VLOOKUP(A42,#REF!,21,FALSE)</f>
        <v>#REF!</v>
      </c>
      <c r="K42" s="6">
        <v>12020</v>
      </c>
      <c r="L42" s="6">
        <v>13</v>
      </c>
      <c r="M42" s="6">
        <v>1</v>
      </c>
      <c r="N42" s="6">
        <v>485000</v>
      </c>
      <c r="O42">
        <v>0</v>
      </c>
      <c r="P42">
        <v>485000</v>
      </c>
      <c r="Q42" s="8">
        <f>$Q$38*N42/SUM($N$39:$N$44)</f>
        <v>533377.0076077768</v>
      </c>
      <c r="R42" s="8"/>
      <c r="S42">
        <v>0</v>
      </c>
      <c r="T42">
        <v>0</v>
      </c>
      <c r="U42">
        <v>0</v>
      </c>
      <c r="V42">
        <v>0</v>
      </c>
      <c r="W42">
        <v>104318.49</v>
      </c>
      <c r="X42">
        <v>0</v>
      </c>
      <c r="Y42">
        <v>104318.49</v>
      </c>
      <c r="Z42">
        <v>52349.01</v>
      </c>
      <c r="AA42">
        <v>0</v>
      </c>
      <c r="AB42">
        <v>0</v>
      </c>
      <c r="AC42">
        <v>51969.48</v>
      </c>
      <c r="AD42">
        <v>0</v>
      </c>
      <c r="AE42">
        <v>52349.01</v>
      </c>
      <c r="AF42">
        <v>0</v>
      </c>
      <c r="AG42">
        <v>52349.01</v>
      </c>
      <c r="AH42">
        <v>0</v>
      </c>
      <c r="AI42">
        <v>51969.48</v>
      </c>
      <c r="AJ42">
        <v>51969.48</v>
      </c>
      <c r="AK42">
        <v>52349.01</v>
      </c>
      <c r="AL42">
        <v>485000</v>
      </c>
      <c r="AM42">
        <v>104318.49</v>
      </c>
    </row>
    <row r="43" spans="1:39" ht="15">
      <c r="A43" s="6" t="str">
        <f t="shared" si="0"/>
        <v>1202014</v>
      </c>
      <c r="B43" s="6" t="e">
        <f>VLOOKUP(A43,#REF!,16,FALSE)</f>
        <v>#REF!</v>
      </c>
      <c r="C43" s="6" t="e">
        <f t="shared" si="1"/>
        <v>#REF!</v>
      </c>
      <c r="D43" s="6" t="e">
        <f t="shared" si="2"/>
        <v>#REF!</v>
      </c>
      <c r="E43" s="6" t="e">
        <f t="shared" si="3"/>
        <v>#REF!</v>
      </c>
      <c r="F43" s="6" t="e">
        <f>VLOOKUP(Bilancio_2016_USCITE!C43,#REF!,2,FALSE)</f>
        <v>#REF!</v>
      </c>
      <c r="G43" s="6" t="e">
        <f>VLOOKUP(D43,#REF!,2,FALSE)</f>
        <v>#REF!</v>
      </c>
      <c r="H43" s="6" t="e">
        <f>VLOOKUP(E43,#REF!,2,FALSE)</f>
        <v>#REF!</v>
      </c>
      <c r="I43" s="6" t="e">
        <f>VLOOKUP(A43,#REF!,19,FALSE)</f>
        <v>#REF!</v>
      </c>
      <c r="J43" s="6" t="e">
        <f>VLOOKUP(A43,#REF!,21,FALSE)</f>
        <v>#REF!</v>
      </c>
      <c r="K43" s="6">
        <v>12020</v>
      </c>
      <c r="L43" s="6">
        <v>14</v>
      </c>
      <c r="M43" s="6">
        <v>1</v>
      </c>
      <c r="N43" s="6">
        <v>10142000</v>
      </c>
      <c r="O43">
        <v>0</v>
      </c>
      <c r="P43">
        <v>10142000</v>
      </c>
      <c r="Q43" s="8">
        <f>$Q$38*N43/SUM($N$39:$N$44)</f>
        <v>11153628.064243449</v>
      </c>
      <c r="R43" s="8"/>
      <c r="S43">
        <v>0</v>
      </c>
      <c r="T43">
        <v>0</v>
      </c>
      <c r="U43">
        <v>532706.81</v>
      </c>
      <c r="V43">
        <v>532706.81</v>
      </c>
      <c r="W43">
        <v>1187930.39</v>
      </c>
      <c r="X43">
        <v>0</v>
      </c>
      <c r="Y43">
        <v>1187930.39</v>
      </c>
      <c r="Z43">
        <v>43611.73</v>
      </c>
      <c r="AA43">
        <v>532706.81</v>
      </c>
      <c r="AB43">
        <v>532706.81</v>
      </c>
      <c r="AC43">
        <v>1144318.66</v>
      </c>
      <c r="AD43">
        <v>0</v>
      </c>
      <c r="AE43">
        <v>43611.73</v>
      </c>
      <c r="AF43">
        <v>0</v>
      </c>
      <c r="AG43">
        <v>43611.73</v>
      </c>
      <c r="AH43">
        <v>0</v>
      </c>
      <c r="AI43">
        <v>1144318.66</v>
      </c>
      <c r="AJ43">
        <v>1144318.66</v>
      </c>
      <c r="AK43">
        <v>576318.54</v>
      </c>
      <c r="AL43">
        <v>9609293.19</v>
      </c>
      <c r="AM43">
        <v>1720637.2</v>
      </c>
    </row>
    <row r="44" spans="1:39" ht="15">
      <c r="A44" s="6" t="str">
        <f t="shared" si="0"/>
        <v>1202015</v>
      </c>
      <c r="B44" s="6" t="e">
        <f>VLOOKUP(A44,#REF!,16,FALSE)</f>
        <v>#REF!</v>
      </c>
      <c r="C44" s="6" t="e">
        <f t="shared" si="1"/>
        <v>#REF!</v>
      </c>
      <c r="D44" s="6" t="e">
        <f t="shared" si="2"/>
        <v>#REF!</v>
      </c>
      <c r="E44" s="6" t="e">
        <f t="shared" si="3"/>
        <v>#REF!</v>
      </c>
      <c r="F44" s="6" t="e">
        <f>VLOOKUP(Bilancio_2016_USCITE!C44,#REF!,2,FALSE)</f>
        <v>#REF!</v>
      </c>
      <c r="G44" s="6" t="e">
        <f>VLOOKUP(D44,#REF!,2,FALSE)</f>
        <v>#REF!</v>
      </c>
      <c r="H44" s="6" t="e">
        <f>VLOOKUP(E44,#REF!,2,FALSE)</f>
        <v>#REF!</v>
      </c>
      <c r="I44" s="6" t="e">
        <f>VLOOKUP(A44,#REF!,19,FALSE)</f>
        <v>#REF!</v>
      </c>
      <c r="J44" s="6" t="e">
        <f>VLOOKUP(A44,#REF!,21,FALSE)</f>
        <v>#REF!</v>
      </c>
      <c r="K44" s="6">
        <v>12020</v>
      </c>
      <c r="L44" s="6">
        <v>15</v>
      </c>
      <c r="M44" s="6">
        <v>1</v>
      </c>
      <c r="N44" s="6">
        <v>20000</v>
      </c>
      <c r="O44">
        <v>0</v>
      </c>
      <c r="P44">
        <v>20000</v>
      </c>
      <c r="Q44" s="8">
        <f>$Q$38*N44/SUM($N$39:$N$44)</f>
        <v>21994.928148774303</v>
      </c>
      <c r="R44" s="8"/>
      <c r="S44">
        <v>0</v>
      </c>
      <c r="T44">
        <v>0</v>
      </c>
      <c r="W44">
        <v>12372.35</v>
      </c>
      <c r="X44">
        <v>0</v>
      </c>
      <c r="Y44">
        <v>12372.35</v>
      </c>
      <c r="Z44">
        <v>1022.48</v>
      </c>
      <c r="AC44">
        <v>11349.87</v>
      </c>
      <c r="AD44">
        <v>0</v>
      </c>
      <c r="AE44">
        <v>1022.48</v>
      </c>
      <c r="AF44">
        <v>0</v>
      </c>
      <c r="AG44">
        <v>1022.48</v>
      </c>
      <c r="AH44">
        <v>0</v>
      </c>
      <c r="AI44">
        <v>11349.87</v>
      </c>
      <c r="AJ44">
        <v>11349.87</v>
      </c>
      <c r="AK44">
        <v>1022.48</v>
      </c>
      <c r="AL44">
        <v>20000</v>
      </c>
      <c r="AM44">
        <v>12372.35</v>
      </c>
    </row>
    <row r="45" spans="1:39" ht="15">
      <c r="A45" s="6" t="str">
        <f t="shared" si="0"/>
        <v>120210</v>
      </c>
      <c r="B45" s="6" t="e">
        <f>VLOOKUP(A45,#REF!,16,FALSE)</f>
        <v>#REF!</v>
      </c>
      <c r="C45" s="8" t="s">
        <v>91</v>
      </c>
      <c r="D45" s="8" t="s">
        <v>93</v>
      </c>
      <c r="E45" s="8" t="s">
        <v>95</v>
      </c>
      <c r="F45" s="6" t="e">
        <f>VLOOKUP(Bilancio_2016_USCITE!C45,#REF!,2,FALSE)</f>
        <v>#REF!</v>
      </c>
      <c r="G45" s="6" t="e">
        <f>VLOOKUP(D45,#REF!,2,FALSE)</f>
        <v>#REF!</v>
      </c>
      <c r="H45" s="6" t="e">
        <f>VLOOKUP(E45,#REF!,2,FALSE)</f>
        <v>#REF!</v>
      </c>
      <c r="I45" s="6" t="e">
        <f>VLOOKUP(A45,#REF!,19,FALSE)</f>
        <v>#REF!</v>
      </c>
      <c r="J45" s="6" t="e">
        <f>VLOOKUP(A45,#REF!,21,FALSE)</f>
        <v>#REF!</v>
      </c>
      <c r="K45" s="6">
        <v>12021</v>
      </c>
      <c r="L45" s="6">
        <v>0</v>
      </c>
      <c r="M45" s="6">
        <v>0</v>
      </c>
      <c r="N45" s="6">
        <v>0</v>
      </c>
      <c r="O45">
        <v>0</v>
      </c>
      <c r="P45">
        <v>0</v>
      </c>
      <c r="Q45" s="10">
        <v>499007</v>
      </c>
      <c r="R45" s="10">
        <v>499007</v>
      </c>
      <c r="S45">
        <v>0</v>
      </c>
      <c r="T45">
        <v>499007</v>
      </c>
      <c r="Y45">
        <v>0</v>
      </c>
      <c r="AC45">
        <v>0</v>
      </c>
      <c r="AD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</row>
    <row r="46" spans="1:39" ht="15">
      <c r="A46" s="6" t="str">
        <f t="shared" si="0"/>
        <v>1202110</v>
      </c>
      <c r="B46" s="6" t="e">
        <f>VLOOKUP(A46,#REF!,16,FALSE)</f>
        <v>#REF!</v>
      </c>
      <c r="C46" s="6" t="e">
        <f t="shared" si="1"/>
        <v>#REF!</v>
      </c>
      <c r="D46" s="6" t="e">
        <f t="shared" si="2"/>
        <v>#REF!</v>
      </c>
      <c r="E46" s="6" t="e">
        <f t="shared" si="3"/>
        <v>#REF!</v>
      </c>
      <c r="F46" s="6" t="e">
        <f>VLOOKUP(Bilancio_2016_USCITE!C46,#REF!,2,FALSE)</f>
        <v>#REF!</v>
      </c>
      <c r="G46" s="6" t="e">
        <f>VLOOKUP(D46,#REF!,2,FALSE)</f>
        <v>#REF!</v>
      </c>
      <c r="H46" s="6" t="e">
        <f>VLOOKUP(E46,#REF!,2,FALSE)</f>
        <v>#REF!</v>
      </c>
      <c r="I46" s="6" t="e">
        <f>VLOOKUP(A46,#REF!,19,FALSE)</f>
        <v>#REF!</v>
      </c>
      <c r="J46" s="6" t="e">
        <f>VLOOKUP(A46,#REF!,21,FALSE)</f>
        <v>#REF!</v>
      </c>
      <c r="K46" s="6">
        <v>12021</v>
      </c>
      <c r="L46" s="6">
        <v>10</v>
      </c>
      <c r="M46" s="6">
        <v>0</v>
      </c>
      <c r="P46">
        <v>0</v>
      </c>
      <c r="Q46" s="9" t="e">
        <f>$Q$45*N46/SUM($N$46:$N$48)</f>
        <v>#DIV/0!</v>
      </c>
      <c r="R46" s="9"/>
      <c r="T46">
        <v>0</v>
      </c>
      <c r="W46">
        <v>1181.09</v>
      </c>
      <c r="Y46">
        <v>1181.09</v>
      </c>
      <c r="AC46">
        <v>1181.09</v>
      </c>
      <c r="AD46">
        <v>0</v>
      </c>
      <c r="AF46">
        <v>0</v>
      </c>
      <c r="AG46">
        <v>0</v>
      </c>
      <c r="AH46">
        <v>0</v>
      </c>
      <c r="AI46">
        <v>1181.09</v>
      </c>
      <c r="AJ46">
        <v>1181.09</v>
      </c>
      <c r="AK46">
        <v>0</v>
      </c>
      <c r="AL46">
        <v>0</v>
      </c>
      <c r="AM46">
        <v>1181.09</v>
      </c>
    </row>
    <row r="47" spans="1:39" ht="15">
      <c r="A47" s="6" t="str">
        <f t="shared" si="0"/>
        <v>1202111</v>
      </c>
      <c r="B47" s="6" t="e">
        <f>VLOOKUP(A47,#REF!,16,FALSE)</f>
        <v>#REF!</v>
      </c>
      <c r="C47" s="6" t="e">
        <f t="shared" si="1"/>
        <v>#REF!</v>
      </c>
      <c r="D47" s="6" t="e">
        <f t="shared" si="2"/>
        <v>#REF!</v>
      </c>
      <c r="E47" s="6" t="e">
        <f t="shared" si="3"/>
        <v>#REF!</v>
      </c>
      <c r="F47" s="6" t="e">
        <f>VLOOKUP(Bilancio_2016_USCITE!C47,#REF!,2,FALSE)</f>
        <v>#REF!</v>
      </c>
      <c r="G47" s="6" t="e">
        <f>VLOOKUP(D47,#REF!,2,FALSE)</f>
        <v>#REF!</v>
      </c>
      <c r="H47" s="6" t="e">
        <f>VLOOKUP(E47,#REF!,2,FALSE)</f>
        <v>#REF!</v>
      </c>
      <c r="I47" s="6" t="e">
        <f>VLOOKUP(A47,#REF!,19,FALSE)</f>
        <v>#REF!</v>
      </c>
      <c r="J47" s="6" t="e">
        <f>VLOOKUP(A47,#REF!,21,FALSE)</f>
        <v>#REF!</v>
      </c>
      <c r="K47" s="6">
        <v>12021</v>
      </c>
      <c r="L47" s="6">
        <v>11</v>
      </c>
      <c r="M47" s="6">
        <v>0</v>
      </c>
      <c r="P47">
        <v>0</v>
      </c>
      <c r="Q47" s="9" t="e">
        <f>$Q$45*N47/SUM($N$46:$N$48)</f>
        <v>#DIV/0!</v>
      </c>
      <c r="R47" s="9"/>
      <c r="T47">
        <v>0</v>
      </c>
      <c r="W47">
        <v>182862.53</v>
      </c>
      <c r="Y47">
        <v>182862.53</v>
      </c>
      <c r="AC47">
        <v>182862.53</v>
      </c>
      <c r="AD47">
        <v>0</v>
      </c>
      <c r="AF47">
        <v>0</v>
      </c>
      <c r="AG47">
        <v>0</v>
      </c>
      <c r="AH47">
        <v>0</v>
      </c>
      <c r="AI47">
        <v>182862.53</v>
      </c>
      <c r="AJ47">
        <v>182862.53</v>
      </c>
      <c r="AK47">
        <v>0</v>
      </c>
      <c r="AL47">
        <v>0</v>
      </c>
      <c r="AM47">
        <v>182862.53</v>
      </c>
    </row>
    <row r="48" spans="1:39" ht="15">
      <c r="A48" s="6" t="str">
        <f t="shared" si="0"/>
        <v>1202120</v>
      </c>
      <c r="B48" s="6" t="e">
        <f>VLOOKUP(A48,#REF!,16,FALSE)</f>
        <v>#REF!</v>
      </c>
      <c r="C48" s="6" t="e">
        <f t="shared" si="1"/>
        <v>#REF!</v>
      </c>
      <c r="D48" s="6" t="e">
        <f t="shared" si="2"/>
        <v>#REF!</v>
      </c>
      <c r="E48" s="6" t="e">
        <f t="shared" si="3"/>
        <v>#REF!</v>
      </c>
      <c r="F48" s="6" t="e">
        <f>VLOOKUP(Bilancio_2016_USCITE!C48,#REF!,2,FALSE)</f>
        <v>#REF!</v>
      </c>
      <c r="G48" s="6" t="e">
        <f>VLOOKUP(D48,#REF!,2,FALSE)</f>
        <v>#REF!</v>
      </c>
      <c r="H48" s="6" t="e">
        <f>VLOOKUP(E48,#REF!,2,FALSE)</f>
        <v>#REF!</v>
      </c>
      <c r="I48" s="6" t="e">
        <f>VLOOKUP(A48,#REF!,19,FALSE)</f>
        <v>#REF!</v>
      </c>
      <c r="J48" s="6" t="e">
        <f>VLOOKUP(A48,#REF!,21,FALSE)</f>
        <v>#REF!</v>
      </c>
      <c r="K48" s="6">
        <v>12021</v>
      </c>
      <c r="L48" s="6">
        <v>20</v>
      </c>
      <c r="M48" s="6">
        <v>0</v>
      </c>
      <c r="P48">
        <v>0</v>
      </c>
      <c r="Q48" s="9" t="e">
        <f>$Q$45*N48/SUM($N$46:$N$48)</f>
        <v>#DIV/0!</v>
      </c>
      <c r="R48" s="9"/>
      <c r="T48">
        <v>0</v>
      </c>
      <c r="W48">
        <v>314963.25</v>
      </c>
      <c r="Y48">
        <v>314963.25</v>
      </c>
      <c r="AC48">
        <v>314963.25</v>
      </c>
      <c r="AD48">
        <v>0</v>
      </c>
      <c r="AF48">
        <v>0</v>
      </c>
      <c r="AG48">
        <v>0</v>
      </c>
      <c r="AH48">
        <v>0</v>
      </c>
      <c r="AI48">
        <v>314963.25</v>
      </c>
      <c r="AJ48">
        <v>314963.25</v>
      </c>
      <c r="AK48">
        <v>0</v>
      </c>
      <c r="AL48">
        <v>0</v>
      </c>
      <c r="AM48">
        <v>314963.25</v>
      </c>
    </row>
    <row r="49" spans="1:39" ht="15">
      <c r="A49" s="6" t="str">
        <f t="shared" si="0"/>
        <v>120220</v>
      </c>
      <c r="B49" s="6" t="e">
        <f>VLOOKUP(A49,#REF!,16,FALSE)</f>
        <v>#REF!</v>
      </c>
      <c r="C49" s="8" t="s">
        <v>91</v>
      </c>
      <c r="D49" s="8" t="s">
        <v>93</v>
      </c>
      <c r="E49" s="8" t="s">
        <v>95</v>
      </c>
      <c r="F49" s="6" t="e">
        <f>VLOOKUP(Bilancio_2016_USCITE!C49,#REF!,2,FALSE)</f>
        <v>#REF!</v>
      </c>
      <c r="G49" s="6" t="e">
        <f>VLOOKUP(D49,#REF!,2,FALSE)</f>
        <v>#REF!</v>
      </c>
      <c r="H49" s="6" t="e">
        <f>VLOOKUP(E49,#REF!,2,FALSE)</f>
        <v>#REF!</v>
      </c>
      <c r="I49" s="6" t="e">
        <f>VLOOKUP(A49,#REF!,19,FALSE)</f>
        <v>#REF!</v>
      </c>
      <c r="J49" s="6" t="e">
        <f>VLOOKUP(A49,#REF!,21,FALSE)</f>
        <v>#REF!</v>
      </c>
      <c r="K49" s="6">
        <v>12022</v>
      </c>
      <c r="L49" s="6">
        <v>0</v>
      </c>
      <c r="M49" s="6">
        <v>0</v>
      </c>
      <c r="N49" s="6">
        <v>0</v>
      </c>
      <c r="O49">
        <v>0</v>
      </c>
      <c r="P49">
        <v>0</v>
      </c>
      <c r="Q49" s="10">
        <v>285000</v>
      </c>
      <c r="R49" s="10">
        <v>285000</v>
      </c>
      <c r="S49">
        <v>0</v>
      </c>
      <c r="T49">
        <v>285000</v>
      </c>
      <c r="W49">
        <v>285862.11</v>
      </c>
      <c r="Y49">
        <v>285862.11</v>
      </c>
      <c r="AC49">
        <v>285862.11</v>
      </c>
      <c r="AD49">
        <v>0</v>
      </c>
      <c r="AF49">
        <v>0</v>
      </c>
      <c r="AG49">
        <v>0</v>
      </c>
      <c r="AH49">
        <v>0</v>
      </c>
      <c r="AI49">
        <v>285862.11</v>
      </c>
      <c r="AJ49">
        <v>285862.11</v>
      </c>
      <c r="AK49">
        <v>0</v>
      </c>
      <c r="AL49">
        <v>0</v>
      </c>
      <c r="AM49">
        <v>285862.11</v>
      </c>
    </row>
    <row r="50" spans="1:39" ht="15">
      <c r="A50" s="6" t="str">
        <f t="shared" si="0"/>
        <v>120230</v>
      </c>
      <c r="B50" s="6" t="e">
        <f>VLOOKUP(A50,#REF!,16,FALSE)</f>
        <v>#REF!</v>
      </c>
      <c r="C50" s="6" t="e">
        <f t="shared" si="1"/>
        <v>#REF!</v>
      </c>
      <c r="D50" s="6" t="e">
        <f t="shared" si="2"/>
        <v>#REF!</v>
      </c>
      <c r="E50" s="6" t="e">
        <f t="shared" si="3"/>
        <v>#REF!</v>
      </c>
      <c r="F50" s="6" t="e">
        <f>VLOOKUP(Bilancio_2016_USCITE!C50,#REF!,2,FALSE)</f>
        <v>#REF!</v>
      </c>
      <c r="G50" s="6" t="e">
        <f>VLOOKUP(D50,#REF!,2,FALSE)</f>
        <v>#REF!</v>
      </c>
      <c r="H50" s="6" t="e">
        <f>VLOOKUP(E50,#REF!,2,FALSE)</f>
        <v>#REF!</v>
      </c>
      <c r="I50" s="6" t="e">
        <f>VLOOKUP(A50,#REF!,19,FALSE)</f>
        <v>#REF!</v>
      </c>
      <c r="J50" s="6" t="e">
        <f>VLOOKUP(A50,#REF!,21,FALSE)</f>
        <v>#REF!</v>
      </c>
      <c r="K50" s="6">
        <v>12023</v>
      </c>
      <c r="L50" s="6">
        <v>0</v>
      </c>
      <c r="M50" s="6">
        <v>0</v>
      </c>
      <c r="N50" s="6">
        <v>0</v>
      </c>
      <c r="O50">
        <v>0</v>
      </c>
      <c r="P50">
        <v>0</v>
      </c>
      <c r="Q50" s="6">
        <v>1863000</v>
      </c>
      <c r="R50" s="6">
        <v>1863000</v>
      </c>
      <c r="S50">
        <v>0</v>
      </c>
      <c r="T50">
        <v>1863000</v>
      </c>
      <c r="W50">
        <v>355976.32</v>
      </c>
      <c r="Y50">
        <v>355976.32</v>
      </c>
      <c r="AC50">
        <v>355976.32</v>
      </c>
      <c r="AD50">
        <v>0</v>
      </c>
      <c r="AF50">
        <v>0</v>
      </c>
      <c r="AG50">
        <v>0</v>
      </c>
      <c r="AH50">
        <v>0</v>
      </c>
      <c r="AI50">
        <v>355976.32</v>
      </c>
      <c r="AJ50">
        <v>355976.32</v>
      </c>
      <c r="AK50">
        <v>0</v>
      </c>
      <c r="AL50">
        <v>0</v>
      </c>
      <c r="AM50">
        <v>355976.32</v>
      </c>
    </row>
    <row r="51" spans="1:39" ht="15">
      <c r="A51" s="6" t="str">
        <f t="shared" si="0"/>
        <v>1202310</v>
      </c>
      <c r="B51" s="6" t="e">
        <f>VLOOKUP(A51,#REF!,16,FALSE)</f>
        <v>#REF!</v>
      </c>
      <c r="C51" s="6" t="e">
        <f t="shared" si="1"/>
        <v>#REF!</v>
      </c>
      <c r="D51" s="6" t="e">
        <f t="shared" si="2"/>
        <v>#REF!</v>
      </c>
      <c r="E51" s="6" t="e">
        <f t="shared" si="3"/>
        <v>#REF!</v>
      </c>
      <c r="F51" s="6" t="e">
        <f>VLOOKUP(Bilancio_2016_USCITE!C51,#REF!,2,FALSE)</f>
        <v>#REF!</v>
      </c>
      <c r="G51" s="6" t="e">
        <f>VLOOKUP(D51,#REF!,2,FALSE)</f>
        <v>#REF!</v>
      </c>
      <c r="H51" s="6" t="e">
        <f>VLOOKUP(E51,#REF!,2,FALSE)</f>
        <v>#REF!</v>
      </c>
      <c r="I51" s="6" t="e">
        <f>VLOOKUP(A51,#REF!,19,FALSE)</f>
        <v>#REF!</v>
      </c>
      <c r="J51" s="6" t="e">
        <f>VLOOKUP(A51,#REF!,21,FALSE)</f>
        <v>#REF!</v>
      </c>
      <c r="K51" s="6">
        <v>12023</v>
      </c>
      <c r="L51" s="6">
        <v>10</v>
      </c>
      <c r="M51" s="6">
        <v>1</v>
      </c>
      <c r="N51" s="6">
        <v>1088310</v>
      </c>
      <c r="O51">
        <v>0</v>
      </c>
      <c r="P51">
        <v>1088310</v>
      </c>
      <c r="Q51" s="11">
        <f>$Q$50*N51/SUM($N$51:$N$52)</f>
        <v>1707750.3922941056</v>
      </c>
      <c r="R51" s="11"/>
      <c r="S51">
        <v>0</v>
      </c>
      <c r="T51">
        <v>0</v>
      </c>
      <c r="U51">
        <v>41087.97</v>
      </c>
      <c r="V51">
        <v>41087.97</v>
      </c>
      <c r="W51">
        <v>398288.25</v>
      </c>
      <c r="Y51">
        <v>398288.25</v>
      </c>
      <c r="AA51">
        <v>41087.97</v>
      </c>
      <c r="AB51">
        <v>41087.97</v>
      </c>
      <c r="AC51">
        <v>398288.25</v>
      </c>
      <c r="AD51">
        <v>0</v>
      </c>
      <c r="AF51">
        <v>0</v>
      </c>
      <c r="AG51">
        <v>0</v>
      </c>
      <c r="AH51">
        <v>0</v>
      </c>
      <c r="AI51">
        <v>398288.25</v>
      </c>
      <c r="AJ51">
        <v>398288.25</v>
      </c>
      <c r="AK51">
        <v>41087.97</v>
      </c>
      <c r="AL51">
        <v>1047222.03</v>
      </c>
      <c r="AM51">
        <v>439376.22</v>
      </c>
    </row>
    <row r="52" spans="1:39" ht="15">
      <c r="A52" s="6" t="str">
        <f t="shared" si="0"/>
        <v>1202311</v>
      </c>
      <c r="B52" s="6" t="e">
        <f>VLOOKUP(A52,#REF!,16,FALSE)</f>
        <v>#REF!</v>
      </c>
      <c r="C52" s="6" t="e">
        <f t="shared" si="1"/>
        <v>#REF!</v>
      </c>
      <c r="D52" s="6" t="e">
        <f t="shared" si="2"/>
        <v>#REF!</v>
      </c>
      <c r="E52" s="6" t="e">
        <f t="shared" si="3"/>
        <v>#REF!</v>
      </c>
      <c r="F52" s="6" t="e">
        <f>VLOOKUP(Bilancio_2016_USCITE!C52,#REF!,2,FALSE)</f>
        <v>#REF!</v>
      </c>
      <c r="G52" s="6" t="e">
        <f>VLOOKUP(D52,#REF!,2,FALSE)</f>
        <v>#REF!</v>
      </c>
      <c r="H52" s="6" t="e">
        <f>VLOOKUP(E52,#REF!,2,FALSE)</f>
        <v>#REF!</v>
      </c>
      <c r="I52" s="6" t="e">
        <f>VLOOKUP(A52,#REF!,19,FALSE)</f>
        <v>#REF!</v>
      </c>
      <c r="J52" s="6" t="e">
        <f>VLOOKUP(A52,#REF!,21,FALSE)</f>
        <v>#REF!</v>
      </c>
      <c r="K52" s="6">
        <v>12023</v>
      </c>
      <c r="L52" s="6">
        <v>11</v>
      </c>
      <c r="M52" s="6">
        <v>1</v>
      </c>
      <c r="N52" s="6">
        <v>98937</v>
      </c>
      <c r="O52">
        <v>0</v>
      </c>
      <c r="P52">
        <v>98937</v>
      </c>
      <c r="Q52" s="11">
        <f>$Q$50*N52/SUM($N$51:$N$52)</f>
        <v>155249.6077058944</v>
      </c>
      <c r="R52" s="11"/>
      <c r="S52">
        <v>0</v>
      </c>
      <c r="T52">
        <v>0</v>
      </c>
      <c r="U52">
        <v>5078.97</v>
      </c>
      <c r="V52">
        <v>5078.97</v>
      </c>
      <c r="W52">
        <v>121436.96</v>
      </c>
      <c r="Y52">
        <v>121436.96</v>
      </c>
      <c r="AA52">
        <v>5078.97</v>
      </c>
      <c r="AB52">
        <v>5078.97</v>
      </c>
      <c r="AC52">
        <v>121436.96</v>
      </c>
      <c r="AD52">
        <v>0</v>
      </c>
      <c r="AF52">
        <v>0</v>
      </c>
      <c r="AG52">
        <v>0</v>
      </c>
      <c r="AH52">
        <v>0</v>
      </c>
      <c r="AI52">
        <v>121436.96</v>
      </c>
      <c r="AJ52">
        <v>121436.96</v>
      </c>
      <c r="AK52">
        <v>5078.97</v>
      </c>
      <c r="AL52">
        <v>93858.03</v>
      </c>
      <c r="AM52">
        <v>126515.93</v>
      </c>
    </row>
    <row r="53" spans="1:39" ht="15">
      <c r="A53" s="6" t="str">
        <f t="shared" si="0"/>
        <v>120240</v>
      </c>
      <c r="B53" s="6" t="e">
        <f>VLOOKUP(A53,#REF!,16,FALSE)</f>
        <v>#REF!</v>
      </c>
      <c r="C53" s="6" t="e">
        <f t="shared" si="1"/>
        <v>#REF!</v>
      </c>
      <c r="D53" s="6" t="e">
        <f t="shared" si="2"/>
        <v>#REF!</v>
      </c>
      <c r="E53" s="6" t="e">
        <f t="shared" si="3"/>
        <v>#REF!</v>
      </c>
      <c r="F53" s="6" t="e">
        <f>VLOOKUP(Bilancio_2016_USCITE!C53,#REF!,2,FALSE)</f>
        <v>#REF!</v>
      </c>
      <c r="G53" s="6" t="e">
        <f>VLOOKUP(D53,#REF!,2,FALSE)</f>
        <v>#REF!</v>
      </c>
      <c r="H53" s="6" t="e">
        <f>VLOOKUP(E53,#REF!,2,FALSE)</f>
        <v>#REF!</v>
      </c>
      <c r="I53" s="6" t="e">
        <f>VLOOKUP(A53,#REF!,19,FALSE)</f>
        <v>#REF!</v>
      </c>
      <c r="J53" s="6" t="e">
        <f>VLOOKUP(A53,#REF!,21,FALSE)</f>
        <v>#REF!</v>
      </c>
      <c r="K53" s="6">
        <v>12024</v>
      </c>
      <c r="L53" s="6">
        <v>0</v>
      </c>
      <c r="M53" s="6">
        <v>0</v>
      </c>
      <c r="N53" s="6">
        <v>0</v>
      </c>
      <c r="O53">
        <v>0</v>
      </c>
      <c r="P53">
        <v>0</v>
      </c>
      <c r="Q53" s="6">
        <v>1280000</v>
      </c>
      <c r="R53" s="6">
        <v>1280000</v>
      </c>
      <c r="S53">
        <v>0</v>
      </c>
      <c r="T53">
        <v>1280000</v>
      </c>
      <c r="Y53">
        <v>0</v>
      </c>
      <c r="AC53">
        <v>0</v>
      </c>
      <c r="AD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</row>
    <row r="54" spans="1:39" ht="15">
      <c r="A54" s="6" t="str">
        <f t="shared" si="0"/>
        <v>1202410</v>
      </c>
      <c r="B54" s="6" t="e">
        <f>VLOOKUP(A54,#REF!,16,FALSE)</f>
        <v>#REF!</v>
      </c>
      <c r="C54" s="6" t="e">
        <f t="shared" si="1"/>
        <v>#REF!</v>
      </c>
      <c r="D54" s="6" t="e">
        <f t="shared" si="2"/>
        <v>#REF!</v>
      </c>
      <c r="E54" s="6" t="e">
        <f t="shared" si="3"/>
        <v>#REF!</v>
      </c>
      <c r="F54" s="6" t="e">
        <f>VLOOKUP(Bilancio_2016_USCITE!C54,#REF!,2,FALSE)</f>
        <v>#REF!</v>
      </c>
      <c r="G54" s="6" t="e">
        <f>VLOOKUP(D54,#REF!,2,FALSE)</f>
        <v>#REF!</v>
      </c>
      <c r="H54" s="6" t="e">
        <f>VLOOKUP(E54,#REF!,2,FALSE)</f>
        <v>#REF!</v>
      </c>
      <c r="I54" s="6" t="e">
        <f>VLOOKUP(A54,#REF!,19,FALSE)</f>
        <v>#REF!</v>
      </c>
      <c r="J54" s="6" t="e">
        <f>VLOOKUP(A54,#REF!,21,FALSE)</f>
        <v>#REF!</v>
      </c>
      <c r="K54" s="6">
        <v>12024</v>
      </c>
      <c r="L54" s="6">
        <v>10</v>
      </c>
      <c r="M54" s="6">
        <v>0</v>
      </c>
      <c r="P54">
        <v>0</v>
      </c>
      <c r="Q54" s="11">
        <f>$Q$53*N54/SUM($N$54:$N$58)</f>
        <v>0</v>
      </c>
      <c r="R54" s="11"/>
      <c r="T54">
        <v>0</v>
      </c>
      <c r="W54">
        <v>127502.31</v>
      </c>
      <c r="Y54">
        <v>127502.31</v>
      </c>
      <c r="AC54">
        <v>127502.31</v>
      </c>
      <c r="AD54">
        <v>0</v>
      </c>
      <c r="AF54">
        <v>0</v>
      </c>
      <c r="AG54">
        <v>0</v>
      </c>
      <c r="AH54">
        <v>0</v>
      </c>
      <c r="AI54">
        <v>127502.31</v>
      </c>
      <c r="AJ54">
        <v>127502.31</v>
      </c>
      <c r="AK54">
        <v>0</v>
      </c>
      <c r="AL54">
        <v>0</v>
      </c>
      <c r="AM54">
        <v>127502.31</v>
      </c>
    </row>
    <row r="55" spans="1:39" ht="15">
      <c r="A55" s="6" t="str">
        <f t="shared" si="0"/>
        <v>1202411</v>
      </c>
      <c r="B55" s="6" t="e">
        <f>VLOOKUP(A55,#REF!,16,FALSE)</f>
        <v>#REF!</v>
      </c>
      <c r="C55" s="6" t="e">
        <f t="shared" si="1"/>
        <v>#REF!</v>
      </c>
      <c r="D55" s="6" t="e">
        <f t="shared" si="2"/>
        <v>#REF!</v>
      </c>
      <c r="E55" s="6" t="e">
        <f t="shared" si="3"/>
        <v>#REF!</v>
      </c>
      <c r="F55" s="6" t="e">
        <f>VLOOKUP(Bilancio_2016_USCITE!C55,#REF!,2,FALSE)</f>
        <v>#REF!</v>
      </c>
      <c r="G55" s="6" t="e">
        <f>VLOOKUP(D55,#REF!,2,FALSE)</f>
        <v>#REF!</v>
      </c>
      <c r="H55" s="6" t="e">
        <f>VLOOKUP(E55,#REF!,2,FALSE)</f>
        <v>#REF!</v>
      </c>
      <c r="I55" s="6" t="e">
        <f>VLOOKUP(A55,#REF!,19,FALSE)</f>
        <v>#REF!</v>
      </c>
      <c r="J55" s="6" t="e">
        <f>VLOOKUP(A55,#REF!,21,FALSE)</f>
        <v>#REF!</v>
      </c>
      <c r="K55" s="6">
        <v>12024</v>
      </c>
      <c r="L55" s="6">
        <v>11</v>
      </c>
      <c r="M55" s="6">
        <v>0</v>
      </c>
      <c r="P55">
        <v>0</v>
      </c>
      <c r="Q55" s="11">
        <f>$Q$53*N55/SUM($N$54:$N$58)</f>
        <v>0</v>
      </c>
      <c r="R55" s="11"/>
      <c r="T55">
        <v>0</v>
      </c>
      <c r="W55">
        <v>231875.97</v>
      </c>
      <c r="Y55">
        <v>231875.97</v>
      </c>
      <c r="AC55">
        <v>231875.97</v>
      </c>
      <c r="AD55">
        <v>0</v>
      </c>
      <c r="AF55">
        <v>0</v>
      </c>
      <c r="AG55">
        <v>0</v>
      </c>
      <c r="AH55">
        <v>0</v>
      </c>
      <c r="AI55">
        <v>231875.97</v>
      </c>
      <c r="AJ55">
        <v>231875.97</v>
      </c>
      <c r="AK55">
        <v>0</v>
      </c>
      <c r="AL55">
        <v>0</v>
      </c>
      <c r="AM55">
        <v>231875.97</v>
      </c>
    </row>
    <row r="56" spans="1:39" ht="15">
      <c r="A56" s="6" t="str">
        <f t="shared" si="0"/>
        <v>1202412</v>
      </c>
      <c r="B56" s="6" t="e">
        <f>VLOOKUP(A56,#REF!,16,FALSE)</f>
        <v>#REF!</v>
      </c>
      <c r="C56" s="6" t="e">
        <f t="shared" si="1"/>
        <v>#REF!</v>
      </c>
      <c r="D56" s="6" t="e">
        <f t="shared" si="2"/>
        <v>#REF!</v>
      </c>
      <c r="E56" s="6" t="e">
        <f t="shared" si="3"/>
        <v>#REF!</v>
      </c>
      <c r="F56" s="6" t="e">
        <f>VLOOKUP(Bilancio_2016_USCITE!C56,#REF!,2,FALSE)</f>
        <v>#REF!</v>
      </c>
      <c r="G56" s="6" t="e">
        <f>VLOOKUP(D56,#REF!,2,FALSE)</f>
        <v>#REF!</v>
      </c>
      <c r="H56" s="6" t="e">
        <f>VLOOKUP(E56,#REF!,2,FALSE)</f>
        <v>#REF!</v>
      </c>
      <c r="I56" s="6" t="e">
        <f>VLOOKUP(A56,#REF!,19,FALSE)</f>
        <v>#REF!</v>
      </c>
      <c r="J56" s="6" t="e">
        <f>VLOOKUP(A56,#REF!,21,FALSE)</f>
        <v>#REF!</v>
      </c>
      <c r="K56" s="6">
        <v>12024</v>
      </c>
      <c r="L56" s="6">
        <v>12</v>
      </c>
      <c r="M56" s="6">
        <v>1</v>
      </c>
      <c r="N56" s="6">
        <v>274090</v>
      </c>
      <c r="O56">
        <v>0</v>
      </c>
      <c r="P56">
        <v>274090</v>
      </c>
      <c r="Q56" s="11">
        <f>$Q$53*N56/SUM($N$54:$N$58)</f>
        <v>482534.23338669835</v>
      </c>
      <c r="R56" s="11"/>
      <c r="S56">
        <v>0</v>
      </c>
      <c r="T56">
        <v>0</v>
      </c>
      <c r="U56">
        <v>11275.13</v>
      </c>
      <c r="V56">
        <v>11275.13</v>
      </c>
      <c r="W56">
        <v>36860.87</v>
      </c>
      <c r="Y56">
        <v>36860.87</v>
      </c>
      <c r="AA56">
        <v>11275.13</v>
      </c>
      <c r="AB56">
        <v>11275.13</v>
      </c>
      <c r="AC56">
        <v>36860.87</v>
      </c>
      <c r="AD56">
        <v>0</v>
      </c>
      <c r="AF56">
        <v>0</v>
      </c>
      <c r="AG56">
        <v>0</v>
      </c>
      <c r="AH56">
        <v>0</v>
      </c>
      <c r="AI56">
        <v>36860.87</v>
      </c>
      <c r="AJ56">
        <v>36860.87</v>
      </c>
      <c r="AK56">
        <v>11275.13</v>
      </c>
      <c r="AL56">
        <v>262814.87</v>
      </c>
      <c r="AM56">
        <v>48136</v>
      </c>
    </row>
    <row r="57" spans="1:39" ht="15">
      <c r="A57" s="6" t="str">
        <f t="shared" si="0"/>
        <v>1202413</v>
      </c>
      <c r="B57" s="6" t="e">
        <f>VLOOKUP(A57,#REF!,16,FALSE)</f>
        <v>#REF!</v>
      </c>
      <c r="C57" s="6" t="e">
        <f t="shared" si="1"/>
        <v>#REF!</v>
      </c>
      <c r="D57" s="6" t="e">
        <f t="shared" si="2"/>
        <v>#REF!</v>
      </c>
      <c r="E57" s="6" t="e">
        <f t="shared" si="3"/>
        <v>#REF!</v>
      </c>
      <c r="F57" s="6" t="e">
        <f>VLOOKUP(Bilancio_2016_USCITE!C57,#REF!,2,FALSE)</f>
        <v>#REF!</v>
      </c>
      <c r="G57" s="6" t="e">
        <f>VLOOKUP(D57,#REF!,2,FALSE)</f>
        <v>#REF!</v>
      </c>
      <c r="H57" s="6" t="e">
        <f>VLOOKUP(E57,#REF!,2,FALSE)</f>
        <v>#REF!</v>
      </c>
      <c r="I57" s="6" t="e">
        <f>VLOOKUP(A57,#REF!,19,FALSE)</f>
        <v>#REF!</v>
      </c>
      <c r="J57" s="6" t="e">
        <f>VLOOKUP(A57,#REF!,21,FALSE)</f>
        <v>#REF!</v>
      </c>
      <c r="K57" s="6">
        <v>12024</v>
      </c>
      <c r="L57" s="6">
        <v>13</v>
      </c>
      <c r="M57" s="6">
        <v>1</v>
      </c>
      <c r="P57">
        <v>0</v>
      </c>
      <c r="Q57" s="11">
        <f>$Q$53*N57/SUM($N$54:$N$58)</f>
        <v>0</v>
      </c>
      <c r="R57" s="11"/>
      <c r="T57">
        <v>0</v>
      </c>
      <c r="W57">
        <v>90651.44</v>
      </c>
      <c r="Y57">
        <v>90651.44</v>
      </c>
      <c r="AC57">
        <v>90651.44</v>
      </c>
      <c r="AD57">
        <v>0</v>
      </c>
      <c r="AF57">
        <v>0</v>
      </c>
      <c r="AG57">
        <v>0</v>
      </c>
      <c r="AH57">
        <v>0</v>
      </c>
      <c r="AI57">
        <v>90651.44</v>
      </c>
      <c r="AJ57">
        <v>90651.44</v>
      </c>
      <c r="AK57">
        <v>0</v>
      </c>
      <c r="AL57">
        <v>0</v>
      </c>
      <c r="AM57">
        <v>90651.44</v>
      </c>
    </row>
    <row r="58" spans="1:39" ht="15">
      <c r="A58" s="6" t="str">
        <f t="shared" si="0"/>
        <v>1202414</v>
      </c>
      <c r="B58" s="6" t="e">
        <f>VLOOKUP(A58,#REF!,16,FALSE)</f>
        <v>#REF!</v>
      </c>
      <c r="C58" s="6" t="e">
        <f t="shared" si="1"/>
        <v>#REF!</v>
      </c>
      <c r="D58" s="6" t="e">
        <f t="shared" si="2"/>
        <v>#REF!</v>
      </c>
      <c r="E58" s="6" t="e">
        <f t="shared" si="3"/>
        <v>#REF!</v>
      </c>
      <c r="F58" s="6" t="e">
        <f>VLOOKUP(Bilancio_2016_USCITE!C58,#REF!,2,FALSE)</f>
        <v>#REF!</v>
      </c>
      <c r="G58" s="6" t="e">
        <f>VLOOKUP(D58,#REF!,2,FALSE)</f>
        <v>#REF!</v>
      </c>
      <c r="H58" s="6" t="e">
        <f>VLOOKUP(E58,#REF!,2,FALSE)</f>
        <v>#REF!</v>
      </c>
      <c r="I58" s="6" t="e">
        <f>VLOOKUP(A58,#REF!,19,FALSE)</f>
        <v>#REF!</v>
      </c>
      <c r="J58" s="6" t="e">
        <f>VLOOKUP(A58,#REF!,21,FALSE)</f>
        <v>#REF!</v>
      </c>
      <c r="K58" s="6">
        <v>12024</v>
      </c>
      <c r="L58" s="6">
        <v>14</v>
      </c>
      <c r="M58" s="6">
        <v>1</v>
      </c>
      <c r="N58" s="6">
        <v>452978</v>
      </c>
      <c r="O58">
        <v>0</v>
      </c>
      <c r="P58">
        <v>452978</v>
      </c>
      <c r="Q58" s="11">
        <f>$Q$53*N58/SUM($N$54:$N$58)</f>
        <v>797465.7666133016</v>
      </c>
      <c r="R58" s="11"/>
      <c r="S58">
        <v>0</v>
      </c>
      <c r="T58">
        <v>0</v>
      </c>
      <c r="U58">
        <v>18774.32</v>
      </c>
      <c r="V58">
        <v>18774.32</v>
      </c>
      <c r="W58">
        <v>205541.67</v>
      </c>
      <c r="Y58">
        <v>205541.67</v>
      </c>
      <c r="AA58">
        <v>18774.32</v>
      </c>
      <c r="AB58">
        <v>18774.32</v>
      </c>
      <c r="AC58">
        <v>205541.67</v>
      </c>
      <c r="AD58">
        <v>0</v>
      </c>
      <c r="AF58">
        <v>0</v>
      </c>
      <c r="AG58">
        <v>0</v>
      </c>
      <c r="AH58">
        <v>0</v>
      </c>
      <c r="AI58">
        <v>205541.67</v>
      </c>
      <c r="AJ58">
        <v>205541.67</v>
      </c>
      <c r="AK58">
        <v>18774.32</v>
      </c>
      <c r="AL58">
        <v>434203.68</v>
      </c>
      <c r="AM58">
        <v>224315.99</v>
      </c>
    </row>
    <row r="59" spans="1:39" ht="15">
      <c r="A59" s="6" t="str">
        <f t="shared" si="0"/>
        <v>120300</v>
      </c>
      <c r="B59" s="6" t="e">
        <f>VLOOKUP(A59,#REF!,16,FALSE)</f>
        <v>#REF!</v>
      </c>
      <c r="C59" s="6" t="e">
        <f t="shared" si="1"/>
        <v>#REF!</v>
      </c>
      <c r="D59" s="6" t="e">
        <f t="shared" si="2"/>
        <v>#REF!</v>
      </c>
      <c r="E59" s="6" t="e">
        <f t="shared" si="3"/>
        <v>#REF!</v>
      </c>
      <c r="F59" s="6" t="e">
        <f>VLOOKUP(Bilancio_2016_USCITE!C59,#REF!,2,FALSE)</f>
        <v>#REF!</v>
      </c>
      <c r="G59" s="6" t="e">
        <f>VLOOKUP(D59,#REF!,2,FALSE)</f>
        <v>#REF!</v>
      </c>
      <c r="H59" s="6" t="e">
        <f>VLOOKUP(E59,#REF!,2,FALSE)</f>
        <v>#REF!</v>
      </c>
      <c r="I59" s="6" t="e">
        <f>VLOOKUP(A59,#REF!,19,FALSE)</f>
        <v>#REF!</v>
      </c>
      <c r="J59" s="6" t="e">
        <f>VLOOKUP(A59,#REF!,21,FALSE)</f>
        <v>#REF!</v>
      </c>
      <c r="K59" s="6">
        <v>12030</v>
      </c>
      <c r="L59" s="6">
        <v>0</v>
      </c>
      <c r="M59" s="6">
        <v>0</v>
      </c>
      <c r="N59" s="6">
        <v>0</v>
      </c>
      <c r="O59">
        <v>0</v>
      </c>
      <c r="P59">
        <v>0</v>
      </c>
      <c r="Q59" s="6">
        <v>0</v>
      </c>
      <c r="R59" s="6">
        <v>0</v>
      </c>
      <c r="S59">
        <v>0</v>
      </c>
      <c r="T59">
        <v>0</v>
      </c>
      <c r="W59">
        <v>18427.36</v>
      </c>
      <c r="Y59">
        <v>18427.36</v>
      </c>
      <c r="AC59">
        <v>18427.36</v>
      </c>
      <c r="AD59">
        <v>0</v>
      </c>
      <c r="AF59">
        <v>0</v>
      </c>
      <c r="AG59">
        <v>0</v>
      </c>
      <c r="AH59">
        <v>0</v>
      </c>
      <c r="AI59">
        <v>18427.36</v>
      </c>
      <c r="AJ59">
        <v>18427.36</v>
      </c>
      <c r="AK59">
        <v>0</v>
      </c>
      <c r="AL59">
        <v>0</v>
      </c>
      <c r="AM59">
        <v>18427.36</v>
      </c>
    </row>
    <row r="60" spans="1:39" ht="15">
      <c r="A60" s="6" t="str">
        <f t="shared" si="0"/>
        <v>120400</v>
      </c>
      <c r="B60" s="6" t="e">
        <f>VLOOKUP(A60,#REF!,16,FALSE)</f>
        <v>#REF!</v>
      </c>
      <c r="C60" s="6" t="e">
        <f t="shared" si="1"/>
        <v>#REF!</v>
      </c>
      <c r="D60" s="6" t="e">
        <f t="shared" si="2"/>
        <v>#REF!</v>
      </c>
      <c r="E60" s="6" t="e">
        <f t="shared" si="3"/>
        <v>#REF!</v>
      </c>
      <c r="F60" s="6" t="e">
        <f>VLOOKUP(Bilancio_2016_USCITE!C60,#REF!,2,FALSE)</f>
        <v>#REF!</v>
      </c>
      <c r="G60" s="6" t="e">
        <f>VLOOKUP(D60,#REF!,2,FALSE)</f>
        <v>#REF!</v>
      </c>
      <c r="H60" s="6" t="e">
        <f>VLOOKUP(E60,#REF!,2,FALSE)</f>
        <v>#REF!</v>
      </c>
      <c r="I60" s="6" t="e">
        <f>VLOOKUP(A60,#REF!,19,FALSE)</f>
        <v>#REF!</v>
      </c>
      <c r="J60" s="6" t="e">
        <f>VLOOKUP(A60,#REF!,21,FALSE)</f>
        <v>#REF!</v>
      </c>
      <c r="K60" s="6">
        <v>12040</v>
      </c>
      <c r="L60" s="6">
        <v>0</v>
      </c>
      <c r="M60" s="6">
        <v>0</v>
      </c>
      <c r="N60" s="6">
        <v>2450000</v>
      </c>
      <c r="O60">
        <v>0</v>
      </c>
      <c r="P60">
        <v>2450000</v>
      </c>
      <c r="Q60" s="6">
        <v>2508000</v>
      </c>
      <c r="R60" s="6">
        <v>2508000</v>
      </c>
      <c r="S60">
        <v>0</v>
      </c>
      <c r="T60">
        <v>2508000</v>
      </c>
      <c r="U60">
        <v>68846.3</v>
      </c>
      <c r="V60">
        <v>11915.78</v>
      </c>
      <c r="W60">
        <v>1004736.1</v>
      </c>
      <c r="X60">
        <v>0</v>
      </c>
      <c r="Y60">
        <v>1004736.1</v>
      </c>
      <c r="Z60">
        <v>173592.59</v>
      </c>
      <c r="AA60">
        <v>761128.83</v>
      </c>
      <c r="AB60">
        <v>11915.78</v>
      </c>
      <c r="AC60">
        <v>831143.51</v>
      </c>
      <c r="AD60">
        <v>0</v>
      </c>
      <c r="AE60">
        <v>173592.59</v>
      </c>
      <c r="AF60">
        <v>0</v>
      </c>
      <c r="AG60">
        <v>173592.59</v>
      </c>
      <c r="AH60">
        <v>56930.52</v>
      </c>
      <c r="AI60">
        <v>831143.51</v>
      </c>
      <c r="AJ60">
        <v>888074.03</v>
      </c>
      <c r="AK60">
        <v>185508.37</v>
      </c>
      <c r="AL60">
        <v>2381153.7</v>
      </c>
      <c r="AM60">
        <v>1073582.4</v>
      </c>
    </row>
    <row r="61" spans="1:39" ht="15">
      <c r="A61" s="6" t="str">
        <f t="shared" si="0"/>
        <v>120500</v>
      </c>
      <c r="B61" s="6" t="e">
        <f>VLOOKUP(A61,#REF!,16,FALSE)</f>
        <v>#REF!</v>
      </c>
      <c r="C61" s="6" t="e">
        <f t="shared" si="1"/>
        <v>#REF!</v>
      </c>
      <c r="D61" s="6" t="e">
        <f t="shared" si="2"/>
        <v>#REF!</v>
      </c>
      <c r="E61" s="6" t="e">
        <f t="shared" si="3"/>
        <v>#REF!</v>
      </c>
      <c r="F61" s="6" t="e">
        <f>VLOOKUP(Bilancio_2016_USCITE!C61,#REF!,2,FALSE)</f>
        <v>#REF!</v>
      </c>
      <c r="G61" s="6" t="e">
        <f>VLOOKUP(D61,#REF!,2,FALSE)</f>
        <v>#REF!</v>
      </c>
      <c r="H61" s="6" t="e">
        <f>VLOOKUP(E61,#REF!,2,FALSE)</f>
        <v>#REF!</v>
      </c>
      <c r="I61" s="6" t="e">
        <f>VLOOKUP(A61,#REF!,19,FALSE)</f>
        <v>#REF!</v>
      </c>
      <c r="J61" s="6" t="e">
        <f>VLOOKUP(A61,#REF!,21,FALSE)</f>
        <v>#REF!</v>
      </c>
      <c r="K61" s="6">
        <v>12050</v>
      </c>
      <c r="L61" s="6">
        <v>0</v>
      </c>
      <c r="M61" s="6">
        <v>0</v>
      </c>
      <c r="N61" s="6">
        <v>0</v>
      </c>
      <c r="O61">
        <v>0</v>
      </c>
      <c r="P61">
        <v>0</v>
      </c>
      <c r="Q61" s="6">
        <v>20770000</v>
      </c>
      <c r="R61" s="6">
        <v>20770000</v>
      </c>
      <c r="S61">
        <v>0</v>
      </c>
      <c r="T61">
        <v>20770000</v>
      </c>
      <c r="W61">
        <v>0</v>
      </c>
      <c r="Y61">
        <v>0</v>
      </c>
      <c r="AC61">
        <v>0</v>
      </c>
      <c r="AD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</row>
    <row r="62" spans="1:39" ht="15">
      <c r="A62" s="6" t="str">
        <f t="shared" si="0"/>
        <v>1205010</v>
      </c>
      <c r="B62" s="6" t="e">
        <f>VLOOKUP(A62,#REF!,16,FALSE)</f>
        <v>#REF!</v>
      </c>
      <c r="C62" s="6" t="e">
        <f t="shared" si="1"/>
        <v>#REF!</v>
      </c>
      <c r="D62" s="6" t="e">
        <f t="shared" si="2"/>
        <v>#REF!</v>
      </c>
      <c r="E62" s="6" t="e">
        <f t="shared" si="3"/>
        <v>#REF!</v>
      </c>
      <c r="F62" s="6" t="e">
        <f>VLOOKUP(Bilancio_2016_USCITE!C62,#REF!,2,FALSE)</f>
        <v>#REF!</v>
      </c>
      <c r="G62" s="6" t="e">
        <f>VLOOKUP(D62,#REF!,2,FALSE)</f>
        <v>#REF!</v>
      </c>
      <c r="H62" s="6" t="e">
        <f>VLOOKUP(E62,#REF!,2,FALSE)</f>
        <v>#REF!</v>
      </c>
      <c r="I62" s="6" t="e">
        <f>VLOOKUP(A62,#REF!,19,FALSE)</f>
        <v>#REF!</v>
      </c>
      <c r="J62" s="6" t="e">
        <f>VLOOKUP(A62,#REF!,21,FALSE)</f>
        <v>#REF!</v>
      </c>
      <c r="K62" s="6">
        <v>12050</v>
      </c>
      <c r="L62" s="6">
        <v>10</v>
      </c>
      <c r="M62" s="6">
        <v>0</v>
      </c>
      <c r="N62" s="6">
        <v>19710447</v>
      </c>
      <c r="O62">
        <v>0</v>
      </c>
      <c r="P62">
        <v>19710447</v>
      </c>
      <c r="Q62" s="11">
        <f>$Q$61*N62/SUM($N$62:$N$65)</f>
        <v>20559113.753845047</v>
      </c>
      <c r="R62" s="11"/>
      <c r="S62">
        <v>0</v>
      </c>
      <c r="T62">
        <v>0</v>
      </c>
      <c r="U62">
        <v>1330546.05</v>
      </c>
      <c r="V62">
        <v>0</v>
      </c>
      <c r="W62">
        <v>7038887.22</v>
      </c>
      <c r="X62">
        <v>0</v>
      </c>
      <c r="Y62">
        <v>7038887.22</v>
      </c>
      <c r="Z62">
        <v>0</v>
      </c>
      <c r="AA62">
        <v>1330546.05</v>
      </c>
      <c r="AB62">
        <v>1330546.05</v>
      </c>
      <c r="AC62">
        <v>7004126.41</v>
      </c>
      <c r="AD62">
        <v>34760.81</v>
      </c>
      <c r="AE62">
        <v>34760.81</v>
      </c>
      <c r="AF62">
        <v>0</v>
      </c>
      <c r="AG62">
        <v>34760.81</v>
      </c>
      <c r="AH62">
        <v>1330546.05</v>
      </c>
      <c r="AI62">
        <v>7038887.22</v>
      </c>
      <c r="AJ62">
        <v>8369433.27</v>
      </c>
      <c r="AK62">
        <v>0</v>
      </c>
      <c r="AL62">
        <v>18379900.95</v>
      </c>
      <c r="AM62">
        <v>8369433.27</v>
      </c>
    </row>
    <row r="63" spans="1:39" ht="15">
      <c r="A63" s="6" t="str">
        <f t="shared" si="0"/>
        <v>1205011</v>
      </c>
      <c r="B63" s="6" t="e">
        <f>VLOOKUP(A63,#REF!,16,FALSE)</f>
        <v>#REF!</v>
      </c>
      <c r="C63" s="6" t="e">
        <f t="shared" si="1"/>
        <v>#REF!</v>
      </c>
      <c r="D63" s="6" t="e">
        <f t="shared" si="2"/>
        <v>#REF!</v>
      </c>
      <c r="E63" s="6" t="e">
        <f t="shared" si="3"/>
        <v>#REF!</v>
      </c>
      <c r="F63" s="6" t="e">
        <f>VLOOKUP(Bilancio_2016_USCITE!C63,#REF!,2,FALSE)</f>
        <v>#REF!</v>
      </c>
      <c r="G63" s="6" t="e">
        <f>VLOOKUP(D63,#REF!,2,FALSE)</f>
        <v>#REF!</v>
      </c>
      <c r="H63" s="6" t="e">
        <f>VLOOKUP(E63,#REF!,2,FALSE)</f>
        <v>#REF!</v>
      </c>
      <c r="I63" s="6" t="e">
        <f>VLOOKUP(A63,#REF!,19,FALSE)</f>
        <v>#REF!</v>
      </c>
      <c r="J63" s="6" t="e">
        <f>VLOOKUP(A63,#REF!,21,FALSE)</f>
        <v>#REF!</v>
      </c>
      <c r="K63" s="6">
        <v>12050</v>
      </c>
      <c r="L63" s="6">
        <v>11</v>
      </c>
      <c r="M63" s="6">
        <v>0</v>
      </c>
      <c r="P63">
        <v>0</v>
      </c>
      <c r="Q63" s="11">
        <f>$Q$61*N63/SUM($N$62:$N$65)</f>
        <v>0</v>
      </c>
      <c r="R63" s="11"/>
      <c r="T63">
        <v>0</v>
      </c>
      <c r="W63">
        <v>0</v>
      </c>
      <c r="Y63">
        <v>0</v>
      </c>
      <c r="AC63">
        <v>0</v>
      </c>
      <c r="AD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</row>
    <row r="64" spans="1:39" ht="15">
      <c r="A64" s="6" t="str">
        <f t="shared" si="0"/>
        <v>1205012</v>
      </c>
      <c r="B64" s="6" t="e">
        <f>VLOOKUP(A64,#REF!,16,FALSE)</f>
        <v>#REF!</v>
      </c>
      <c r="C64" s="6" t="e">
        <f t="shared" si="1"/>
        <v>#REF!</v>
      </c>
      <c r="D64" s="6" t="e">
        <f t="shared" si="2"/>
        <v>#REF!</v>
      </c>
      <c r="E64" s="6" t="e">
        <f t="shared" si="3"/>
        <v>#REF!</v>
      </c>
      <c r="F64" s="6" t="e">
        <f>VLOOKUP(Bilancio_2016_USCITE!C64,#REF!,2,FALSE)</f>
        <v>#REF!</v>
      </c>
      <c r="G64" s="6" t="e">
        <f>VLOOKUP(D64,#REF!,2,FALSE)</f>
        <v>#REF!</v>
      </c>
      <c r="H64" s="6" t="e">
        <f>VLOOKUP(E64,#REF!,2,FALSE)</f>
        <v>#REF!</v>
      </c>
      <c r="I64" s="6" t="e">
        <f>VLOOKUP(A64,#REF!,19,FALSE)</f>
        <v>#REF!</v>
      </c>
      <c r="J64" s="6" t="e">
        <f>VLOOKUP(A64,#REF!,21,FALSE)</f>
        <v>#REF!</v>
      </c>
      <c r="K64" s="6">
        <v>12050</v>
      </c>
      <c r="L64" s="6">
        <v>12</v>
      </c>
      <c r="M64" s="6">
        <v>0</v>
      </c>
      <c r="N64" s="6">
        <v>78894</v>
      </c>
      <c r="O64">
        <v>0</v>
      </c>
      <c r="P64">
        <v>78894</v>
      </c>
      <c r="Q64" s="11">
        <f>$Q$61*N64/SUM($N$62:$N$65)</f>
        <v>82290.91509166946</v>
      </c>
      <c r="R64" s="11"/>
      <c r="S64">
        <v>0</v>
      </c>
      <c r="T64">
        <v>0</v>
      </c>
      <c r="U64">
        <v>5172.53</v>
      </c>
      <c r="V64">
        <v>0</v>
      </c>
      <c r="W64">
        <v>82948.3</v>
      </c>
      <c r="X64">
        <v>0</v>
      </c>
      <c r="Y64">
        <v>82948.3</v>
      </c>
      <c r="Z64">
        <v>0</v>
      </c>
      <c r="AA64">
        <v>5172.53</v>
      </c>
      <c r="AB64">
        <v>0</v>
      </c>
      <c r="AC64">
        <v>82812.69</v>
      </c>
      <c r="AD64">
        <v>135.61</v>
      </c>
      <c r="AE64">
        <v>135.61</v>
      </c>
      <c r="AF64">
        <v>0</v>
      </c>
      <c r="AG64">
        <v>135.61</v>
      </c>
      <c r="AH64">
        <v>5172.53</v>
      </c>
      <c r="AI64">
        <v>82948.3</v>
      </c>
      <c r="AJ64">
        <v>88120.83</v>
      </c>
      <c r="AK64">
        <v>0</v>
      </c>
      <c r="AL64">
        <v>73721.47</v>
      </c>
      <c r="AM64">
        <v>88120.83</v>
      </c>
    </row>
    <row r="65" spans="1:39" ht="15">
      <c r="A65" s="6" t="str">
        <f t="shared" si="0"/>
        <v>1205013</v>
      </c>
      <c r="B65" s="6" t="e">
        <f>VLOOKUP(A65,#REF!,16,FALSE)</f>
        <v>#REF!</v>
      </c>
      <c r="C65" s="6" t="e">
        <f t="shared" si="1"/>
        <v>#REF!</v>
      </c>
      <c r="D65" s="6" t="e">
        <f t="shared" si="2"/>
        <v>#REF!</v>
      </c>
      <c r="E65" s="6" t="e">
        <f t="shared" si="3"/>
        <v>#REF!</v>
      </c>
      <c r="F65" s="6" t="e">
        <f>VLOOKUP(Bilancio_2016_USCITE!C65,#REF!,2,FALSE)</f>
        <v>#REF!</v>
      </c>
      <c r="G65" s="6" t="e">
        <f>VLOOKUP(D65,#REF!,2,FALSE)</f>
        <v>#REF!</v>
      </c>
      <c r="H65" s="6" t="e">
        <f>VLOOKUP(E65,#REF!,2,FALSE)</f>
        <v>#REF!</v>
      </c>
      <c r="I65" s="6" t="e">
        <f>VLOOKUP(A65,#REF!,19,FALSE)</f>
        <v>#REF!</v>
      </c>
      <c r="J65" s="6" t="e">
        <f>VLOOKUP(A65,#REF!,21,FALSE)</f>
        <v>#REF!</v>
      </c>
      <c r="K65" s="6">
        <v>12050</v>
      </c>
      <c r="L65" s="6">
        <v>13</v>
      </c>
      <c r="M65" s="6">
        <v>0</v>
      </c>
      <c r="N65" s="6">
        <v>123287</v>
      </c>
      <c r="O65">
        <v>0</v>
      </c>
      <c r="P65">
        <v>123287</v>
      </c>
      <c r="Q65" s="11">
        <f>$Q$61*N65/SUM($N$62:$N$65)</f>
        <v>128595.33106328305</v>
      </c>
      <c r="R65" s="11"/>
      <c r="S65">
        <v>0</v>
      </c>
      <c r="T65">
        <v>0</v>
      </c>
      <c r="W65">
        <v>11</v>
      </c>
      <c r="Y65">
        <v>11</v>
      </c>
      <c r="AC65">
        <v>11</v>
      </c>
      <c r="AD65">
        <v>0</v>
      </c>
      <c r="AF65">
        <v>0</v>
      </c>
      <c r="AG65">
        <v>0</v>
      </c>
      <c r="AH65">
        <v>0</v>
      </c>
      <c r="AI65">
        <v>11</v>
      </c>
      <c r="AJ65">
        <v>11</v>
      </c>
      <c r="AK65">
        <v>0</v>
      </c>
      <c r="AL65">
        <v>123287</v>
      </c>
      <c r="AM65">
        <v>11</v>
      </c>
    </row>
    <row r="66" spans="1:39" ht="15">
      <c r="A66" s="6" t="str">
        <f t="shared" si="0"/>
        <v>120550</v>
      </c>
      <c r="B66" s="6" t="e">
        <f>VLOOKUP(A66,#REF!,16,FALSE)</f>
        <v>#REF!</v>
      </c>
      <c r="C66" s="6" t="e">
        <f t="shared" si="1"/>
        <v>#REF!</v>
      </c>
      <c r="D66" s="6" t="e">
        <f t="shared" si="2"/>
        <v>#REF!</v>
      </c>
      <c r="E66" s="6" t="e">
        <f t="shared" si="3"/>
        <v>#REF!</v>
      </c>
      <c r="F66" s="6" t="e">
        <f>VLOOKUP(Bilancio_2016_USCITE!C66,#REF!,2,FALSE)</f>
        <v>#REF!</v>
      </c>
      <c r="G66" s="6" t="e">
        <f>VLOOKUP(D66,#REF!,2,FALSE)</f>
        <v>#REF!</v>
      </c>
      <c r="H66" s="6" t="e">
        <f>VLOOKUP(E66,#REF!,2,FALSE)</f>
        <v>#REF!</v>
      </c>
      <c r="I66" s="6" t="e">
        <f>VLOOKUP(A66,#REF!,19,FALSE)</f>
        <v>#REF!</v>
      </c>
      <c r="J66" s="6" t="e">
        <f>VLOOKUP(A66,#REF!,21,FALSE)</f>
        <v>#REF!</v>
      </c>
      <c r="K66" s="6">
        <v>12055</v>
      </c>
      <c r="L66" s="6">
        <v>0</v>
      </c>
      <c r="M66" s="6">
        <v>0</v>
      </c>
      <c r="N66" s="6">
        <v>3300000</v>
      </c>
      <c r="O66">
        <v>0</v>
      </c>
      <c r="P66">
        <v>3300000</v>
      </c>
      <c r="Q66" s="6">
        <v>330000</v>
      </c>
      <c r="R66" s="6">
        <v>330000</v>
      </c>
      <c r="S66">
        <v>0</v>
      </c>
      <c r="T66">
        <v>330000</v>
      </c>
      <c r="U66">
        <v>3300000</v>
      </c>
      <c r="V66">
        <v>0</v>
      </c>
      <c r="Y66">
        <v>0</v>
      </c>
      <c r="AA66">
        <v>3300000</v>
      </c>
      <c r="AB66">
        <v>0</v>
      </c>
      <c r="AC66">
        <v>0</v>
      </c>
      <c r="AD66">
        <v>0</v>
      </c>
      <c r="AG66">
        <v>0</v>
      </c>
      <c r="AH66">
        <v>3300000</v>
      </c>
      <c r="AI66">
        <v>0</v>
      </c>
      <c r="AJ66">
        <v>3300000</v>
      </c>
      <c r="AK66">
        <v>0</v>
      </c>
      <c r="AL66">
        <v>0</v>
      </c>
      <c r="AM66">
        <v>3300000</v>
      </c>
    </row>
    <row r="67" spans="1:39" ht="15">
      <c r="A67" s="6" t="str">
        <f aca="true" t="shared" si="5" ref="A67:A130">CONCATENATE(K67,L67)</f>
        <v>120600</v>
      </c>
      <c r="B67" s="6" t="e">
        <f>VLOOKUP(A67,#REF!,16,FALSE)</f>
        <v>#REF!</v>
      </c>
      <c r="C67" s="6" t="e">
        <f aca="true" t="shared" si="6" ref="C67:C130">CONCATENATE(LEFT(B67,3),".00.00.00.000")</f>
        <v>#REF!</v>
      </c>
      <c r="D67" s="6" t="e">
        <f aca="true" t="shared" si="7" ref="D67:D130">CONCATENATE(LEFT(B67,6),".00.00.000")</f>
        <v>#REF!</v>
      </c>
      <c r="E67" s="6" t="e">
        <f aca="true" t="shared" si="8" ref="E67:E130">CONCATENATE(LEFT(B67,9),".00.000")</f>
        <v>#REF!</v>
      </c>
      <c r="F67" s="6" t="e">
        <f>VLOOKUP(Bilancio_2016_USCITE!C67,#REF!,2,FALSE)</f>
        <v>#REF!</v>
      </c>
      <c r="G67" s="6" t="e">
        <f>VLOOKUP(D67,#REF!,2,FALSE)</f>
        <v>#REF!</v>
      </c>
      <c r="H67" s="6" t="e">
        <f>VLOOKUP(E67,#REF!,2,FALSE)</f>
        <v>#REF!</v>
      </c>
      <c r="I67" s="6" t="e">
        <f>VLOOKUP(A67,#REF!,19,FALSE)</f>
        <v>#REF!</v>
      </c>
      <c r="J67" s="6" t="e">
        <f>VLOOKUP(A67,#REF!,21,FALSE)</f>
        <v>#REF!</v>
      </c>
      <c r="K67" s="6">
        <v>12060</v>
      </c>
      <c r="L67" s="6">
        <v>0</v>
      </c>
      <c r="M67" s="6">
        <v>0</v>
      </c>
      <c r="N67" s="6">
        <v>834445</v>
      </c>
      <c r="O67">
        <v>0</v>
      </c>
      <c r="P67">
        <v>834445</v>
      </c>
      <c r="Q67" s="6">
        <v>1560000</v>
      </c>
      <c r="R67" s="6">
        <v>1560000</v>
      </c>
      <c r="S67">
        <v>0</v>
      </c>
      <c r="T67">
        <v>1560000</v>
      </c>
      <c r="W67">
        <v>1031873.19</v>
      </c>
      <c r="X67">
        <v>0</v>
      </c>
      <c r="Y67">
        <v>1031873.19</v>
      </c>
      <c r="Z67">
        <v>21166.79</v>
      </c>
      <c r="AC67">
        <v>1010706.4</v>
      </c>
      <c r="AD67">
        <v>0</v>
      </c>
      <c r="AE67">
        <v>21166.79</v>
      </c>
      <c r="AF67">
        <v>0</v>
      </c>
      <c r="AG67">
        <v>21166.79</v>
      </c>
      <c r="AH67">
        <v>0</v>
      </c>
      <c r="AI67">
        <v>1010706.4</v>
      </c>
      <c r="AJ67">
        <v>1010706.4</v>
      </c>
      <c r="AK67">
        <v>21166.79</v>
      </c>
      <c r="AL67">
        <v>834445</v>
      </c>
      <c r="AM67">
        <v>1031873.19</v>
      </c>
    </row>
    <row r="68" spans="1:39" ht="15">
      <c r="A68" s="6" t="str">
        <f t="shared" si="5"/>
        <v>120700</v>
      </c>
      <c r="B68" s="6" t="e">
        <f>VLOOKUP(A68,#REF!,16,FALSE)</f>
        <v>#REF!</v>
      </c>
      <c r="C68" s="6" t="e">
        <f t="shared" si="6"/>
        <v>#REF!</v>
      </c>
      <c r="D68" s="6" t="e">
        <f t="shared" si="7"/>
        <v>#REF!</v>
      </c>
      <c r="E68" s="6" t="e">
        <f t="shared" si="8"/>
        <v>#REF!</v>
      </c>
      <c r="F68" s="6" t="e">
        <f>VLOOKUP(Bilancio_2016_USCITE!C68,#REF!,2,FALSE)</f>
        <v>#REF!</v>
      </c>
      <c r="G68" s="6" t="e">
        <f>VLOOKUP(D68,#REF!,2,FALSE)</f>
        <v>#REF!</v>
      </c>
      <c r="H68" s="6" t="e">
        <f>VLOOKUP(E68,#REF!,2,FALSE)</f>
        <v>#REF!</v>
      </c>
      <c r="I68" s="6" t="e">
        <f>VLOOKUP(A68,#REF!,19,FALSE)</f>
        <v>#REF!</v>
      </c>
      <c r="J68" s="6" t="e">
        <f>VLOOKUP(A68,#REF!,21,FALSE)</f>
        <v>#REF!</v>
      </c>
      <c r="K68" s="6">
        <v>12070</v>
      </c>
      <c r="L68" s="6">
        <v>0</v>
      </c>
      <c r="M68" s="6">
        <v>0</v>
      </c>
      <c r="N68" s="6">
        <v>0</v>
      </c>
      <c r="O68">
        <v>0</v>
      </c>
      <c r="P68">
        <v>0</v>
      </c>
      <c r="Q68" s="6">
        <v>1116000</v>
      </c>
      <c r="R68" s="6">
        <v>1116000</v>
      </c>
      <c r="S68">
        <v>0</v>
      </c>
      <c r="T68">
        <v>1116000</v>
      </c>
      <c r="W68">
        <v>0</v>
      </c>
      <c r="Y68">
        <v>0</v>
      </c>
      <c r="AC68">
        <v>0</v>
      </c>
      <c r="AD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</row>
    <row r="69" spans="1:39" ht="15">
      <c r="A69" s="6" t="str">
        <f t="shared" si="5"/>
        <v>1207010</v>
      </c>
      <c r="B69" s="6" t="e">
        <f>VLOOKUP(A69,#REF!,16,FALSE)</f>
        <v>#REF!</v>
      </c>
      <c r="C69" s="6" t="e">
        <f t="shared" si="6"/>
        <v>#REF!</v>
      </c>
      <c r="D69" s="6" t="e">
        <f t="shared" si="7"/>
        <v>#REF!</v>
      </c>
      <c r="E69" s="6" t="e">
        <f t="shared" si="8"/>
        <v>#REF!</v>
      </c>
      <c r="F69" s="6" t="e">
        <f>VLOOKUP(Bilancio_2016_USCITE!C69,#REF!,2,FALSE)</f>
        <v>#REF!</v>
      </c>
      <c r="G69" s="6" t="e">
        <f>VLOOKUP(D69,#REF!,2,FALSE)</f>
        <v>#REF!</v>
      </c>
      <c r="H69" s="6" t="e">
        <f>VLOOKUP(E69,#REF!,2,FALSE)</f>
        <v>#REF!</v>
      </c>
      <c r="I69" s="6" t="e">
        <f>VLOOKUP(A69,#REF!,19,FALSE)</f>
        <v>#REF!</v>
      </c>
      <c r="J69" s="6" t="e">
        <f>VLOOKUP(A69,#REF!,21,FALSE)</f>
        <v>#REF!</v>
      </c>
      <c r="K69" s="6">
        <v>12070</v>
      </c>
      <c r="L69" s="6">
        <v>10</v>
      </c>
      <c r="M69" s="6">
        <v>0</v>
      </c>
      <c r="N69" s="6">
        <v>236150</v>
      </c>
      <c r="O69">
        <v>0</v>
      </c>
      <c r="P69">
        <v>236150</v>
      </c>
      <c r="Q69" s="11">
        <f>$Q$68*N69/SUM($N$69:$N$71)</f>
        <v>275401.3561936291</v>
      </c>
      <c r="R69" s="11"/>
      <c r="S69">
        <v>0</v>
      </c>
      <c r="T69">
        <v>0</v>
      </c>
      <c r="W69">
        <v>721572.35</v>
      </c>
      <c r="X69">
        <v>0</v>
      </c>
      <c r="Y69">
        <v>721572.35</v>
      </c>
      <c r="Z69">
        <v>21579.37</v>
      </c>
      <c r="AC69">
        <v>699992.98</v>
      </c>
      <c r="AD69">
        <v>0</v>
      </c>
      <c r="AE69">
        <v>21579.37</v>
      </c>
      <c r="AF69">
        <v>0</v>
      </c>
      <c r="AG69">
        <v>21579.37</v>
      </c>
      <c r="AH69">
        <v>0</v>
      </c>
      <c r="AI69">
        <v>699992.98</v>
      </c>
      <c r="AJ69">
        <v>699992.98</v>
      </c>
      <c r="AK69">
        <v>21579.37</v>
      </c>
      <c r="AL69">
        <v>236150</v>
      </c>
      <c r="AM69">
        <v>721572.35</v>
      </c>
    </row>
    <row r="70" spans="1:39" ht="15">
      <c r="A70" s="6" t="str">
        <f t="shared" si="5"/>
        <v>1207011</v>
      </c>
      <c r="B70" s="6" t="e">
        <f>VLOOKUP(A70,#REF!,16,FALSE)</f>
        <v>#REF!</v>
      </c>
      <c r="C70" s="6" t="e">
        <f t="shared" si="6"/>
        <v>#REF!</v>
      </c>
      <c r="D70" s="6" t="e">
        <f t="shared" si="7"/>
        <v>#REF!</v>
      </c>
      <c r="E70" s="6" t="e">
        <f t="shared" si="8"/>
        <v>#REF!</v>
      </c>
      <c r="F70" s="6" t="e">
        <f>VLOOKUP(Bilancio_2016_USCITE!C70,#REF!,2,FALSE)</f>
        <v>#REF!</v>
      </c>
      <c r="G70" s="6" t="e">
        <f>VLOOKUP(D70,#REF!,2,FALSE)</f>
        <v>#REF!</v>
      </c>
      <c r="H70" s="6" t="e">
        <f>VLOOKUP(E70,#REF!,2,FALSE)</f>
        <v>#REF!</v>
      </c>
      <c r="I70" s="6" t="e">
        <f>VLOOKUP(A70,#REF!,19,FALSE)</f>
        <v>#REF!</v>
      </c>
      <c r="J70" s="6" t="e">
        <f>VLOOKUP(A70,#REF!,21,FALSE)</f>
        <v>#REF!</v>
      </c>
      <c r="K70" s="6">
        <v>12070</v>
      </c>
      <c r="L70" s="6">
        <v>11</v>
      </c>
      <c r="M70" s="6">
        <v>0</v>
      </c>
      <c r="N70" s="6">
        <v>373143</v>
      </c>
      <c r="O70">
        <v>0</v>
      </c>
      <c r="P70">
        <v>373143</v>
      </c>
      <c r="Q70" s="11">
        <f>$Q$68*N70/SUM($N$69:$N$71)</f>
        <v>435164.4643411363</v>
      </c>
      <c r="R70" s="11"/>
      <c r="S70">
        <v>0</v>
      </c>
      <c r="T70">
        <v>0</v>
      </c>
      <c r="W70">
        <v>1035075.21</v>
      </c>
      <c r="X70">
        <v>0</v>
      </c>
      <c r="Y70">
        <v>1035075.21</v>
      </c>
      <c r="Z70">
        <v>23861.02</v>
      </c>
      <c r="AC70">
        <v>1011214.19</v>
      </c>
      <c r="AD70">
        <v>0</v>
      </c>
      <c r="AE70">
        <v>23861.02</v>
      </c>
      <c r="AF70">
        <v>0</v>
      </c>
      <c r="AG70">
        <v>23861.02</v>
      </c>
      <c r="AH70">
        <v>0</v>
      </c>
      <c r="AI70">
        <v>1011214.19</v>
      </c>
      <c r="AJ70">
        <v>1011214.19</v>
      </c>
      <c r="AK70">
        <v>23861.02</v>
      </c>
      <c r="AL70">
        <v>373143</v>
      </c>
      <c r="AM70">
        <v>1035075.21</v>
      </c>
    </row>
    <row r="71" spans="1:39" ht="15">
      <c r="A71" s="6" t="str">
        <f t="shared" si="5"/>
        <v>1207012</v>
      </c>
      <c r="B71" s="6" t="e">
        <f>VLOOKUP(A71,#REF!,16,FALSE)</f>
        <v>#REF!</v>
      </c>
      <c r="C71" s="6" t="e">
        <f t="shared" si="6"/>
        <v>#REF!</v>
      </c>
      <c r="D71" s="6" t="e">
        <f t="shared" si="7"/>
        <v>#REF!</v>
      </c>
      <c r="E71" s="6" t="e">
        <f t="shared" si="8"/>
        <v>#REF!</v>
      </c>
      <c r="F71" s="6" t="e">
        <f>VLOOKUP(Bilancio_2016_USCITE!C71,#REF!,2,FALSE)</f>
        <v>#REF!</v>
      </c>
      <c r="G71" s="6" t="e">
        <f>VLOOKUP(D71,#REF!,2,FALSE)</f>
        <v>#REF!</v>
      </c>
      <c r="H71" s="6" t="e">
        <f>VLOOKUP(E71,#REF!,2,FALSE)</f>
        <v>#REF!</v>
      </c>
      <c r="I71" s="6" t="e">
        <f>VLOOKUP(A71,#REF!,19,FALSE)</f>
        <v>#REF!</v>
      </c>
      <c r="J71" s="6" t="e">
        <f>VLOOKUP(A71,#REF!,21,FALSE)</f>
        <v>#REF!</v>
      </c>
      <c r="K71" s="6">
        <v>12070</v>
      </c>
      <c r="L71" s="6">
        <v>12</v>
      </c>
      <c r="M71" s="6">
        <v>0</v>
      </c>
      <c r="N71" s="6">
        <v>347650</v>
      </c>
      <c r="O71">
        <v>0</v>
      </c>
      <c r="P71">
        <v>347650</v>
      </c>
      <c r="Q71" s="11">
        <f>$Q$68*N71/SUM($N$69:$N$71)</f>
        <v>405434.1794652346</v>
      </c>
      <c r="R71" s="11"/>
      <c r="S71">
        <v>0</v>
      </c>
      <c r="T71">
        <v>0</v>
      </c>
      <c r="W71">
        <v>421325.14</v>
      </c>
      <c r="X71">
        <v>0</v>
      </c>
      <c r="Y71">
        <v>421325.14</v>
      </c>
      <c r="Z71">
        <v>58748.98</v>
      </c>
      <c r="AC71">
        <v>362576.16</v>
      </c>
      <c r="AD71">
        <v>0</v>
      </c>
      <c r="AE71">
        <v>58748.98</v>
      </c>
      <c r="AF71">
        <v>0</v>
      </c>
      <c r="AG71">
        <v>58748.98</v>
      </c>
      <c r="AH71">
        <v>0</v>
      </c>
      <c r="AI71">
        <v>362576.16</v>
      </c>
      <c r="AJ71">
        <v>362576.16</v>
      </c>
      <c r="AK71">
        <v>58748.98</v>
      </c>
      <c r="AL71">
        <v>347650</v>
      </c>
      <c r="AM71">
        <v>421325.14</v>
      </c>
    </row>
    <row r="72" spans="1:39" ht="15">
      <c r="A72" s="6" t="str">
        <f t="shared" si="5"/>
        <v>120900</v>
      </c>
      <c r="B72" s="6" t="e">
        <f>VLOOKUP(A72,#REF!,16,FALSE)</f>
        <v>#REF!</v>
      </c>
      <c r="C72" s="6" t="e">
        <f t="shared" si="6"/>
        <v>#REF!</v>
      </c>
      <c r="D72" s="6" t="e">
        <f t="shared" si="7"/>
        <v>#REF!</v>
      </c>
      <c r="E72" s="6" t="e">
        <f t="shared" si="8"/>
        <v>#REF!</v>
      </c>
      <c r="F72" s="6" t="e">
        <f>VLOOKUP(Bilancio_2016_USCITE!C72,#REF!,2,FALSE)</f>
        <v>#REF!</v>
      </c>
      <c r="G72" s="6" t="e">
        <f>VLOOKUP(D72,#REF!,2,FALSE)</f>
        <v>#REF!</v>
      </c>
      <c r="H72" s="6" t="e">
        <f>VLOOKUP(E72,#REF!,2,FALSE)</f>
        <v>#REF!</v>
      </c>
      <c r="I72" s="6" t="e">
        <f>VLOOKUP(A72,#REF!,19,FALSE)</f>
        <v>#REF!</v>
      </c>
      <c r="J72" s="6" t="e">
        <f>VLOOKUP(A72,#REF!,21,FALSE)</f>
        <v>#REF!</v>
      </c>
      <c r="K72" s="6">
        <v>12090</v>
      </c>
      <c r="L72" s="6">
        <v>0</v>
      </c>
      <c r="M72" s="6">
        <v>0</v>
      </c>
      <c r="N72" s="6">
        <v>0</v>
      </c>
      <c r="O72">
        <v>0</v>
      </c>
      <c r="P72">
        <v>0</v>
      </c>
      <c r="Q72" s="6">
        <v>925000</v>
      </c>
      <c r="R72" s="6">
        <v>925000</v>
      </c>
      <c r="S72">
        <v>0</v>
      </c>
      <c r="T72">
        <v>925000</v>
      </c>
      <c r="W72">
        <v>3562838.79</v>
      </c>
      <c r="X72">
        <v>0</v>
      </c>
      <c r="Y72">
        <v>3562838.79</v>
      </c>
      <c r="Z72">
        <v>0</v>
      </c>
      <c r="AC72">
        <v>3550272.7</v>
      </c>
      <c r="AD72">
        <v>12566.09</v>
      </c>
      <c r="AE72">
        <v>12566.09</v>
      </c>
      <c r="AF72">
        <v>0</v>
      </c>
      <c r="AG72">
        <v>12566.09</v>
      </c>
      <c r="AH72">
        <v>0</v>
      </c>
      <c r="AI72">
        <v>3562838.79</v>
      </c>
      <c r="AJ72">
        <v>3562838.79</v>
      </c>
      <c r="AK72">
        <v>0</v>
      </c>
      <c r="AL72">
        <v>0</v>
      </c>
      <c r="AM72">
        <v>3562838.79</v>
      </c>
    </row>
    <row r="73" spans="1:39" ht="15">
      <c r="A73" s="6" t="str">
        <f t="shared" si="5"/>
        <v>125100</v>
      </c>
      <c r="B73" s="6" t="e">
        <f>VLOOKUP(A73,#REF!,16,FALSE)</f>
        <v>#REF!</v>
      </c>
      <c r="C73" s="6" t="e">
        <f t="shared" si="6"/>
        <v>#REF!</v>
      </c>
      <c r="D73" s="6" t="e">
        <f t="shared" si="7"/>
        <v>#REF!</v>
      </c>
      <c r="E73" s="6" t="e">
        <f t="shared" si="8"/>
        <v>#REF!</v>
      </c>
      <c r="F73" s="6" t="e">
        <f>VLOOKUP(Bilancio_2016_USCITE!C73,#REF!,2,FALSE)</f>
        <v>#REF!</v>
      </c>
      <c r="G73" s="6" t="e">
        <f>VLOOKUP(D73,#REF!,2,FALSE)</f>
        <v>#REF!</v>
      </c>
      <c r="H73" s="6" t="e">
        <f>VLOOKUP(E73,#REF!,2,FALSE)</f>
        <v>#REF!</v>
      </c>
      <c r="I73" s="6" t="e">
        <f>VLOOKUP(A73,#REF!,19,FALSE)</f>
        <v>#REF!</v>
      </c>
      <c r="J73" s="6" t="e">
        <f>VLOOKUP(A73,#REF!,21,FALSE)</f>
        <v>#REF!</v>
      </c>
      <c r="K73" s="6">
        <v>12510</v>
      </c>
      <c r="L73" s="6">
        <v>0</v>
      </c>
      <c r="M73" s="6">
        <v>0</v>
      </c>
      <c r="P73">
        <v>0</v>
      </c>
      <c r="T73">
        <v>0</v>
      </c>
      <c r="W73">
        <v>0</v>
      </c>
      <c r="Y73">
        <v>0</v>
      </c>
      <c r="AC73">
        <v>0</v>
      </c>
      <c r="AD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</row>
    <row r="74" spans="1:39" ht="15">
      <c r="A74" s="6" t="str">
        <f t="shared" si="5"/>
        <v>125110</v>
      </c>
      <c r="B74" s="6" t="e">
        <f>VLOOKUP(A74,#REF!,16,FALSE)</f>
        <v>#REF!</v>
      </c>
      <c r="C74" s="6" t="e">
        <f t="shared" si="6"/>
        <v>#REF!</v>
      </c>
      <c r="D74" s="6" t="e">
        <f t="shared" si="7"/>
        <v>#REF!</v>
      </c>
      <c r="E74" s="6" t="e">
        <f t="shared" si="8"/>
        <v>#REF!</v>
      </c>
      <c r="F74" s="6" t="e">
        <f>VLOOKUP(Bilancio_2016_USCITE!C74,#REF!,2,FALSE)</f>
        <v>#REF!</v>
      </c>
      <c r="G74" s="6" t="e">
        <f>VLOOKUP(D74,#REF!,2,FALSE)</f>
        <v>#REF!</v>
      </c>
      <c r="H74" s="6" t="e">
        <f>VLOOKUP(E74,#REF!,2,FALSE)</f>
        <v>#REF!</v>
      </c>
      <c r="I74" s="6" t="e">
        <f>VLOOKUP(A74,#REF!,19,FALSE)</f>
        <v>#REF!</v>
      </c>
      <c r="J74" s="6" t="e">
        <f>VLOOKUP(A74,#REF!,21,FALSE)</f>
        <v>#REF!</v>
      </c>
      <c r="K74" s="6">
        <v>12511</v>
      </c>
      <c r="L74" s="6">
        <v>0</v>
      </c>
      <c r="M74" s="6">
        <v>0</v>
      </c>
      <c r="P74">
        <v>0</v>
      </c>
      <c r="T74">
        <v>0</v>
      </c>
      <c r="W74">
        <v>20.19</v>
      </c>
      <c r="Y74">
        <v>20.19</v>
      </c>
      <c r="AC74">
        <v>20.19</v>
      </c>
      <c r="AD74">
        <v>0</v>
      </c>
      <c r="AF74">
        <v>0</v>
      </c>
      <c r="AG74">
        <v>0</v>
      </c>
      <c r="AH74">
        <v>0</v>
      </c>
      <c r="AI74">
        <v>20.19</v>
      </c>
      <c r="AJ74">
        <v>20.19</v>
      </c>
      <c r="AK74">
        <v>0</v>
      </c>
      <c r="AL74">
        <v>0</v>
      </c>
      <c r="AM74">
        <v>20.19</v>
      </c>
    </row>
    <row r="75" spans="1:39" ht="15">
      <c r="A75" s="6" t="str">
        <f t="shared" si="5"/>
        <v>1251110</v>
      </c>
      <c r="B75" s="6" t="e">
        <f>VLOOKUP(A75,#REF!,16,FALSE)</f>
        <v>#REF!</v>
      </c>
      <c r="C75" s="6" t="e">
        <f t="shared" si="6"/>
        <v>#REF!</v>
      </c>
      <c r="D75" s="6" t="e">
        <f t="shared" si="7"/>
        <v>#REF!</v>
      </c>
      <c r="E75" s="6" t="e">
        <f t="shared" si="8"/>
        <v>#REF!</v>
      </c>
      <c r="F75" s="6" t="e">
        <f>VLOOKUP(Bilancio_2016_USCITE!C75,#REF!,2,FALSE)</f>
        <v>#REF!</v>
      </c>
      <c r="G75" s="6" t="e">
        <f>VLOOKUP(D75,#REF!,2,FALSE)</f>
        <v>#REF!</v>
      </c>
      <c r="H75" s="6" t="e">
        <f>VLOOKUP(E75,#REF!,2,FALSE)</f>
        <v>#REF!</v>
      </c>
      <c r="I75" s="6" t="e">
        <f>VLOOKUP(A75,#REF!,19,FALSE)</f>
        <v>#REF!</v>
      </c>
      <c r="J75" s="6" t="e">
        <f>VLOOKUP(A75,#REF!,21,FALSE)</f>
        <v>#REF!</v>
      </c>
      <c r="K75" s="6">
        <v>12511</v>
      </c>
      <c r="L75" s="6">
        <v>10</v>
      </c>
      <c r="M75" s="6">
        <v>1</v>
      </c>
      <c r="N75" s="6">
        <v>0</v>
      </c>
      <c r="O75">
        <v>0</v>
      </c>
      <c r="P75">
        <v>0</v>
      </c>
      <c r="Q75" s="6">
        <v>0</v>
      </c>
      <c r="R75" s="6">
        <v>0</v>
      </c>
      <c r="S75">
        <v>0</v>
      </c>
      <c r="T75">
        <v>0</v>
      </c>
      <c r="Y75">
        <v>0</v>
      </c>
      <c r="AC75">
        <v>0</v>
      </c>
      <c r="AD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</row>
    <row r="76" spans="1:39" ht="15">
      <c r="A76" s="6" t="str">
        <f t="shared" si="5"/>
        <v>1251111</v>
      </c>
      <c r="B76" s="6" t="e">
        <f>VLOOKUP(A76,#REF!,16,FALSE)</f>
        <v>#REF!</v>
      </c>
      <c r="C76" s="6" t="e">
        <f t="shared" si="6"/>
        <v>#REF!</v>
      </c>
      <c r="D76" s="6" t="e">
        <f t="shared" si="7"/>
        <v>#REF!</v>
      </c>
      <c r="E76" s="6" t="e">
        <f t="shared" si="8"/>
        <v>#REF!</v>
      </c>
      <c r="F76" s="6" t="e">
        <f>VLOOKUP(Bilancio_2016_USCITE!C76,#REF!,2,FALSE)</f>
        <v>#REF!</v>
      </c>
      <c r="G76" s="6" t="e">
        <f>VLOOKUP(D76,#REF!,2,FALSE)</f>
        <v>#REF!</v>
      </c>
      <c r="H76" s="6" t="e">
        <f>VLOOKUP(E76,#REF!,2,FALSE)</f>
        <v>#REF!</v>
      </c>
      <c r="I76" s="6" t="e">
        <f>VLOOKUP(A76,#REF!,19,FALSE)</f>
        <v>#REF!</v>
      </c>
      <c r="J76" s="6" t="e">
        <f>VLOOKUP(A76,#REF!,21,FALSE)</f>
        <v>#REF!</v>
      </c>
      <c r="K76" s="6">
        <v>12511</v>
      </c>
      <c r="L76" s="6">
        <v>11</v>
      </c>
      <c r="M76" s="6">
        <v>1</v>
      </c>
      <c r="N76" s="6">
        <v>0</v>
      </c>
      <c r="O76">
        <v>0</v>
      </c>
      <c r="P76">
        <v>0</v>
      </c>
      <c r="Q76" s="6">
        <v>0</v>
      </c>
      <c r="R76" s="6">
        <v>0</v>
      </c>
      <c r="S76">
        <v>0</v>
      </c>
      <c r="T76">
        <v>0</v>
      </c>
      <c r="Y76">
        <v>0</v>
      </c>
      <c r="AC76">
        <v>0</v>
      </c>
      <c r="AD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</row>
    <row r="77" spans="1:39" ht="15">
      <c r="A77" s="6" t="str">
        <f t="shared" si="5"/>
        <v>125150</v>
      </c>
      <c r="B77" s="6" t="e">
        <f>VLOOKUP(A77,#REF!,16,FALSE)</f>
        <v>#REF!</v>
      </c>
      <c r="C77" s="6" t="e">
        <f t="shared" si="6"/>
        <v>#REF!</v>
      </c>
      <c r="D77" s="6" t="e">
        <f t="shared" si="7"/>
        <v>#REF!</v>
      </c>
      <c r="E77" s="6" t="e">
        <f t="shared" si="8"/>
        <v>#REF!</v>
      </c>
      <c r="F77" s="6" t="e">
        <f>VLOOKUP(Bilancio_2016_USCITE!C77,#REF!,2,FALSE)</f>
        <v>#REF!</v>
      </c>
      <c r="G77" s="6" t="e">
        <f>VLOOKUP(D77,#REF!,2,FALSE)</f>
        <v>#REF!</v>
      </c>
      <c r="H77" s="6" t="e">
        <f>VLOOKUP(E77,#REF!,2,FALSE)</f>
        <v>#REF!</v>
      </c>
      <c r="I77" s="6" t="e">
        <f>VLOOKUP(A77,#REF!,19,FALSE)</f>
        <v>#REF!</v>
      </c>
      <c r="J77" s="6" t="e">
        <f>VLOOKUP(A77,#REF!,21,FALSE)</f>
        <v>#REF!</v>
      </c>
      <c r="K77" s="6">
        <v>12515</v>
      </c>
      <c r="L77" s="6">
        <v>0</v>
      </c>
      <c r="M77" s="6">
        <v>0</v>
      </c>
      <c r="N77" s="6">
        <v>0</v>
      </c>
      <c r="O77">
        <v>0</v>
      </c>
      <c r="P77">
        <v>0</v>
      </c>
      <c r="Q77" s="6">
        <v>404000</v>
      </c>
      <c r="R77" s="6">
        <v>404000</v>
      </c>
      <c r="S77">
        <v>0</v>
      </c>
      <c r="T77">
        <v>404000</v>
      </c>
      <c r="W77">
        <v>380118.42</v>
      </c>
      <c r="Y77">
        <v>380118.42</v>
      </c>
      <c r="AC77">
        <v>380118.42</v>
      </c>
      <c r="AD77">
        <v>0</v>
      </c>
      <c r="AF77">
        <v>0</v>
      </c>
      <c r="AG77">
        <v>0</v>
      </c>
      <c r="AH77">
        <v>0</v>
      </c>
      <c r="AI77">
        <v>380118.42</v>
      </c>
      <c r="AJ77">
        <v>380118.42</v>
      </c>
      <c r="AK77">
        <v>0</v>
      </c>
      <c r="AL77">
        <v>0</v>
      </c>
      <c r="AM77">
        <v>380118.42</v>
      </c>
    </row>
    <row r="78" spans="1:39" ht="15">
      <c r="A78" s="6" t="str">
        <f t="shared" si="5"/>
        <v>1251510</v>
      </c>
      <c r="B78" s="6" t="e">
        <f>VLOOKUP(A78,#REF!,16,FALSE)</f>
        <v>#REF!</v>
      </c>
      <c r="C78" s="6" t="e">
        <f t="shared" si="6"/>
        <v>#REF!</v>
      </c>
      <c r="D78" s="6" t="e">
        <f t="shared" si="7"/>
        <v>#REF!</v>
      </c>
      <c r="E78" s="6" t="e">
        <f t="shared" si="8"/>
        <v>#REF!</v>
      </c>
      <c r="F78" s="6" t="e">
        <f>VLOOKUP(Bilancio_2016_USCITE!C78,#REF!,2,FALSE)</f>
        <v>#REF!</v>
      </c>
      <c r="G78" s="6" t="e">
        <f>VLOOKUP(D78,#REF!,2,FALSE)</f>
        <v>#REF!</v>
      </c>
      <c r="H78" s="6" t="e">
        <f>VLOOKUP(E78,#REF!,2,FALSE)</f>
        <v>#REF!</v>
      </c>
      <c r="I78" s="6" t="e">
        <f>VLOOKUP(A78,#REF!,19,FALSE)</f>
        <v>#REF!</v>
      </c>
      <c r="J78" s="6" t="e">
        <f>VLOOKUP(A78,#REF!,21,FALSE)</f>
        <v>#REF!</v>
      </c>
      <c r="K78" s="6">
        <v>12515</v>
      </c>
      <c r="L78" s="6">
        <v>10</v>
      </c>
      <c r="M78" s="6">
        <v>1</v>
      </c>
      <c r="N78" s="6">
        <v>58000</v>
      </c>
      <c r="O78">
        <v>0</v>
      </c>
      <c r="P78">
        <v>58000</v>
      </c>
      <c r="Q78" s="11">
        <f>$Q$77*N78/SUM($N$78:$N$79)</f>
        <v>266272.7272727273</v>
      </c>
      <c r="R78" s="11"/>
      <c r="S78">
        <v>0</v>
      </c>
      <c r="T78">
        <v>0</v>
      </c>
      <c r="Y78">
        <v>0</v>
      </c>
      <c r="AC78">
        <v>0</v>
      </c>
      <c r="AD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58000</v>
      </c>
      <c r="AM78">
        <v>0</v>
      </c>
    </row>
    <row r="79" spans="1:39" ht="15">
      <c r="A79" s="6" t="str">
        <f t="shared" si="5"/>
        <v>1251511</v>
      </c>
      <c r="B79" s="6" t="e">
        <f>VLOOKUP(A79,#REF!,16,FALSE)</f>
        <v>#REF!</v>
      </c>
      <c r="C79" s="6" t="e">
        <f t="shared" si="6"/>
        <v>#REF!</v>
      </c>
      <c r="D79" s="6" t="e">
        <f t="shared" si="7"/>
        <v>#REF!</v>
      </c>
      <c r="E79" s="6" t="e">
        <f t="shared" si="8"/>
        <v>#REF!</v>
      </c>
      <c r="F79" s="6" t="e">
        <f>VLOOKUP(Bilancio_2016_USCITE!C79,#REF!,2,FALSE)</f>
        <v>#REF!</v>
      </c>
      <c r="G79" s="6" t="e">
        <f>VLOOKUP(D79,#REF!,2,FALSE)</f>
        <v>#REF!</v>
      </c>
      <c r="H79" s="6" t="e">
        <f>VLOOKUP(E79,#REF!,2,FALSE)</f>
        <v>#REF!</v>
      </c>
      <c r="I79" s="6" t="e">
        <f>VLOOKUP(A79,#REF!,19,FALSE)</f>
        <v>#REF!</v>
      </c>
      <c r="J79" s="6" t="e">
        <f>VLOOKUP(A79,#REF!,21,FALSE)</f>
        <v>#REF!</v>
      </c>
      <c r="K79" s="6">
        <v>12515</v>
      </c>
      <c r="L79" s="6">
        <v>11</v>
      </c>
      <c r="M79" s="6">
        <v>1</v>
      </c>
      <c r="N79" s="6">
        <v>30000</v>
      </c>
      <c r="O79">
        <v>0</v>
      </c>
      <c r="P79">
        <v>30000</v>
      </c>
      <c r="Q79" s="11">
        <f>$Q$77*N79/SUM($N$78:$N$79)</f>
        <v>137727.27272727274</v>
      </c>
      <c r="R79" s="11"/>
      <c r="S79">
        <v>0</v>
      </c>
      <c r="T79">
        <v>0</v>
      </c>
      <c r="Y79">
        <v>0</v>
      </c>
      <c r="AC79">
        <v>0</v>
      </c>
      <c r="AD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30000</v>
      </c>
      <c r="AM79">
        <v>0</v>
      </c>
    </row>
    <row r="80" spans="1:39" ht="15">
      <c r="A80" s="6" t="str">
        <f t="shared" si="5"/>
        <v>125200</v>
      </c>
      <c r="B80" s="6" t="e">
        <f>VLOOKUP(A80,#REF!,16,FALSE)</f>
        <v>#REF!</v>
      </c>
      <c r="C80" s="6" t="e">
        <f t="shared" si="6"/>
        <v>#REF!</v>
      </c>
      <c r="D80" s="6" t="e">
        <f t="shared" si="7"/>
        <v>#REF!</v>
      </c>
      <c r="E80" s="6" t="e">
        <f t="shared" si="8"/>
        <v>#REF!</v>
      </c>
      <c r="F80" s="6" t="e">
        <f>VLOOKUP(Bilancio_2016_USCITE!C80,#REF!,2,FALSE)</f>
        <v>#REF!</v>
      </c>
      <c r="G80" s="6" t="e">
        <f>VLOOKUP(D80,#REF!,2,FALSE)</f>
        <v>#REF!</v>
      </c>
      <c r="H80" s="6" t="e">
        <f>VLOOKUP(E80,#REF!,2,FALSE)</f>
        <v>#REF!</v>
      </c>
      <c r="I80" s="6" t="e">
        <f>VLOOKUP(A80,#REF!,19,FALSE)</f>
        <v>#REF!</v>
      </c>
      <c r="J80" s="6" t="e">
        <f>VLOOKUP(A80,#REF!,21,FALSE)</f>
        <v>#REF!</v>
      </c>
      <c r="K80" s="6">
        <v>12520</v>
      </c>
      <c r="L80" s="6">
        <v>0</v>
      </c>
      <c r="M80" s="6">
        <v>0</v>
      </c>
      <c r="P80">
        <v>0</v>
      </c>
      <c r="T80">
        <v>0</v>
      </c>
      <c r="Y80">
        <v>0</v>
      </c>
      <c r="AC80">
        <v>0</v>
      </c>
      <c r="AD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</row>
    <row r="81" spans="1:39" ht="15">
      <c r="A81" s="6" t="str">
        <f t="shared" si="5"/>
        <v>130100</v>
      </c>
      <c r="B81" s="6" t="e">
        <f>VLOOKUP(A81,#REF!,16,FALSE)</f>
        <v>#REF!</v>
      </c>
      <c r="C81" s="6" t="e">
        <f t="shared" si="6"/>
        <v>#REF!</v>
      </c>
      <c r="D81" s="6" t="e">
        <f t="shared" si="7"/>
        <v>#REF!</v>
      </c>
      <c r="E81" s="6" t="e">
        <f t="shared" si="8"/>
        <v>#REF!</v>
      </c>
      <c r="F81" s="6" t="e">
        <f>VLOOKUP(Bilancio_2016_USCITE!C81,#REF!,2,FALSE)</f>
        <v>#REF!</v>
      </c>
      <c r="G81" s="6" t="e">
        <f>VLOOKUP(D81,#REF!,2,FALSE)</f>
        <v>#REF!</v>
      </c>
      <c r="H81" s="6" t="e">
        <f>VLOOKUP(E81,#REF!,2,FALSE)</f>
        <v>#REF!</v>
      </c>
      <c r="I81" s="6" t="e">
        <f>VLOOKUP(A81,#REF!,19,FALSE)</f>
        <v>#REF!</v>
      </c>
      <c r="J81" s="6" t="e">
        <f>VLOOKUP(A81,#REF!,21,FALSE)</f>
        <v>#REF!</v>
      </c>
      <c r="K81" s="6">
        <v>13010</v>
      </c>
      <c r="L81" s="6">
        <v>0</v>
      </c>
      <c r="M81" s="6">
        <v>0</v>
      </c>
      <c r="N81" s="6">
        <v>0</v>
      </c>
      <c r="O81">
        <v>0</v>
      </c>
      <c r="P81">
        <v>0</v>
      </c>
      <c r="Q81" s="6">
        <v>2814000</v>
      </c>
      <c r="R81" s="6">
        <v>2814000</v>
      </c>
      <c r="S81">
        <v>0</v>
      </c>
      <c r="T81">
        <v>2814000</v>
      </c>
      <c r="Y81">
        <v>0</v>
      </c>
      <c r="AC81">
        <v>0</v>
      </c>
      <c r="AD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</row>
    <row r="82" spans="1:39" ht="15">
      <c r="A82" s="6" t="str">
        <f t="shared" si="5"/>
        <v>1301010</v>
      </c>
      <c r="B82" s="6" t="e">
        <f>VLOOKUP(A82,#REF!,16,FALSE)</f>
        <v>#REF!</v>
      </c>
      <c r="C82" s="6" t="e">
        <f t="shared" si="6"/>
        <v>#REF!</v>
      </c>
      <c r="D82" s="6" t="e">
        <f t="shared" si="7"/>
        <v>#REF!</v>
      </c>
      <c r="E82" s="6" t="e">
        <f t="shared" si="8"/>
        <v>#REF!</v>
      </c>
      <c r="F82" s="6" t="e">
        <f>VLOOKUP(Bilancio_2016_USCITE!C82,#REF!,2,FALSE)</f>
        <v>#REF!</v>
      </c>
      <c r="G82" s="6" t="e">
        <f>VLOOKUP(D82,#REF!,2,FALSE)</f>
        <v>#REF!</v>
      </c>
      <c r="H82" s="6" t="e">
        <f>VLOOKUP(E82,#REF!,2,FALSE)</f>
        <v>#REF!</v>
      </c>
      <c r="I82" s="6" t="e">
        <f>VLOOKUP(A82,#REF!,19,FALSE)</f>
        <v>#REF!</v>
      </c>
      <c r="J82" s="6" t="e">
        <f>VLOOKUP(A82,#REF!,21,FALSE)</f>
        <v>#REF!</v>
      </c>
      <c r="K82" s="6">
        <v>13010</v>
      </c>
      <c r="L82" s="6">
        <v>10</v>
      </c>
      <c r="M82" s="6">
        <v>0</v>
      </c>
      <c r="P82">
        <v>0</v>
      </c>
      <c r="Q82" s="11">
        <f>$Q$81*N82/SUM($N$82:$N$95)</f>
        <v>0</v>
      </c>
      <c r="R82" s="11"/>
      <c r="T82">
        <v>0</v>
      </c>
      <c r="W82">
        <v>50342.92</v>
      </c>
      <c r="Y82">
        <v>50342.92</v>
      </c>
      <c r="AC82">
        <v>46776.35</v>
      </c>
      <c r="AD82">
        <v>3566.57</v>
      </c>
      <c r="AF82">
        <v>3566.57</v>
      </c>
      <c r="AG82">
        <v>3566.57</v>
      </c>
      <c r="AH82">
        <v>0</v>
      </c>
      <c r="AI82">
        <v>50342.92</v>
      </c>
      <c r="AJ82">
        <v>50342.92</v>
      </c>
      <c r="AK82">
        <v>0</v>
      </c>
      <c r="AL82">
        <v>0</v>
      </c>
      <c r="AM82">
        <v>50342.92</v>
      </c>
    </row>
    <row r="83" spans="1:39" ht="15">
      <c r="A83" s="6" t="str">
        <f t="shared" si="5"/>
        <v>1301012</v>
      </c>
      <c r="B83" s="6" t="e">
        <f>VLOOKUP(A83,#REF!,16,FALSE)</f>
        <v>#REF!</v>
      </c>
      <c r="C83" s="6" t="e">
        <f t="shared" si="6"/>
        <v>#REF!</v>
      </c>
      <c r="D83" s="6" t="e">
        <f t="shared" si="7"/>
        <v>#REF!</v>
      </c>
      <c r="E83" s="6" t="e">
        <f t="shared" si="8"/>
        <v>#REF!</v>
      </c>
      <c r="F83" s="6" t="e">
        <f>VLOOKUP(Bilancio_2016_USCITE!C83,#REF!,2,FALSE)</f>
        <v>#REF!</v>
      </c>
      <c r="G83" s="6" t="e">
        <f>VLOOKUP(D83,#REF!,2,FALSE)</f>
        <v>#REF!</v>
      </c>
      <c r="H83" s="6" t="e">
        <f>VLOOKUP(E83,#REF!,2,FALSE)</f>
        <v>#REF!</v>
      </c>
      <c r="I83" s="6" t="e">
        <f>VLOOKUP(A83,#REF!,19,FALSE)</f>
        <v>#REF!</v>
      </c>
      <c r="J83" s="6" t="e">
        <f>VLOOKUP(A83,#REF!,21,FALSE)</f>
        <v>#REF!</v>
      </c>
      <c r="K83" s="6">
        <v>13010</v>
      </c>
      <c r="L83" s="6">
        <v>12</v>
      </c>
      <c r="M83" s="6">
        <v>0</v>
      </c>
      <c r="N83" s="6">
        <v>0</v>
      </c>
      <c r="O83">
        <v>0</v>
      </c>
      <c r="P83">
        <v>0</v>
      </c>
      <c r="Q83" s="11">
        <f aca="true" t="shared" si="9" ref="Q83:Q95">$Q$81*N83/SUM($N$82:$N$95)</f>
        <v>0</v>
      </c>
      <c r="R83" s="11"/>
      <c r="S83">
        <v>0</v>
      </c>
      <c r="T83">
        <v>0</v>
      </c>
      <c r="U83">
        <v>0</v>
      </c>
      <c r="V83">
        <v>0</v>
      </c>
      <c r="W83">
        <v>69686.86</v>
      </c>
      <c r="Y83">
        <v>69686.86</v>
      </c>
      <c r="AA83">
        <v>0</v>
      </c>
      <c r="AB83">
        <v>0</v>
      </c>
      <c r="AC83">
        <v>69686.86</v>
      </c>
      <c r="AD83">
        <v>0</v>
      </c>
      <c r="AF83">
        <v>0</v>
      </c>
      <c r="AG83">
        <v>0</v>
      </c>
      <c r="AH83">
        <v>0</v>
      </c>
      <c r="AI83">
        <v>69686.86</v>
      </c>
      <c r="AJ83">
        <v>69686.86</v>
      </c>
      <c r="AK83">
        <v>0</v>
      </c>
      <c r="AL83">
        <v>0</v>
      </c>
      <c r="AM83">
        <v>69686.86</v>
      </c>
    </row>
    <row r="84" spans="1:39" ht="15">
      <c r="A84" s="6" t="str">
        <f t="shared" si="5"/>
        <v>1301013</v>
      </c>
      <c r="B84" s="6" t="e">
        <f>VLOOKUP(A84,#REF!,16,FALSE)</f>
        <v>#REF!</v>
      </c>
      <c r="C84" s="6" t="e">
        <f t="shared" si="6"/>
        <v>#REF!</v>
      </c>
      <c r="D84" s="6" t="e">
        <f t="shared" si="7"/>
        <v>#REF!</v>
      </c>
      <c r="E84" s="6" t="e">
        <f t="shared" si="8"/>
        <v>#REF!</v>
      </c>
      <c r="F84" s="6" t="e">
        <f>VLOOKUP(Bilancio_2016_USCITE!C84,#REF!,2,FALSE)</f>
        <v>#REF!</v>
      </c>
      <c r="G84" s="6" t="e">
        <f>VLOOKUP(D84,#REF!,2,FALSE)</f>
        <v>#REF!</v>
      </c>
      <c r="H84" s="6" t="e">
        <f>VLOOKUP(E84,#REF!,2,FALSE)</f>
        <v>#REF!</v>
      </c>
      <c r="I84" s="6" t="e">
        <f>VLOOKUP(A84,#REF!,19,FALSE)</f>
        <v>#REF!</v>
      </c>
      <c r="J84" s="6" t="e">
        <f>VLOOKUP(A84,#REF!,21,FALSE)</f>
        <v>#REF!</v>
      </c>
      <c r="K84" s="6">
        <v>13010</v>
      </c>
      <c r="L84" s="6">
        <v>13</v>
      </c>
      <c r="M84" s="6">
        <v>0</v>
      </c>
      <c r="N84" s="6">
        <v>0</v>
      </c>
      <c r="O84">
        <v>0</v>
      </c>
      <c r="P84">
        <v>0</v>
      </c>
      <c r="Q84" s="11">
        <f t="shared" si="9"/>
        <v>0</v>
      </c>
      <c r="R84" s="11"/>
      <c r="S84">
        <v>0</v>
      </c>
      <c r="T84">
        <v>0</v>
      </c>
      <c r="U84">
        <v>0</v>
      </c>
      <c r="V84">
        <v>0</v>
      </c>
      <c r="W84">
        <v>82599.16</v>
      </c>
      <c r="X84">
        <v>0</v>
      </c>
      <c r="Y84">
        <v>82599.16</v>
      </c>
      <c r="Z84">
        <v>2668.46</v>
      </c>
      <c r="AA84">
        <v>0</v>
      </c>
      <c r="AB84">
        <v>0</v>
      </c>
      <c r="AC84">
        <v>79930.7</v>
      </c>
      <c r="AD84">
        <v>0</v>
      </c>
      <c r="AE84">
        <v>2668.46</v>
      </c>
      <c r="AF84">
        <v>0</v>
      </c>
      <c r="AG84">
        <v>2668.46</v>
      </c>
      <c r="AH84">
        <v>0</v>
      </c>
      <c r="AI84">
        <v>79930.7</v>
      </c>
      <c r="AJ84">
        <v>79930.7</v>
      </c>
      <c r="AK84">
        <v>2668.46</v>
      </c>
      <c r="AL84">
        <v>0</v>
      </c>
      <c r="AM84">
        <v>82599.16</v>
      </c>
    </row>
    <row r="85" spans="1:39" ht="15">
      <c r="A85" s="6" t="str">
        <f t="shared" si="5"/>
        <v>1301014</v>
      </c>
      <c r="B85" s="6" t="e">
        <f>VLOOKUP(A85,#REF!,16,FALSE)</f>
        <v>#REF!</v>
      </c>
      <c r="C85" s="6" t="e">
        <f t="shared" si="6"/>
        <v>#REF!</v>
      </c>
      <c r="D85" s="6" t="e">
        <f t="shared" si="7"/>
        <v>#REF!</v>
      </c>
      <c r="E85" s="6" t="e">
        <f t="shared" si="8"/>
        <v>#REF!</v>
      </c>
      <c r="F85" s="6" t="e">
        <f>VLOOKUP(Bilancio_2016_USCITE!C85,#REF!,2,FALSE)</f>
        <v>#REF!</v>
      </c>
      <c r="G85" s="6" t="e">
        <f>VLOOKUP(D85,#REF!,2,FALSE)</f>
        <v>#REF!</v>
      </c>
      <c r="H85" s="6" t="e">
        <f>VLOOKUP(E85,#REF!,2,FALSE)</f>
        <v>#REF!</v>
      </c>
      <c r="I85" s="6" t="e">
        <f>VLOOKUP(A85,#REF!,19,FALSE)</f>
        <v>#REF!</v>
      </c>
      <c r="J85" s="6" t="e">
        <f>VLOOKUP(A85,#REF!,21,FALSE)</f>
        <v>#REF!</v>
      </c>
      <c r="K85" s="6">
        <v>13010</v>
      </c>
      <c r="L85" s="6">
        <v>14</v>
      </c>
      <c r="M85" s="6">
        <v>0</v>
      </c>
      <c r="N85" s="6">
        <v>0</v>
      </c>
      <c r="O85">
        <v>0</v>
      </c>
      <c r="P85">
        <v>0</v>
      </c>
      <c r="Q85" s="11">
        <f t="shared" si="9"/>
        <v>0</v>
      </c>
      <c r="R85" s="11"/>
      <c r="S85">
        <v>0</v>
      </c>
      <c r="T85">
        <v>0</v>
      </c>
      <c r="U85">
        <v>0</v>
      </c>
      <c r="V85">
        <v>0</v>
      </c>
      <c r="W85">
        <v>134795.19</v>
      </c>
      <c r="Y85">
        <v>134795.19</v>
      </c>
      <c r="AA85">
        <v>0</v>
      </c>
      <c r="AB85">
        <v>0</v>
      </c>
      <c r="AC85">
        <v>134795.19</v>
      </c>
      <c r="AD85">
        <v>0</v>
      </c>
      <c r="AF85">
        <v>0</v>
      </c>
      <c r="AG85">
        <v>0</v>
      </c>
      <c r="AH85">
        <v>0</v>
      </c>
      <c r="AI85">
        <v>134795.19</v>
      </c>
      <c r="AJ85">
        <v>134795.19</v>
      </c>
      <c r="AK85">
        <v>0</v>
      </c>
      <c r="AL85">
        <v>0</v>
      </c>
      <c r="AM85">
        <v>134795.19</v>
      </c>
    </row>
    <row r="86" spans="1:39" ht="15">
      <c r="A86" s="6" t="str">
        <f t="shared" si="5"/>
        <v>1301015</v>
      </c>
      <c r="B86" s="6" t="e">
        <f>VLOOKUP(A86,#REF!,16,FALSE)</f>
        <v>#REF!</v>
      </c>
      <c r="C86" s="6" t="e">
        <f t="shared" si="6"/>
        <v>#REF!</v>
      </c>
      <c r="D86" s="6" t="e">
        <f t="shared" si="7"/>
        <v>#REF!</v>
      </c>
      <c r="E86" s="6" t="e">
        <f t="shared" si="8"/>
        <v>#REF!</v>
      </c>
      <c r="F86" s="6" t="e">
        <f>VLOOKUP(Bilancio_2016_USCITE!C86,#REF!,2,FALSE)</f>
        <v>#REF!</v>
      </c>
      <c r="G86" s="6" t="e">
        <f>VLOOKUP(D86,#REF!,2,FALSE)</f>
        <v>#REF!</v>
      </c>
      <c r="H86" s="6" t="e">
        <f>VLOOKUP(E86,#REF!,2,FALSE)</f>
        <v>#REF!</v>
      </c>
      <c r="I86" s="6" t="e">
        <f>VLOOKUP(A86,#REF!,19,FALSE)</f>
        <v>#REF!</v>
      </c>
      <c r="J86" s="6" t="e">
        <f>VLOOKUP(A86,#REF!,21,FALSE)</f>
        <v>#REF!</v>
      </c>
      <c r="K86" s="6">
        <v>13010</v>
      </c>
      <c r="L86" s="6">
        <v>15</v>
      </c>
      <c r="M86" s="6">
        <v>0</v>
      </c>
      <c r="N86" s="6">
        <v>0</v>
      </c>
      <c r="O86">
        <v>0</v>
      </c>
      <c r="P86">
        <v>0</v>
      </c>
      <c r="Q86" s="11">
        <f t="shared" si="9"/>
        <v>0</v>
      </c>
      <c r="R86" s="11"/>
      <c r="S86">
        <v>0</v>
      </c>
      <c r="T86">
        <v>0</v>
      </c>
      <c r="U86">
        <v>0</v>
      </c>
      <c r="V86">
        <v>0</v>
      </c>
      <c r="W86">
        <v>406172.58</v>
      </c>
      <c r="Y86">
        <v>406172.58</v>
      </c>
      <c r="AA86">
        <v>0</v>
      </c>
      <c r="AB86">
        <v>0</v>
      </c>
      <c r="AC86">
        <v>406172.58</v>
      </c>
      <c r="AD86">
        <v>0</v>
      </c>
      <c r="AF86">
        <v>0</v>
      </c>
      <c r="AG86">
        <v>0</v>
      </c>
      <c r="AH86">
        <v>0</v>
      </c>
      <c r="AI86">
        <v>406172.58</v>
      </c>
      <c r="AJ86">
        <v>406172.58</v>
      </c>
      <c r="AK86">
        <v>0</v>
      </c>
      <c r="AL86">
        <v>0</v>
      </c>
      <c r="AM86">
        <v>406172.58</v>
      </c>
    </row>
    <row r="87" spans="1:39" ht="15">
      <c r="A87" s="6" t="str">
        <f t="shared" si="5"/>
        <v>1301017</v>
      </c>
      <c r="B87" s="6" t="e">
        <f>VLOOKUP(A87,#REF!,16,FALSE)</f>
        <v>#REF!</v>
      </c>
      <c r="C87" s="6" t="e">
        <f t="shared" si="6"/>
        <v>#REF!</v>
      </c>
      <c r="D87" s="6" t="e">
        <f t="shared" si="7"/>
        <v>#REF!</v>
      </c>
      <c r="E87" s="6" t="e">
        <f t="shared" si="8"/>
        <v>#REF!</v>
      </c>
      <c r="F87" s="6" t="e">
        <f>VLOOKUP(Bilancio_2016_USCITE!C87,#REF!,2,FALSE)</f>
        <v>#REF!</v>
      </c>
      <c r="G87" s="6" t="e">
        <f>VLOOKUP(D87,#REF!,2,FALSE)</f>
        <v>#REF!</v>
      </c>
      <c r="H87" s="6" t="e">
        <f>VLOOKUP(E87,#REF!,2,FALSE)</f>
        <v>#REF!</v>
      </c>
      <c r="I87" s="6" t="e">
        <f>VLOOKUP(A87,#REF!,19,FALSE)</f>
        <v>#REF!</v>
      </c>
      <c r="J87" s="6" t="e">
        <f>VLOOKUP(A87,#REF!,21,FALSE)</f>
        <v>#REF!</v>
      </c>
      <c r="K87" s="6">
        <v>13010</v>
      </c>
      <c r="L87" s="6">
        <v>17</v>
      </c>
      <c r="M87" s="6">
        <v>1</v>
      </c>
      <c r="N87" s="6">
        <v>135200</v>
      </c>
      <c r="O87">
        <v>0</v>
      </c>
      <c r="P87">
        <v>135200</v>
      </c>
      <c r="Q87" s="11">
        <f t="shared" si="9"/>
        <v>138473.96948754272</v>
      </c>
      <c r="R87" s="11"/>
      <c r="S87">
        <v>0</v>
      </c>
      <c r="T87">
        <v>0</v>
      </c>
      <c r="U87">
        <v>9200</v>
      </c>
      <c r="V87">
        <v>0</v>
      </c>
      <c r="W87">
        <v>19089.36</v>
      </c>
      <c r="X87">
        <v>0</v>
      </c>
      <c r="Y87">
        <v>19089.36</v>
      </c>
      <c r="Z87">
        <v>6407.7</v>
      </c>
      <c r="AA87">
        <v>50886.57</v>
      </c>
      <c r="AB87">
        <v>0</v>
      </c>
      <c r="AC87">
        <v>12681.66</v>
      </c>
      <c r="AD87">
        <v>0</v>
      </c>
      <c r="AE87">
        <v>6407.7</v>
      </c>
      <c r="AF87">
        <v>0</v>
      </c>
      <c r="AG87">
        <v>6407.7</v>
      </c>
      <c r="AH87">
        <v>9200</v>
      </c>
      <c r="AI87">
        <v>12681.66</v>
      </c>
      <c r="AJ87">
        <v>21881.66</v>
      </c>
      <c r="AK87">
        <v>6407.7</v>
      </c>
      <c r="AL87">
        <v>126000</v>
      </c>
      <c r="AM87">
        <v>28289.36</v>
      </c>
    </row>
    <row r="88" spans="1:39" ht="15">
      <c r="A88" s="6" t="str">
        <f t="shared" si="5"/>
        <v>1301018</v>
      </c>
      <c r="B88" s="6" t="e">
        <f>VLOOKUP(A88,#REF!,16,FALSE)</f>
        <v>#REF!</v>
      </c>
      <c r="C88" s="6" t="e">
        <f t="shared" si="6"/>
        <v>#REF!</v>
      </c>
      <c r="D88" s="6" t="e">
        <f t="shared" si="7"/>
        <v>#REF!</v>
      </c>
      <c r="E88" s="6" t="e">
        <f t="shared" si="8"/>
        <v>#REF!</v>
      </c>
      <c r="F88" s="6" t="e">
        <f>VLOOKUP(Bilancio_2016_USCITE!C88,#REF!,2,FALSE)</f>
        <v>#REF!</v>
      </c>
      <c r="G88" s="6" t="e">
        <f>VLOOKUP(D88,#REF!,2,FALSE)</f>
        <v>#REF!</v>
      </c>
      <c r="H88" s="6" t="e">
        <f>VLOOKUP(E88,#REF!,2,FALSE)</f>
        <v>#REF!</v>
      </c>
      <c r="I88" s="6" t="e">
        <f>VLOOKUP(A88,#REF!,19,FALSE)</f>
        <v>#REF!</v>
      </c>
      <c r="J88" s="6" t="e">
        <f>VLOOKUP(A88,#REF!,21,FALSE)</f>
        <v>#REF!</v>
      </c>
      <c r="K88" s="6">
        <v>13010</v>
      </c>
      <c r="L88" s="6">
        <v>18</v>
      </c>
      <c r="M88" s="6">
        <v>1</v>
      </c>
      <c r="N88" s="6">
        <v>14270</v>
      </c>
      <c r="O88">
        <v>0</v>
      </c>
      <c r="P88">
        <v>14270</v>
      </c>
      <c r="Q88" s="11">
        <f t="shared" si="9"/>
        <v>14615.5587617399</v>
      </c>
      <c r="R88" s="11"/>
      <c r="S88">
        <v>0</v>
      </c>
      <c r="T88">
        <v>0</v>
      </c>
      <c r="U88">
        <v>9370</v>
      </c>
      <c r="V88">
        <v>0</v>
      </c>
      <c r="W88">
        <v>664.95</v>
      </c>
      <c r="Y88">
        <v>664.95</v>
      </c>
      <c r="AA88">
        <v>10367.43</v>
      </c>
      <c r="AB88">
        <v>0</v>
      </c>
      <c r="AC88">
        <v>664.95</v>
      </c>
      <c r="AD88">
        <v>0</v>
      </c>
      <c r="AF88">
        <v>0</v>
      </c>
      <c r="AG88">
        <v>0</v>
      </c>
      <c r="AH88">
        <v>9370</v>
      </c>
      <c r="AI88">
        <v>664.95</v>
      </c>
      <c r="AJ88">
        <v>10034.95</v>
      </c>
      <c r="AK88">
        <v>0</v>
      </c>
      <c r="AL88">
        <v>4900</v>
      </c>
      <c r="AM88">
        <v>10034.95</v>
      </c>
    </row>
    <row r="89" spans="1:39" ht="15">
      <c r="A89" s="6" t="str">
        <f t="shared" si="5"/>
        <v>1301019</v>
      </c>
      <c r="B89" s="6" t="e">
        <f>VLOOKUP(A89,#REF!,16,FALSE)</f>
        <v>#REF!</v>
      </c>
      <c r="C89" s="6" t="e">
        <f t="shared" si="6"/>
        <v>#REF!</v>
      </c>
      <c r="D89" s="6" t="e">
        <f t="shared" si="7"/>
        <v>#REF!</v>
      </c>
      <c r="E89" s="6" t="e">
        <f t="shared" si="8"/>
        <v>#REF!</v>
      </c>
      <c r="F89" s="6" t="e">
        <f>VLOOKUP(Bilancio_2016_USCITE!C89,#REF!,2,FALSE)</f>
        <v>#REF!</v>
      </c>
      <c r="G89" s="6" t="e">
        <f>VLOOKUP(D89,#REF!,2,FALSE)</f>
        <v>#REF!</v>
      </c>
      <c r="H89" s="6" t="e">
        <f>VLOOKUP(E89,#REF!,2,FALSE)</f>
        <v>#REF!</v>
      </c>
      <c r="I89" s="6" t="e">
        <f>VLOOKUP(A89,#REF!,19,FALSE)</f>
        <v>#REF!</v>
      </c>
      <c r="J89" s="6" t="e">
        <f>VLOOKUP(A89,#REF!,21,FALSE)</f>
        <v>#REF!</v>
      </c>
      <c r="K89" s="6">
        <v>13010</v>
      </c>
      <c r="L89" s="6">
        <v>19</v>
      </c>
      <c r="M89" s="6">
        <v>1</v>
      </c>
      <c r="N89" s="6">
        <v>12410</v>
      </c>
      <c r="O89">
        <v>0</v>
      </c>
      <c r="P89">
        <v>12410</v>
      </c>
      <c r="Q89" s="11">
        <f t="shared" si="9"/>
        <v>12710.51746553554</v>
      </c>
      <c r="R89" s="11"/>
      <c r="S89">
        <v>0</v>
      </c>
      <c r="T89">
        <v>0</v>
      </c>
      <c r="U89">
        <v>7410</v>
      </c>
      <c r="V89">
        <v>0</v>
      </c>
      <c r="W89">
        <v>3755.76</v>
      </c>
      <c r="X89">
        <v>0</v>
      </c>
      <c r="Y89">
        <v>3755.76</v>
      </c>
      <c r="Z89">
        <v>1763.92</v>
      </c>
      <c r="AA89">
        <v>11010.41</v>
      </c>
      <c r="AB89">
        <v>0</v>
      </c>
      <c r="AC89">
        <v>1991.84</v>
      </c>
      <c r="AD89">
        <v>0</v>
      </c>
      <c r="AE89">
        <v>1763.92</v>
      </c>
      <c r="AF89">
        <v>0</v>
      </c>
      <c r="AG89">
        <v>1763.92</v>
      </c>
      <c r="AH89">
        <v>7410</v>
      </c>
      <c r="AI89">
        <v>1991.84</v>
      </c>
      <c r="AJ89">
        <v>9401.84</v>
      </c>
      <c r="AK89">
        <v>1763.92</v>
      </c>
      <c r="AL89">
        <v>5000</v>
      </c>
      <c r="AM89">
        <v>11165.76</v>
      </c>
    </row>
    <row r="90" spans="1:39" ht="15">
      <c r="A90" s="6" t="str">
        <f t="shared" si="5"/>
        <v>1301020</v>
      </c>
      <c r="B90" s="6" t="e">
        <f>VLOOKUP(A90,#REF!,16,FALSE)</f>
        <v>#REF!</v>
      </c>
      <c r="C90" s="6" t="e">
        <f t="shared" si="6"/>
        <v>#REF!</v>
      </c>
      <c r="D90" s="6" t="e">
        <f t="shared" si="7"/>
        <v>#REF!</v>
      </c>
      <c r="E90" s="6" t="e">
        <f t="shared" si="8"/>
        <v>#REF!</v>
      </c>
      <c r="F90" s="6" t="e">
        <f>VLOOKUP(Bilancio_2016_USCITE!C90,#REF!,2,FALSE)</f>
        <v>#REF!</v>
      </c>
      <c r="G90" s="6" t="e">
        <f>VLOOKUP(D90,#REF!,2,FALSE)</f>
        <v>#REF!</v>
      </c>
      <c r="H90" s="6" t="e">
        <f>VLOOKUP(E90,#REF!,2,FALSE)</f>
        <v>#REF!</v>
      </c>
      <c r="I90" s="6" t="e">
        <f>VLOOKUP(A90,#REF!,19,FALSE)</f>
        <v>#REF!</v>
      </c>
      <c r="J90" s="6" t="e">
        <f>VLOOKUP(A90,#REF!,21,FALSE)</f>
        <v>#REF!</v>
      </c>
      <c r="K90" s="6">
        <v>13010</v>
      </c>
      <c r="L90" s="6">
        <v>20</v>
      </c>
      <c r="M90" s="6">
        <v>1</v>
      </c>
      <c r="N90" s="6">
        <v>777830</v>
      </c>
      <c r="O90">
        <v>0</v>
      </c>
      <c r="P90">
        <v>777830</v>
      </c>
      <c r="Q90" s="11">
        <f t="shared" si="9"/>
        <v>796665.737326149</v>
      </c>
      <c r="R90" s="11"/>
      <c r="S90">
        <v>0</v>
      </c>
      <c r="T90">
        <v>0</v>
      </c>
      <c r="U90">
        <v>13894.83</v>
      </c>
      <c r="V90">
        <v>9674.83</v>
      </c>
      <c r="W90">
        <v>105148.17</v>
      </c>
      <c r="X90">
        <v>0</v>
      </c>
      <c r="Y90">
        <v>105148.17</v>
      </c>
      <c r="Z90">
        <v>24397.11</v>
      </c>
      <c r="AA90">
        <v>182979.56</v>
      </c>
      <c r="AB90">
        <v>9674.83</v>
      </c>
      <c r="AC90">
        <v>80751.06</v>
      </c>
      <c r="AD90">
        <v>0</v>
      </c>
      <c r="AE90">
        <v>24397.11</v>
      </c>
      <c r="AF90">
        <v>0</v>
      </c>
      <c r="AG90">
        <v>24397.11</v>
      </c>
      <c r="AH90">
        <v>4220</v>
      </c>
      <c r="AI90">
        <v>80751.06</v>
      </c>
      <c r="AJ90">
        <v>84971.06</v>
      </c>
      <c r="AK90">
        <v>34071.94</v>
      </c>
      <c r="AL90">
        <v>763935.17</v>
      </c>
      <c r="AM90">
        <v>119043</v>
      </c>
    </row>
    <row r="91" spans="1:39" ht="15">
      <c r="A91" s="6" t="str">
        <f t="shared" si="5"/>
        <v>1301021</v>
      </c>
      <c r="B91" s="6" t="e">
        <f>VLOOKUP(A91,#REF!,16,FALSE)</f>
        <v>#REF!</v>
      </c>
      <c r="C91" s="6" t="s">
        <v>91</v>
      </c>
      <c r="D91" s="6" t="s">
        <v>103</v>
      </c>
      <c r="E91" s="6" t="s">
        <v>107</v>
      </c>
      <c r="F91" s="6" t="e">
        <f>VLOOKUP(Bilancio_2016_USCITE!C91,#REF!,2,FALSE)</f>
        <v>#REF!</v>
      </c>
      <c r="G91" s="6" t="e">
        <f>VLOOKUP(D91,#REF!,2,FALSE)</f>
        <v>#REF!</v>
      </c>
      <c r="H91" s="6" t="e">
        <f>VLOOKUP(E91,#REF!,2,FALSE)</f>
        <v>#REF!</v>
      </c>
      <c r="I91" s="6" t="e">
        <f>VLOOKUP(A91,#REF!,19,FALSE)</f>
        <v>#REF!</v>
      </c>
      <c r="J91" s="6" t="e">
        <f>VLOOKUP(A91,#REF!,21,FALSE)</f>
        <v>#REF!</v>
      </c>
      <c r="K91" s="6">
        <v>13010</v>
      </c>
      <c r="L91" s="6">
        <v>21</v>
      </c>
      <c r="M91" s="6">
        <v>1</v>
      </c>
      <c r="N91" s="6">
        <v>367392</v>
      </c>
      <c r="O91">
        <v>0</v>
      </c>
      <c r="P91">
        <v>367392</v>
      </c>
      <c r="Q91" s="11">
        <f t="shared" si="9"/>
        <v>376288.67306188826</v>
      </c>
      <c r="R91" s="11"/>
      <c r="S91">
        <v>0</v>
      </c>
      <c r="T91">
        <v>0</v>
      </c>
      <c r="U91">
        <v>6000</v>
      </c>
      <c r="V91">
        <v>0</v>
      </c>
      <c r="W91">
        <v>411447.74</v>
      </c>
      <c r="Y91">
        <v>411447.74</v>
      </c>
      <c r="AA91">
        <v>235304.91</v>
      </c>
      <c r="AB91">
        <v>0</v>
      </c>
      <c r="AC91">
        <v>411447.74</v>
      </c>
      <c r="AD91">
        <v>0</v>
      </c>
      <c r="AF91">
        <v>0</v>
      </c>
      <c r="AG91">
        <v>0</v>
      </c>
      <c r="AH91">
        <v>6000</v>
      </c>
      <c r="AI91">
        <v>411447.74</v>
      </c>
      <c r="AJ91">
        <v>417447.74</v>
      </c>
      <c r="AK91">
        <v>0</v>
      </c>
      <c r="AL91">
        <v>361392</v>
      </c>
      <c r="AM91">
        <v>417447.74</v>
      </c>
    </row>
    <row r="92" spans="1:39" ht="15">
      <c r="A92" s="6" t="str">
        <f t="shared" si="5"/>
        <v>1301022</v>
      </c>
      <c r="B92" s="6" t="e">
        <f>VLOOKUP(A92,#REF!,16,FALSE)</f>
        <v>#REF!</v>
      </c>
      <c r="C92" s="6" t="e">
        <f t="shared" si="6"/>
        <v>#REF!</v>
      </c>
      <c r="D92" s="6" t="e">
        <f t="shared" si="7"/>
        <v>#REF!</v>
      </c>
      <c r="E92" s="6" t="e">
        <f t="shared" si="8"/>
        <v>#REF!</v>
      </c>
      <c r="F92" s="6" t="e">
        <f>VLOOKUP(Bilancio_2016_USCITE!C92,#REF!,2,FALSE)</f>
        <v>#REF!</v>
      </c>
      <c r="G92" s="6" t="e">
        <f>VLOOKUP(D92,#REF!,2,FALSE)</f>
        <v>#REF!</v>
      </c>
      <c r="H92" s="6" t="e">
        <f>VLOOKUP(E92,#REF!,2,FALSE)</f>
        <v>#REF!</v>
      </c>
      <c r="I92" s="6" t="e">
        <f>VLOOKUP(A92,#REF!,19,FALSE)</f>
        <v>#REF!</v>
      </c>
      <c r="J92" s="6" t="e">
        <f>VLOOKUP(A92,#REF!,21,FALSE)</f>
        <v>#REF!</v>
      </c>
      <c r="K92" s="6">
        <v>13010</v>
      </c>
      <c r="L92" s="6">
        <v>22</v>
      </c>
      <c r="M92" s="6">
        <v>1</v>
      </c>
      <c r="N92" s="6">
        <v>461500</v>
      </c>
      <c r="O92">
        <v>0</v>
      </c>
      <c r="P92">
        <v>461500</v>
      </c>
      <c r="Q92" s="11">
        <f t="shared" si="9"/>
        <v>472675.56892382365</v>
      </c>
      <c r="R92" s="11"/>
      <c r="S92">
        <v>0</v>
      </c>
      <c r="T92">
        <v>0</v>
      </c>
      <c r="U92">
        <v>0</v>
      </c>
      <c r="V92">
        <v>0</v>
      </c>
      <c r="W92">
        <v>191457.02</v>
      </c>
      <c r="Y92">
        <v>191457.02</v>
      </c>
      <c r="AA92">
        <v>107410.64</v>
      </c>
      <c r="AB92">
        <v>0</v>
      </c>
      <c r="AC92">
        <v>191457.02</v>
      </c>
      <c r="AD92">
        <v>0</v>
      </c>
      <c r="AF92">
        <v>0</v>
      </c>
      <c r="AG92">
        <v>0</v>
      </c>
      <c r="AH92">
        <v>0</v>
      </c>
      <c r="AI92">
        <v>191457.02</v>
      </c>
      <c r="AJ92">
        <v>191457.02</v>
      </c>
      <c r="AK92">
        <v>0</v>
      </c>
      <c r="AL92">
        <v>461500</v>
      </c>
      <c r="AM92">
        <v>191457.02</v>
      </c>
    </row>
    <row r="93" spans="1:39" ht="15">
      <c r="A93" s="6" t="str">
        <f t="shared" si="5"/>
        <v>1301023</v>
      </c>
      <c r="B93" s="6" t="e">
        <f>VLOOKUP(A93,#REF!,16,FALSE)</f>
        <v>#REF!</v>
      </c>
      <c r="C93" s="6" t="e">
        <f t="shared" si="6"/>
        <v>#REF!</v>
      </c>
      <c r="D93" s="6" t="e">
        <f t="shared" si="7"/>
        <v>#REF!</v>
      </c>
      <c r="E93" s="6" t="e">
        <f t="shared" si="8"/>
        <v>#REF!</v>
      </c>
      <c r="F93" s="6" t="e">
        <f>VLOOKUP(Bilancio_2016_USCITE!C93,#REF!,2,FALSE)</f>
        <v>#REF!</v>
      </c>
      <c r="G93" s="6" t="e">
        <f>VLOOKUP(D93,#REF!,2,FALSE)</f>
        <v>#REF!</v>
      </c>
      <c r="H93" s="6" t="e">
        <f>VLOOKUP(E93,#REF!,2,FALSE)</f>
        <v>#REF!</v>
      </c>
      <c r="I93" s="6" t="e">
        <f>VLOOKUP(A93,#REF!,19,FALSE)</f>
        <v>#REF!</v>
      </c>
      <c r="J93" s="6" t="e">
        <f>VLOOKUP(A93,#REF!,21,FALSE)</f>
        <v>#REF!</v>
      </c>
      <c r="K93" s="6">
        <v>13010</v>
      </c>
      <c r="L93" s="6">
        <v>23</v>
      </c>
      <c r="M93" s="6">
        <v>1</v>
      </c>
      <c r="N93" s="6">
        <v>431923</v>
      </c>
      <c r="O93">
        <v>0</v>
      </c>
      <c r="P93">
        <v>431923</v>
      </c>
      <c r="Q93" s="11">
        <f t="shared" si="9"/>
        <v>442382.3396669224</v>
      </c>
      <c r="R93" s="11"/>
      <c r="S93">
        <v>0</v>
      </c>
      <c r="T93">
        <v>0</v>
      </c>
      <c r="U93">
        <v>30500</v>
      </c>
      <c r="V93">
        <v>0</v>
      </c>
      <c r="W93">
        <v>380603.2</v>
      </c>
      <c r="Y93">
        <v>380603.2</v>
      </c>
      <c r="AA93">
        <v>357244.53</v>
      </c>
      <c r="AB93">
        <v>0</v>
      </c>
      <c r="AC93">
        <v>380603.2</v>
      </c>
      <c r="AD93">
        <v>0</v>
      </c>
      <c r="AF93">
        <v>0</v>
      </c>
      <c r="AG93">
        <v>0</v>
      </c>
      <c r="AH93">
        <v>30500</v>
      </c>
      <c r="AI93">
        <v>380603.2</v>
      </c>
      <c r="AJ93">
        <v>411103.2</v>
      </c>
      <c r="AK93">
        <v>0</v>
      </c>
      <c r="AL93">
        <v>401423</v>
      </c>
      <c r="AM93">
        <v>411103.2</v>
      </c>
    </row>
    <row r="94" spans="1:39" ht="15">
      <c r="A94" s="6" t="str">
        <f t="shared" si="5"/>
        <v>1301024</v>
      </c>
      <c r="B94" s="6" t="e">
        <f>VLOOKUP(A94,#REF!,16,FALSE)</f>
        <v>#REF!</v>
      </c>
      <c r="C94" s="6" t="e">
        <f t="shared" si="6"/>
        <v>#REF!</v>
      </c>
      <c r="D94" s="6" t="e">
        <f t="shared" si="7"/>
        <v>#REF!</v>
      </c>
      <c r="E94" s="6" t="e">
        <f t="shared" si="8"/>
        <v>#REF!</v>
      </c>
      <c r="F94" s="6" t="e">
        <f>VLOOKUP(Bilancio_2016_USCITE!C94,#REF!,2,FALSE)</f>
        <v>#REF!</v>
      </c>
      <c r="G94" s="6" t="e">
        <f>VLOOKUP(D94,#REF!,2,FALSE)</f>
        <v>#REF!</v>
      </c>
      <c r="H94" s="6" t="e">
        <f>VLOOKUP(E94,#REF!,2,FALSE)</f>
        <v>#REF!</v>
      </c>
      <c r="I94" s="6" t="e">
        <f>VLOOKUP(A94,#REF!,19,FALSE)</f>
        <v>#REF!</v>
      </c>
      <c r="J94" s="6" t="e">
        <f>VLOOKUP(A94,#REF!,21,FALSE)</f>
        <v>#REF!</v>
      </c>
      <c r="K94" s="6">
        <v>13010</v>
      </c>
      <c r="L94" s="6">
        <v>24</v>
      </c>
      <c r="M94" s="6">
        <v>1</v>
      </c>
      <c r="N94" s="6">
        <v>530700</v>
      </c>
      <c r="O94">
        <v>0</v>
      </c>
      <c r="P94">
        <v>530700</v>
      </c>
      <c r="Q94" s="11">
        <f t="shared" si="9"/>
        <v>543551.298868631</v>
      </c>
      <c r="R94" s="11"/>
      <c r="S94">
        <v>0</v>
      </c>
      <c r="T94">
        <v>0</v>
      </c>
      <c r="U94">
        <v>22200</v>
      </c>
      <c r="V94">
        <v>0</v>
      </c>
      <c r="W94">
        <v>213623.75</v>
      </c>
      <c r="Y94">
        <v>213623.75</v>
      </c>
      <c r="AA94">
        <v>174091.52</v>
      </c>
      <c r="AB94">
        <v>0</v>
      </c>
      <c r="AC94">
        <v>213623.75</v>
      </c>
      <c r="AD94">
        <v>0</v>
      </c>
      <c r="AF94">
        <v>0</v>
      </c>
      <c r="AG94">
        <v>0</v>
      </c>
      <c r="AH94">
        <v>22200</v>
      </c>
      <c r="AI94">
        <v>213623.75</v>
      </c>
      <c r="AJ94">
        <v>235823.75</v>
      </c>
      <c r="AK94">
        <v>0</v>
      </c>
      <c r="AL94">
        <v>508500</v>
      </c>
      <c r="AM94">
        <v>235823.75</v>
      </c>
    </row>
    <row r="95" spans="1:39" ht="15">
      <c r="A95" s="6" t="str">
        <f t="shared" si="5"/>
        <v>1301025</v>
      </c>
      <c r="B95" s="6" t="e">
        <f>VLOOKUP(A95,#REF!,16,FALSE)</f>
        <v>#REF!</v>
      </c>
      <c r="C95" s="6" t="e">
        <f t="shared" si="6"/>
        <v>#REF!</v>
      </c>
      <c r="D95" s="6" t="e">
        <f t="shared" si="7"/>
        <v>#REF!</v>
      </c>
      <c r="E95" s="6" t="e">
        <f t="shared" si="8"/>
        <v>#REF!</v>
      </c>
      <c r="F95" s="6" t="e">
        <f>VLOOKUP(Bilancio_2016_USCITE!C95,#REF!,2,FALSE)</f>
        <v>#REF!</v>
      </c>
      <c r="G95" s="6" t="e">
        <f>VLOOKUP(D95,#REF!,2,FALSE)</f>
        <v>#REF!</v>
      </c>
      <c r="H95" s="6" t="e">
        <f>VLOOKUP(E95,#REF!,2,FALSE)</f>
        <v>#REF!</v>
      </c>
      <c r="I95" s="6" t="e">
        <f>VLOOKUP(A95,#REF!,19,FALSE)</f>
        <v>#REF!</v>
      </c>
      <c r="J95" s="6" t="e">
        <f>VLOOKUP(A95,#REF!,21,FALSE)</f>
        <v>#REF!</v>
      </c>
      <c r="K95" s="6">
        <v>13010</v>
      </c>
      <c r="L95" s="6">
        <v>25</v>
      </c>
      <c r="M95" s="6">
        <v>1</v>
      </c>
      <c r="N95" s="6">
        <v>16243</v>
      </c>
      <c r="O95">
        <v>0</v>
      </c>
      <c r="P95">
        <v>16243</v>
      </c>
      <c r="Q95" s="11">
        <f t="shared" si="9"/>
        <v>16636.33643776743</v>
      </c>
      <c r="R95" s="11"/>
      <c r="S95">
        <v>0</v>
      </c>
      <c r="T95">
        <v>0</v>
      </c>
      <c r="U95">
        <v>0</v>
      </c>
      <c r="V95">
        <v>0</v>
      </c>
      <c r="W95">
        <v>4430.32</v>
      </c>
      <c r="Y95">
        <v>4430.32</v>
      </c>
      <c r="AA95">
        <v>16121.29</v>
      </c>
      <c r="AB95">
        <v>0</v>
      </c>
      <c r="AC95">
        <v>4430.32</v>
      </c>
      <c r="AD95">
        <v>0</v>
      </c>
      <c r="AF95">
        <v>0</v>
      </c>
      <c r="AG95">
        <v>0</v>
      </c>
      <c r="AH95">
        <v>0</v>
      </c>
      <c r="AI95">
        <v>4430.32</v>
      </c>
      <c r="AJ95">
        <v>4430.32</v>
      </c>
      <c r="AK95">
        <v>0</v>
      </c>
      <c r="AL95">
        <v>16243</v>
      </c>
      <c r="AM95">
        <v>4430.32</v>
      </c>
    </row>
    <row r="96" spans="1:39" ht="15">
      <c r="A96" s="6" t="str">
        <f t="shared" si="5"/>
        <v>130200</v>
      </c>
      <c r="B96" s="6" t="e">
        <f>VLOOKUP(A96,#REF!,16,FALSE)</f>
        <v>#REF!</v>
      </c>
      <c r="C96" s="6" t="e">
        <f t="shared" si="6"/>
        <v>#REF!</v>
      </c>
      <c r="D96" s="6" t="e">
        <f t="shared" si="7"/>
        <v>#REF!</v>
      </c>
      <c r="E96" s="6" t="e">
        <f t="shared" si="8"/>
        <v>#REF!</v>
      </c>
      <c r="F96" s="6" t="e">
        <f>VLOOKUP(Bilancio_2016_USCITE!C96,#REF!,2,FALSE)</f>
        <v>#REF!</v>
      </c>
      <c r="G96" s="6" t="e">
        <f>VLOOKUP(D96,#REF!,2,FALSE)</f>
        <v>#REF!</v>
      </c>
      <c r="H96" s="6" t="e">
        <f>VLOOKUP(E96,#REF!,2,FALSE)</f>
        <v>#REF!</v>
      </c>
      <c r="I96" s="6" t="e">
        <f>VLOOKUP(A96,#REF!,19,FALSE)</f>
        <v>#REF!</v>
      </c>
      <c r="J96" s="6" t="e">
        <f>VLOOKUP(A96,#REF!,21,FALSE)</f>
        <v>#REF!</v>
      </c>
      <c r="K96" s="6">
        <v>13020</v>
      </c>
      <c r="L96" s="6">
        <v>0</v>
      </c>
      <c r="M96" s="6">
        <v>0</v>
      </c>
      <c r="N96" s="6">
        <v>0</v>
      </c>
      <c r="O96">
        <v>0</v>
      </c>
      <c r="P96">
        <v>0</v>
      </c>
      <c r="Q96" s="6">
        <v>6314000</v>
      </c>
      <c r="R96" s="6">
        <v>6314000</v>
      </c>
      <c r="S96">
        <v>0</v>
      </c>
      <c r="T96">
        <v>6314000</v>
      </c>
      <c r="Y96">
        <v>0</v>
      </c>
      <c r="AC96">
        <v>0</v>
      </c>
      <c r="AD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</row>
    <row r="97" spans="1:39" ht="15">
      <c r="A97" s="6" t="str">
        <f t="shared" si="5"/>
        <v>1302010</v>
      </c>
      <c r="B97" s="6" t="e">
        <f>VLOOKUP(A97,#REF!,16,FALSE)</f>
        <v>#REF!</v>
      </c>
      <c r="C97" s="6" t="e">
        <f t="shared" si="6"/>
        <v>#REF!</v>
      </c>
      <c r="D97" s="6" t="e">
        <f t="shared" si="7"/>
        <v>#REF!</v>
      </c>
      <c r="E97" s="6" t="e">
        <f t="shared" si="8"/>
        <v>#REF!</v>
      </c>
      <c r="F97" s="6" t="e">
        <f>VLOOKUP(Bilancio_2016_USCITE!C97,#REF!,2,FALSE)</f>
        <v>#REF!</v>
      </c>
      <c r="G97" s="6" t="e">
        <f>VLOOKUP(D97,#REF!,2,FALSE)</f>
        <v>#REF!</v>
      </c>
      <c r="H97" s="6" t="e">
        <f>VLOOKUP(E97,#REF!,2,FALSE)</f>
        <v>#REF!</v>
      </c>
      <c r="I97" s="6" t="e">
        <f>VLOOKUP(A97,#REF!,19,FALSE)</f>
        <v>#REF!</v>
      </c>
      <c r="J97" s="6" t="e">
        <f>VLOOKUP(A97,#REF!,21,FALSE)</f>
        <v>#REF!</v>
      </c>
      <c r="K97" s="6">
        <v>13020</v>
      </c>
      <c r="L97" s="6">
        <v>10</v>
      </c>
      <c r="M97" s="6">
        <v>0</v>
      </c>
      <c r="N97" s="6">
        <v>0</v>
      </c>
      <c r="O97">
        <v>0</v>
      </c>
      <c r="P97">
        <v>0</v>
      </c>
      <c r="Q97" s="11">
        <f>$Q$96*N97/SUM($N$97:$N$110)</f>
        <v>0</v>
      </c>
      <c r="R97" s="11"/>
      <c r="S97">
        <v>0</v>
      </c>
      <c r="T97">
        <v>0</v>
      </c>
      <c r="U97">
        <v>0</v>
      </c>
      <c r="V97">
        <v>0</v>
      </c>
      <c r="W97">
        <v>1253860.75</v>
      </c>
      <c r="X97">
        <v>0</v>
      </c>
      <c r="Y97">
        <v>1253860.75</v>
      </c>
      <c r="Z97">
        <v>70364.82</v>
      </c>
      <c r="AA97">
        <v>0</v>
      </c>
      <c r="AB97">
        <v>0</v>
      </c>
      <c r="AC97">
        <v>1179897.43</v>
      </c>
      <c r="AD97">
        <v>3598.5</v>
      </c>
      <c r="AE97">
        <v>73963.32</v>
      </c>
      <c r="AF97">
        <v>0</v>
      </c>
      <c r="AG97">
        <v>73963.32</v>
      </c>
      <c r="AH97">
        <v>0</v>
      </c>
      <c r="AI97">
        <v>1183495.93</v>
      </c>
      <c r="AJ97">
        <v>1183495.93</v>
      </c>
      <c r="AK97">
        <v>70364.82</v>
      </c>
      <c r="AL97">
        <v>0</v>
      </c>
      <c r="AM97">
        <v>1253860.75</v>
      </c>
    </row>
    <row r="98" spans="1:39" ht="15">
      <c r="A98" s="6" t="str">
        <f t="shared" si="5"/>
        <v>1302011</v>
      </c>
      <c r="B98" s="6" t="e">
        <f>VLOOKUP(A98,#REF!,16,FALSE)</f>
        <v>#REF!</v>
      </c>
      <c r="C98" s="6" t="e">
        <f t="shared" si="6"/>
        <v>#REF!</v>
      </c>
      <c r="D98" s="6" t="e">
        <f t="shared" si="7"/>
        <v>#REF!</v>
      </c>
      <c r="E98" s="6" t="e">
        <f t="shared" si="8"/>
        <v>#REF!</v>
      </c>
      <c r="F98" s="6" t="e">
        <f>VLOOKUP(Bilancio_2016_USCITE!C98,#REF!,2,FALSE)</f>
        <v>#REF!</v>
      </c>
      <c r="G98" s="6" t="e">
        <f>VLOOKUP(D98,#REF!,2,FALSE)</f>
        <v>#REF!</v>
      </c>
      <c r="H98" s="6" t="e">
        <f>VLOOKUP(E98,#REF!,2,FALSE)</f>
        <v>#REF!</v>
      </c>
      <c r="I98" s="6" t="e">
        <f>VLOOKUP(A98,#REF!,19,FALSE)</f>
        <v>#REF!</v>
      </c>
      <c r="J98" s="6" t="e">
        <f>VLOOKUP(A98,#REF!,21,FALSE)</f>
        <v>#REF!</v>
      </c>
      <c r="K98" s="6">
        <v>13020</v>
      </c>
      <c r="L98" s="6">
        <v>11</v>
      </c>
      <c r="M98" s="6">
        <v>0</v>
      </c>
      <c r="N98" s="6">
        <v>0</v>
      </c>
      <c r="O98">
        <v>0</v>
      </c>
      <c r="P98">
        <v>0</v>
      </c>
      <c r="Q98" s="11">
        <f aca="true" t="shared" si="10" ref="Q98:Q110">$Q$96*N98/SUM($N$97:$N$110)</f>
        <v>0</v>
      </c>
      <c r="R98" s="11"/>
      <c r="S98">
        <v>0</v>
      </c>
      <c r="T98">
        <v>0</v>
      </c>
      <c r="U98">
        <v>0</v>
      </c>
      <c r="V98">
        <v>0</v>
      </c>
      <c r="W98">
        <v>505580.56</v>
      </c>
      <c r="X98">
        <v>0</v>
      </c>
      <c r="Y98">
        <v>505580.56</v>
      </c>
      <c r="Z98">
        <v>1113.47</v>
      </c>
      <c r="AA98">
        <v>0</v>
      </c>
      <c r="AB98">
        <v>0</v>
      </c>
      <c r="AC98">
        <v>504467.09</v>
      </c>
      <c r="AD98">
        <v>0</v>
      </c>
      <c r="AE98">
        <v>1113.47</v>
      </c>
      <c r="AF98">
        <v>0</v>
      </c>
      <c r="AG98">
        <v>1113.47</v>
      </c>
      <c r="AH98">
        <v>0</v>
      </c>
      <c r="AI98">
        <v>504467.09</v>
      </c>
      <c r="AJ98">
        <v>504467.09</v>
      </c>
      <c r="AK98">
        <v>1113.47</v>
      </c>
      <c r="AL98">
        <v>0</v>
      </c>
      <c r="AM98">
        <v>505580.56</v>
      </c>
    </row>
    <row r="99" spans="1:39" ht="15">
      <c r="A99" s="6" t="str">
        <f t="shared" si="5"/>
        <v>1302012</v>
      </c>
      <c r="B99" s="6" t="e">
        <f>VLOOKUP(A99,#REF!,16,FALSE)</f>
        <v>#REF!</v>
      </c>
      <c r="C99" s="6" t="e">
        <f t="shared" si="6"/>
        <v>#REF!</v>
      </c>
      <c r="D99" s="6" t="e">
        <f t="shared" si="7"/>
        <v>#REF!</v>
      </c>
      <c r="E99" s="6" t="e">
        <f t="shared" si="8"/>
        <v>#REF!</v>
      </c>
      <c r="F99" s="6" t="e">
        <f>VLOOKUP(Bilancio_2016_USCITE!C99,#REF!,2,FALSE)</f>
        <v>#REF!</v>
      </c>
      <c r="G99" s="6" t="e">
        <f>VLOOKUP(D99,#REF!,2,FALSE)</f>
        <v>#REF!</v>
      </c>
      <c r="H99" s="6" t="e">
        <f>VLOOKUP(E99,#REF!,2,FALSE)</f>
        <v>#REF!</v>
      </c>
      <c r="I99" s="6" t="e">
        <f>VLOOKUP(A99,#REF!,19,FALSE)</f>
        <v>#REF!</v>
      </c>
      <c r="J99" s="6" t="e">
        <f>VLOOKUP(A99,#REF!,21,FALSE)</f>
        <v>#REF!</v>
      </c>
      <c r="K99" s="6">
        <v>13020</v>
      </c>
      <c r="L99" s="6">
        <v>12</v>
      </c>
      <c r="M99" s="6">
        <v>0</v>
      </c>
      <c r="P99">
        <v>0</v>
      </c>
      <c r="Q99" s="11">
        <f t="shared" si="10"/>
        <v>0</v>
      </c>
      <c r="R99" s="11"/>
      <c r="T99">
        <v>0</v>
      </c>
      <c r="W99">
        <v>136535.59</v>
      </c>
      <c r="X99">
        <v>0</v>
      </c>
      <c r="Y99">
        <v>136535.59</v>
      </c>
      <c r="Z99">
        <v>5516.06</v>
      </c>
      <c r="AC99">
        <v>130945.54</v>
      </c>
      <c r="AD99">
        <v>73.99</v>
      </c>
      <c r="AE99">
        <v>5516.06</v>
      </c>
      <c r="AF99">
        <v>73.99</v>
      </c>
      <c r="AG99">
        <v>5590.05</v>
      </c>
      <c r="AH99">
        <v>0</v>
      </c>
      <c r="AI99">
        <v>131019.53</v>
      </c>
      <c r="AJ99">
        <v>131019.53</v>
      </c>
      <c r="AK99">
        <v>5516.06</v>
      </c>
      <c r="AL99">
        <v>0</v>
      </c>
      <c r="AM99">
        <v>136535.59</v>
      </c>
    </row>
    <row r="100" spans="1:39" ht="15">
      <c r="A100" s="6" t="str">
        <f t="shared" si="5"/>
        <v>1302013</v>
      </c>
      <c r="B100" s="6" t="e">
        <f>VLOOKUP(A100,#REF!,16,FALSE)</f>
        <v>#REF!</v>
      </c>
      <c r="C100" s="6" t="e">
        <f t="shared" si="6"/>
        <v>#REF!</v>
      </c>
      <c r="D100" s="6" t="e">
        <f t="shared" si="7"/>
        <v>#REF!</v>
      </c>
      <c r="E100" s="6" t="e">
        <f t="shared" si="8"/>
        <v>#REF!</v>
      </c>
      <c r="F100" s="6" t="e">
        <f>VLOOKUP(Bilancio_2016_USCITE!C100,#REF!,2,FALSE)</f>
        <v>#REF!</v>
      </c>
      <c r="G100" s="6" t="e">
        <f>VLOOKUP(D100,#REF!,2,FALSE)</f>
        <v>#REF!</v>
      </c>
      <c r="H100" s="6" t="e">
        <f>VLOOKUP(E100,#REF!,2,FALSE)</f>
        <v>#REF!</v>
      </c>
      <c r="I100" s="6" t="e">
        <f>VLOOKUP(A100,#REF!,19,FALSE)</f>
        <v>#REF!</v>
      </c>
      <c r="J100" s="6" t="e">
        <f>VLOOKUP(A100,#REF!,21,FALSE)</f>
        <v>#REF!</v>
      </c>
      <c r="K100" s="6">
        <v>13020</v>
      </c>
      <c r="L100" s="6">
        <v>13</v>
      </c>
      <c r="M100" s="6">
        <v>0</v>
      </c>
      <c r="N100" s="6">
        <v>0</v>
      </c>
      <c r="O100">
        <v>0</v>
      </c>
      <c r="P100">
        <v>0</v>
      </c>
      <c r="Q100" s="11">
        <f t="shared" si="10"/>
        <v>0</v>
      </c>
      <c r="R100" s="11"/>
      <c r="S100">
        <v>0</v>
      </c>
      <c r="T100">
        <v>0</v>
      </c>
      <c r="U100">
        <v>0</v>
      </c>
      <c r="V100">
        <v>0</v>
      </c>
      <c r="W100">
        <v>7931.88</v>
      </c>
      <c r="Y100">
        <v>7931.88</v>
      </c>
      <c r="AA100">
        <v>0</v>
      </c>
      <c r="AB100">
        <v>0</v>
      </c>
      <c r="AC100">
        <v>7931.88</v>
      </c>
      <c r="AD100">
        <v>0</v>
      </c>
      <c r="AF100">
        <v>0</v>
      </c>
      <c r="AG100">
        <v>0</v>
      </c>
      <c r="AH100">
        <v>0</v>
      </c>
      <c r="AI100">
        <v>7931.88</v>
      </c>
      <c r="AJ100">
        <v>7931.88</v>
      </c>
      <c r="AK100">
        <v>0</v>
      </c>
      <c r="AL100">
        <v>0</v>
      </c>
      <c r="AM100">
        <v>7931.88</v>
      </c>
    </row>
    <row r="101" spans="1:39" ht="15">
      <c r="A101" s="6" t="str">
        <f t="shared" si="5"/>
        <v>1302014</v>
      </c>
      <c r="B101" s="6" t="e">
        <f>VLOOKUP(A101,#REF!,16,FALSE)</f>
        <v>#REF!</v>
      </c>
      <c r="C101" s="6" t="e">
        <f t="shared" si="6"/>
        <v>#REF!</v>
      </c>
      <c r="D101" s="6" t="e">
        <f t="shared" si="7"/>
        <v>#REF!</v>
      </c>
      <c r="E101" s="6" t="e">
        <f t="shared" si="8"/>
        <v>#REF!</v>
      </c>
      <c r="F101" s="6" t="e">
        <f>VLOOKUP(Bilancio_2016_USCITE!C101,#REF!,2,FALSE)</f>
        <v>#REF!</v>
      </c>
      <c r="G101" s="6" t="e">
        <f>VLOOKUP(D101,#REF!,2,FALSE)</f>
        <v>#REF!</v>
      </c>
      <c r="H101" s="6" t="e">
        <f>VLOOKUP(E101,#REF!,2,FALSE)</f>
        <v>#REF!</v>
      </c>
      <c r="I101" s="6" t="e">
        <f>VLOOKUP(A101,#REF!,19,FALSE)</f>
        <v>#REF!</v>
      </c>
      <c r="J101" s="6" t="e">
        <f>VLOOKUP(A101,#REF!,21,FALSE)</f>
        <v>#REF!</v>
      </c>
      <c r="K101" s="6">
        <v>13020</v>
      </c>
      <c r="L101" s="6">
        <v>14</v>
      </c>
      <c r="M101" s="6">
        <v>1</v>
      </c>
      <c r="N101" s="6">
        <v>745570</v>
      </c>
      <c r="O101">
        <v>0</v>
      </c>
      <c r="P101">
        <v>745570</v>
      </c>
      <c r="Q101" s="11">
        <f t="shared" si="10"/>
        <v>699477.1791310281</v>
      </c>
      <c r="R101" s="11"/>
      <c r="S101">
        <v>0</v>
      </c>
      <c r="T101">
        <v>0</v>
      </c>
      <c r="U101">
        <v>1950</v>
      </c>
      <c r="V101">
        <v>0</v>
      </c>
      <c r="W101">
        <v>523027.52</v>
      </c>
      <c r="X101">
        <v>0</v>
      </c>
      <c r="Y101">
        <v>523027.52</v>
      </c>
      <c r="Z101">
        <v>77778.99</v>
      </c>
      <c r="AA101">
        <v>672561.79</v>
      </c>
      <c r="AB101">
        <v>0</v>
      </c>
      <c r="AC101">
        <v>445248.53</v>
      </c>
      <c r="AD101">
        <v>0</v>
      </c>
      <c r="AE101">
        <v>77778.99</v>
      </c>
      <c r="AF101">
        <v>0</v>
      </c>
      <c r="AG101">
        <v>77778.99</v>
      </c>
      <c r="AH101">
        <v>1950</v>
      </c>
      <c r="AI101">
        <v>445248.53</v>
      </c>
      <c r="AJ101">
        <v>447198.53</v>
      </c>
      <c r="AK101">
        <v>77778.99</v>
      </c>
      <c r="AL101">
        <v>743620</v>
      </c>
      <c r="AM101">
        <v>524977.52</v>
      </c>
    </row>
    <row r="102" spans="1:39" ht="15">
      <c r="A102" s="6" t="str">
        <f t="shared" si="5"/>
        <v>1302015</v>
      </c>
      <c r="B102" s="6" t="e">
        <f>VLOOKUP(A102,#REF!,16,FALSE)</f>
        <v>#REF!</v>
      </c>
      <c r="C102" s="6" t="e">
        <f t="shared" si="6"/>
        <v>#REF!</v>
      </c>
      <c r="D102" s="6" t="e">
        <f t="shared" si="7"/>
        <v>#REF!</v>
      </c>
      <c r="E102" s="6" t="e">
        <f t="shared" si="8"/>
        <v>#REF!</v>
      </c>
      <c r="F102" s="6" t="e">
        <f>VLOOKUP(Bilancio_2016_USCITE!C102,#REF!,2,FALSE)</f>
        <v>#REF!</v>
      </c>
      <c r="G102" s="6" t="e">
        <f>VLOOKUP(D102,#REF!,2,FALSE)</f>
        <v>#REF!</v>
      </c>
      <c r="H102" s="6" t="e">
        <f>VLOOKUP(E102,#REF!,2,FALSE)</f>
        <v>#REF!</v>
      </c>
      <c r="I102" s="6" t="e">
        <f>VLOOKUP(A102,#REF!,19,FALSE)</f>
        <v>#REF!</v>
      </c>
      <c r="J102" s="6" t="e">
        <f>VLOOKUP(A102,#REF!,21,FALSE)</f>
        <v>#REF!</v>
      </c>
      <c r="K102" s="6">
        <v>13020</v>
      </c>
      <c r="L102" s="6">
        <v>15</v>
      </c>
      <c r="M102" s="6">
        <v>1</v>
      </c>
      <c r="N102" s="6">
        <v>635280</v>
      </c>
      <c r="O102">
        <v>0</v>
      </c>
      <c r="P102">
        <v>635280</v>
      </c>
      <c r="Q102" s="11">
        <f t="shared" si="10"/>
        <v>596005.555961693</v>
      </c>
      <c r="R102" s="11"/>
      <c r="S102">
        <v>0</v>
      </c>
      <c r="T102">
        <v>0</v>
      </c>
      <c r="U102">
        <v>0</v>
      </c>
      <c r="V102">
        <v>0</v>
      </c>
      <c r="W102">
        <v>699347</v>
      </c>
      <c r="X102">
        <v>0</v>
      </c>
      <c r="Y102">
        <v>699347</v>
      </c>
      <c r="Z102">
        <v>25631.07</v>
      </c>
      <c r="AA102">
        <v>479582.87</v>
      </c>
      <c r="AB102">
        <v>0</v>
      </c>
      <c r="AC102">
        <v>673715.93</v>
      </c>
      <c r="AD102">
        <v>0</v>
      </c>
      <c r="AE102">
        <v>25631.07</v>
      </c>
      <c r="AF102">
        <v>0</v>
      </c>
      <c r="AG102">
        <v>25631.07</v>
      </c>
      <c r="AH102">
        <v>0</v>
      </c>
      <c r="AI102">
        <v>673715.93</v>
      </c>
      <c r="AJ102">
        <v>673715.93</v>
      </c>
      <c r="AK102">
        <v>25631.07</v>
      </c>
      <c r="AL102">
        <v>635280</v>
      </c>
      <c r="AM102">
        <v>699347</v>
      </c>
    </row>
    <row r="103" spans="1:39" ht="15">
      <c r="A103" s="6" t="str">
        <f t="shared" si="5"/>
        <v>1302016</v>
      </c>
      <c r="B103" s="6" t="e">
        <f>VLOOKUP(A103,#REF!,16,FALSE)</f>
        <v>#REF!</v>
      </c>
      <c r="C103" s="6" t="e">
        <f t="shared" si="6"/>
        <v>#REF!</v>
      </c>
      <c r="D103" s="6" t="e">
        <f t="shared" si="7"/>
        <v>#REF!</v>
      </c>
      <c r="E103" s="6" t="e">
        <f t="shared" si="8"/>
        <v>#REF!</v>
      </c>
      <c r="F103" s="6" t="e">
        <f>VLOOKUP(Bilancio_2016_USCITE!C103,#REF!,2,FALSE)</f>
        <v>#REF!</v>
      </c>
      <c r="G103" s="6" t="e">
        <f>VLOOKUP(D103,#REF!,2,FALSE)</f>
        <v>#REF!</v>
      </c>
      <c r="H103" s="6" t="e">
        <f>VLOOKUP(E103,#REF!,2,FALSE)</f>
        <v>#REF!</v>
      </c>
      <c r="I103" s="6" t="e">
        <f>VLOOKUP(A103,#REF!,19,FALSE)</f>
        <v>#REF!</v>
      </c>
      <c r="J103" s="6" t="e">
        <f>VLOOKUP(A103,#REF!,21,FALSE)</f>
        <v>#REF!</v>
      </c>
      <c r="K103" s="6">
        <v>13020</v>
      </c>
      <c r="L103" s="6">
        <v>16</v>
      </c>
      <c r="M103" s="6">
        <v>1</v>
      </c>
      <c r="N103" s="6">
        <v>1084210</v>
      </c>
      <c r="O103">
        <v>0</v>
      </c>
      <c r="P103">
        <v>1084210</v>
      </c>
      <c r="Q103" s="11">
        <f t="shared" si="10"/>
        <v>1017181.6896946658</v>
      </c>
      <c r="R103" s="11"/>
      <c r="S103">
        <v>0</v>
      </c>
      <c r="T103">
        <v>0</v>
      </c>
      <c r="U103">
        <v>24.3</v>
      </c>
      <c r="V103">
        <v>24.3</v>
      </c>
      <c r="W103">
        <v>485649.19</v>
      </c>
      <c r="X103">
        <v>0</v>
      </c>
      <c r="Y103">
        <v>485649.19</v>
      </c>
      <c r="Z103">
        <v>96428.6</v>
      </c>
      <c r="AA103">
        <v>977228.9</v>
      </c>
      <c r="AB103">
        <v>24.3</v>
      </c>
      <c r="AC103">
        <v>389220.6</v>
      </c>
      <c r="AD103">
        <v>-0.01</v>
      </c>
      <c r="AE103">
        <v>96428.6</v>
      </c>
      <c r="AF103">
        <v>-0.01</v>
      </c>
      <c r="AG103">
        <v>96428.59</v>
      </c>
      <c r="AH103">
        <v>0</v>
      </c>
      <c r="AI103">
        <v>389220.59</v>
      </c>
      <c r="AJ103">
        <v>389220.59</v>
      </c>
      <c r="AK103">
        <v>96452.9</v>
      </c>
      <c r="AL103">
        <v>1084185.7</v>
      </c>
      <c r="AM103">
        <v>485673.49</v>
      </c>
    </row>
    <row r="104" spans="1:39" ht="15">
      <c r="A104" s="6" t="str">
        <f t="shared" si="5"/>
        <v>1302017</v>
      </c>
      <c r="B104" s="6" t="e">
        <f>VLOOKUP(A104,#REF!,16,FALSE)</f>
        <v>#REF!</v>
      </c>
      <c r="C104" s="6" t="e">
        <f t="shared" si="6"/>
        <v>#REF!</v>
      </c>
      <c r="D104" s="6" t="e">
        <f t="shared" si="7"/>
        <v>#REF!</v>
      </c>
      <c r="E104" s="6" t="e">
        <f t="shared" si="8"/>
        <v>#REF!</v>
      </c>
      <c r="F104" s="6" t="e">
        <f>VLOOKUP(Bilancio_2016_USCITE!C104,#REF!,2,FALSE)</f>
        <v>#REF!</v>
      </c>
      <c r="G104" s="6" t="e">
        <f>VLOOKUP(D104,#REF!,2,FALSE)</f>
        <v>#REF!</v>
      </c>
      <c r="H104" s="6" t="e">
        <f>VLOOKUP(E104,#REF!,2,FALSE)</f>
        <v>#REF!</v>
      </c>
      <c r="I104" s="6" t="e">
        <f>VLOOKUP(A104,#REF!,19,FALSE)</f>
        <v>#REF!</v>
      </c>
      <c r="J104" s="6" t="e">
        <f>VLOOKUP(A104,#REF!,21,FALSE)</f>
        <v>#REF!</v>
      </c>
      <c r="K104" s="6">
        <v>13020</v>
      </c>
      <c r="L104" s="6">
        <v>17</v>
      </c>
      <c r="M104" s="6">
        <v>1</v>
      </c>
      <c r="N104" s="6">
        <v>3324220</v>
      </c>
      <c r="O104">
        <v>0</v>
      </c>
      <c r="P104">
        <v>3324220</v>
      </c>
      <c r="Q104" s="11">
        <f t="shared" si="10"/>
        <v>3118709.213636474</v>
      </c>
      <c r="R104" s="11"/>
      <c r="S104">
        <v>0</v>
      </c>
      <c r="T104">
        <v>0</v>
      </c>
      <c r="U104">
        <v>0</v>
      </c>
      <c r="V104">
        <v>0</v>
      </c>
      <c r="W104">
        <v>808958.06</v>
      </c>
      <c r="X104">
        <v>-86.14</v>
      </c>
      <c r="Y104">
        <v>808871.92</v>
      </c>
      <c r="Z104">
        <v>52519.83</v>
      </c>
      <c r="AA104">
        <v>719959.67</v>
      </c>
      <c r="AB104">
        <v>0</v>
      </c>
      <c r="AC104">
        <v>731446.69</v>
      </c>
      <c r="AD104">
        <v>24905.4</v>
      </c>
      <c r="AE104">
        <v>77425.23</v>
      </c>
      <c r="AF104">
        <v>0</v>
      </c>
      <c r="AG104">
        <v>77425.23</v>
      </c>
      <c r="AH104">
        <v>0</v>
      </c>
      <c r="AI104">
        <v>756352.09</v>
      </c>
      <c r="AJ104">
        <v>756352.09</v>
      </c>
      <c r="AK104">
        <v>52519.83</v>
      </c>
      <c r="AL104">
        <v>3324220</v>
      </c>
      <c r="AM104">
        <v>808871.92</v>
      </c>
    </row>
    <row r="105" spans="1:39" ht="15">
      <c r="A105" s="6" t="str">
        <f t="shared" si="5"/>
        <v>1302020</v>
      </c>
      <c r="B105" s="6" t="e">
        <f>VLOOKUP(A105,#REF!,16,FALSE)</f>
        <v>#REF!</v>
      </c>
      <c r="C105" s="6" t="e">
        <f t="shared" si="6"/>
        <v>#REF!</v>
      </c>
      <c r="D105" s="6" t="e">
        <f t="shared" si="7"/>
        <v>#REF!</v>
      </c>
      <c r="E105" s="6" t="e">
        <f t="shared" si="8"/>
        <v>#REF!</v>
      </c>
      <c r="F105" s="6" t="e">
        <f>VLOOKUP(Bilancio_2016_USCITE!C105,#REF!,2,FALSE)</f>
        <v>#REF!</v>
      </c>
      <c r="G105" s="6" t="e">
        <f>VLOOKUP(D105,#REF!,2,FALSE)</f>
        <v>#REF!</v>
      </c>
      <c r="H105" s="6" t="e">
        <f>VLOOKUP(E105,#REF!,2,FALSE)</f>
        <v>#REF!</v>
      </c>
      <c r="I105" s="6" t="e">
        <f>VLOOKUP(A105,#REF!,19,FALSE)</f>
        <v>#REF!</v>
      </c>
      <c r="J105" s="6" t="e">
        <f>VLOOKUP(A105,#REF!,21,FALSE)</f>
        <v>#REF!</v>
      </c>
      <c r="K105" s="6">
        <v>13020</v>
      </c>
      <c r="L105" s="6">
        <v>20</v>
      </c>
      <c r="M105" s="6">
        <v>1</v>
      </c>
      <c r="N105" s="6">
        <v>60000</v>
      </c>
      <c r="O105">
        <v>0</v>
      </c>
      <c r="P105">
        <v>60000</v>
      </c>
      <c r="Q105" s="11">
        <f t="shared" si="10"/>
        <v>56290.6645222604</v>
      </c>
      <c r="R105" s="11"/>
      <c r="S105">
        <v>0</v>
      </c>
      <c r="T105">
        <v>0</v>
      </c>
      <c r="U105">
        <v>0</v>
      </c>
      <c r="V105">
        <v>0</v>
      </c>
      <c r="W105">
        <v>67835.75</v>
      </c>
      <c r="X105">
        <v>0</v>
      </c>
      <c r="Y105">
        <v>67835.75</v>
      </c>
      <c r="Z105">
        <v>10963.56</v>
      </c>
      <c r="AA105">
        <v>23360.29</v>
      </c>
      <c r="AB105">
        <v>0</v>
      </c>
      <c r="AC105">
        <v>56872.19</v>
      </c>
      <c r="AD105">
        <v>0</v>
      </c>
      <c r="AE105">
        <v>10963.56</v>
      </c>
      <c r="AF105">
        <v>0</v>
      </c>
      <c r="AG105">
        <v>10963.56</v>
      </c>
      <c r="AH105">
        <v>0</v>
      </c>
      <c r="AI105">
        <v>56872.19</v>
      </c>
      <c r="AJ105">
        <v>56872.19</v>
      </c>
      <c r="AK105">
        <v>10963.56</v>
      </c>
      <c r="AL105">
        <v>60000</v>
      </c>
      <c r="AM105">
        <v>67835.75</v>
      </c>
    </row>
    <row r="106" spans="1:39" ht="15">
      <c r="A106" s="6" t="str">
        <f t="shared" si="5"/>
        <v>1302021</v>
      </c>
      <c r="B106" s="6" t="e">
        <f>VLOOKUP(A106,#REF!,16,FALSE)</f>
        <v>#REF!</v>
      </c>
      <c r="C106" s="6" t="e">
        <f t="shared" si="6"/>
        <v>#REF!</v>
      </c>
      <c r="D106" s="6" t="e">
        <f t="shared" si="7"/>
        <v>#REF!</v>
      </c>
      <c r="E106" s="6" t="e">
        <f t="shared" si="8"/>
        <v>#REF!</v>
      </c>
      <c r="F106" s="6" t="e">
        <f>VLOOKUP(Bilancio_2016_USCITE!C106,#REF!,2,FALSE)</f>
        <v>#REF!</v>
      </c>
      <c r="G106" s="6" t="e">
        <f>VLOOKUP(D106,#REF!,2,FALSE)</f>
        <v>#REF!</v>
      </c>
      <c r="H106" s="6" t="e">
        <f>VLOOKUP(E106,#REF!,2,FALSE)</f>
        <v>#REF!</v>
      </c>
      <c r="I106" s="6" t="e">
        <f>VLOOKUP(A106,#REF!,19,FALSE)</f>
        <v>#REF!</v>
      </c>
      <c r="J106" s="6" t="e">
        <f>VLOOKUP(A106,#REF!,21,FALSE)</f>
        <v>#REF!</v>
      </c>
      <c r="K106" s="6">
        <v>13020</v>
      </c>
      <c r="L106" s="6">
        <v>21</v>
      </c>
      <c r="M106" s="6">
        <v>1</v>
      </c>
      <c r="N106" s="6">
        <v>1000</v>
      </c>
      <c r="O106">
        <v>0</v>
      </c>
      <c r="P106">
        <v>1000</v>
      </c>
      <c r="Q106" s="11">
        <f t="shared" si="10"/>
        <v>938.1777420376733</v>
      </c>
      <c r="R106" s="11"/>
      <c r="S106">
        <v>0</v>
      </c>
      <c r="T106">
        <v>0</v>
      </c>
      <c r="W106">
        <v>968.41</v>
      </c>
      <c r="Y106">
        <v>968.41</v>
      </c>
      <c r="AC106">
        <v>968.41</v>
      </c>
      <c r="AD106">
        <v>0</v>
      </c>
      <c r="AF106">
        <v>0</v>
      </c>
      <c r="AG106">
        <v>0</v>
      </c>
      <c r="AH106">
        <v>0</v>
      </c>
      <c r="AI106">
        <v>968.41</v>
      </c>
      <c r="AJ106">
        <v>968.41</v>
      </c>
      <c r="AK106">
        <v>0</v>
      </c>
      <c r="AL106">
        <v>1000</v>
      </c>
      <c r="AM106">
        <v>968.41</v>
      </c>
    </row>
    <row r="107" spans="1:39" ht="15">
      <c r="A107" s="6" t="str">
        <f t="shared" si="5"/>
        <v>1302022</v>
      </c>
      <c r="B107" s="6" t="e">
        <f>VLOOKUP(A107,#REF!,16,FALSE)</f>
        <v>#REF!</v>
      </c>
      <c r="C107" s="6" t="e">
        <f t="shared" si="6"/>
        <v>#REF!</v>
      </c>
      <c r="D107" s="6" t="e">
        <f t="shared" si="7"/>
        <v>#REF!</v>
      </c>
      <c r="E107" s="6" t="e">
        <f t="shared" si="8"/>
        <v>#REF!</v>
      </c>
      <c r="F107" s="6" t="e">
        <f>VLOOKUP(Bilancio_2016_USCITE!C107,#REF!,2,FALSE)</f>
        <v>#REF!</v>
      </c>
      <c r="G107" s="6" t="e">
        <f>VLOOKUP(D107,#REF!,2,FALSE)</f>
        <v>#REF!</v>
      </c>
      <c r="H107" s="6" t="e">
        <f>VLOOKUP(E107,#REF!,2,FALSE)</f>
        <v>#REF!</v>
      </c>
      <c r="I107" s="6" t="e">
        <f>VLOOKUP(A107,#REF!,19,FALSE)</f>
        <v>#REF!</v>
      </c>
      <c r="J107" s="6" t="e">
        <f>VLOOKUP(A107,#REF!,21,FALSE)</f>
        <v>#REF!</v>
      </c>
      <c r="K107" s="6">
        <v>13020</v>
      </c>
      <c r="L107" s="6">
        <v>22</v>
      </c>
      <c r="M107" s="6">
        <v>1</v>
      </c>
      <c r="N107" s="6">
        <v>220000</v>
      </c>
      <c r="O107">
        <v>0</v>
      </c>
      <c r="P107">
        <v>220000</v>
      </c>
      <c r="Q107" s="11">
        <f t="shared" si="10"/>
        <v>206399.10324828813</v>
      </c>
      <c r="R107" s="11"/>
      <c r="S107">
        <v>0</v>
      </c>
      <c r="T107">
        <v>0</v>
      </c>
      <c r="U107">
        <v>0</v>
      </c>
      <c r="V107">
        <v>0</v>
      </c>
      <c r="W107">
        <v>1368.59</v>
      </c>
      <c r="X107">
        <v>0</v>
      </c>
      <c r="Y107">
        <v>1368.59</v>
      </c>
      <c r="Z107">
        <v>120.9</v>
      </c>
      <c r="AA107">
        <v>72496.37</v>
      </c>
      <c r="AB107">
        <v>0</v>
      </c>
      <c r="AC107">
        <v>1247.69</v>
      </c>
      <c r="AD107">
        <v>0</v>
      </c>
      <c r="AE107">
        <v>120.9</v>
      </c>
      <c r="AF107">
        <v>0</v>
      </c>
      <c r="AG107">
        <v>120.9</v>
      </c>
      <c r="AH107">
        <v>0</v>
      </c>
      <c r="AI107">
        <v>1247.69</v>
      </c>
      <c r="AJ107">
        <v>1247.69</v>
      </c>
      <c r="AK107">
        <v>120.9</v>
      </c>
      <c r="AL107">
        <v>220000</v>
      </c>
      <c r="AM107">
        <v>1368.59</v>
      </c>
    </row>
    <row r="108" spans="1:39" ht="15">
      <c r="A108" s="6" t="str">
        <f t="shared" si="5"/>
        <v>1302030</v>
      </c>
      <c r="B108" s="6" t="e">
        <f>VLOOKUP(A108,#REF!,16,FALSE)</f>
        <v>#REF!</v>
      </c>
      <c r="C108" s="6" t="e">
        <f t="shared" si="6"/>
        <v>#REF!</v>
      </c>
      <c r="D108" s="6" t="e">
        <f t="shared" si="7"/>
        <v>#REF!</v>
      </c>
      <c r="E108" s="6" t="e">
        <f t="shared" si="8"/>
        <v>#REF!</v>
      </c>
      <c r="F108" s="6" t="e">
        <f>VLOOKUP(Bilancio_2016_USCITE!C108,#REF!,2,FALSE)</f>
        <v>#REF!</v>
      </c>
      <c r="G108" s="6" t="e">
        <f>VLOOKUP(D108,#REF!,2,FALSE)</f>
        <v>#REF!</v>
      </c>
      <c r="H108" s="6" t="e">
        <f>VLOOKUP(E108,#REF!,2,FALSE)</f>
        <v>#REF!</v>
      </c>
      <c r="I108" s="6" t="e">
        <f>VLOOKUP(A108,#REF!,19,FALSE)</f>
        <v>#REF!</v>
      </c>
      <c r="J108" s="6" t="e">
        <f>VLOOKUP(A108,#REF!,21,FALSE)</f>
        <v>#REF!</v>
      </c>
      <c r="K108" s="6">
        <v>13020</v>
      </c>
      <c r="L108" s="6">
        <v>30</v>
      </c>
      <c r="M108" s="6">
        <v>1</v>
      </c>
      <c r="N108" s="6">
        <v>34638</v>
      </c>
      <c r="O108">
        <v>0</v>
      </c>
      <c r="P108">
        <v>34638</v>
      </c>
      <c r="Q108" s="11">
        <f t="shared" si="10"/>
        <v>32496.60062870093</v>
      </c>
      <c r="R108" s="11"/>
      <c r="S108">
        <v>0</v>
      </c>
      <c r="T108">
        <v>0</v>
      </c>
      <c r="U108">
        <v>18050</v>
      </c>
      <c r="V108">
        <v>0</v>
      </c>
      <c r="W108">
        <v>10664.1</v>
      </c>
      <c r="Y108">
        <v>10664.1</v>
      </c>
      <c r="AA108">
        <v>34487.25</v>
      </c>
      <c r="AB108">
        <v>0</v>
      </c>
      <c r="AC108">
        <v>10664.1</v>
      </c>
      <c r="AD108">
        <v>0</v>
      </c>
      <c r="AF108">
        <v>0</v>
      </c>
      <c r="AG108">
        <v>0</v>
      </c>
      <c r="AH108">
        <v>18050</v>
      </c>
      <c r="AI108">
        <v>10664.1</v>
      </c>
      <c r="AJ108">
        <v>28714.1</v>
      </c>
      <c r="AK108">
        <v>0</v>
      </c>
      <c r="AL108">
        <v>16588</v>
      </c>
      <c r="AM108">
        <v>28714.1</v>
      </c>
    </row>
    <row r="109" spans="1:39" ht="15">
      <c r="A109" s="6" t="str">
        <f t="shared" si="5"/>
        <v>1302031</v>
      </c>
      <c r="B109" s="6" t="e">
        <f>VLOOKUP(A109,#REF!,16,FALSE)</f>
        <v>#REF!</v>
      </c>
      <c r="C109" s="6" t="e">
        <f t="shared" si="6"/>
        <v>#REF!</v>
      </c>
      <c r="D109" s="6" t="e">
        <f t="shared" si="7"/>
        <v>#REF!</v>
      </c>
      <c r="E109" s="6" t="e">
        <f t="shared" si="8"/>
        <v>#REF!</v>
      </c>
      <c r="F109" s="6" t="e">
        <f>VLOOKUP(Bilancio_2016_USCITE!C109,#REF!,2,FALSE)</f>
        <v>#REF!</v>
      </c>
      <c r="G109" s="6" t="e">
        <f>VLOOKUP(D109,#REF!,2,FALSE)</f>
        <v>#REF!</v>
      </c>
      <c r="H109" s="6" t="e">
        <f>VLOOKUP(E109,#REF!,2,FALSE)</f>
        <v>#REF!</v>
      </c>
      <c r="I109" s="6" t="e">
        <f>VLOOKUP(A109,#REF!,19,FALSE)</f>
        <v>#REF!</v>
      </c>
      <c r="J109" s="6" t="e">
        <f>VLOOKUP(A109,#REF!,21,FALSE)</f>
        <v>#REF!</v>
      </c>
      <c r="K109" s="6">
        <v>13020</v>
      </c>
      <c r="L109" s="6">
        <v>31</v>
      </c>
      <c r="M109" s="6">
        <v>1</v>
      </c>
      <c r="N109" s="6">
        <v>280600</v>
      </c>
      <c r="O109">
        <v>0</v>
      </c>
      <c r="P109">
        <v>280600</v>
      </c>
      <c r="Q109" s="11">
        <f t="shared" si="10"/>
        <v>263252.67441577115</v>
      </c>
      <c r="R109" s="11"/>
      <c r="S109">
        <v>0</v>
      </c>
      <c r="T109">
        <v>0</v>
      </c>
      <c r="U109">
        <v>0</v>
      </c>
      <c r="V109">
        <v>0</v>
      </c>
      <c r="W109">
        <v>41276.21</v>
      </c>
      <c r="X109">
        <v>0</v>
      </c>
      <c r="Y109">
        <v>41276.21</v>
      </c>
      <c r="Z109">
        <v>7406.08</v>
      </c>
      <c r="AA109">
        <v>280600</v>
      </c>
      <c r="AB109">
        <v>0</v>
      </c>
      <c r="AC109">
        <v>33870.13</v>
      </c>
      <c r="AD109">
        <v>0</v>
      </c>
      <c r="AE109">
        <v>7406.08</v>
      </c>
      <c r="AF109">
        <v>0</v>
      </c>
      <c r="AG109">
        <v>7406.08</v>
      </c>
      <c r="AH109">
        <v>0</v>
      </c>
      <c r="AI109">
        <v>33870.13</v>
      </c>
      <c r="AJ109">
        <v>33870.13</v>
      </c>
      <c r="AK109">
        <v>7406.08</v>
      </c>
      <c r="AL109">
        <v>280600</v>
      </c>
      <c r="AM109">
        <v>41276.21</v>
      </c>
    </row>
    <row r="110" spans="1:39" ht="15">
      <c r="A110" s="6" t="str">
        <f t="shared" si="5"/>
        <v>1302040</v>
      </c>
      <c r="B110" s="6" t="e">
        <f>VLOOKUP(A110,#REF!,16,FALSE)</f>
        <v>#REF!</v>
      </c>
      <c r="C110" s="6" t="e">
        <f t="shared" si="6"/>
        <v>#REF!</v>
      </c>
      <c r="D110" s="6" t="e">
        <f t="shared" si="7"/>
        <v>#REF!</v>
      </c>
      <c r="E110" s="6" t="e">
        <f t="shared" si="8"/>
        <v>#REF!</v>
      </c>
      <c r="F110" s="6" t="e">
        <f>VLOOKUP(Bilancio_2016_USCITE!C110,#REF!,2,FALSE)</f>
        <v>#REF!</v>
      </c>
      <c r="G110" s="6" t="e">
        <f>VLOOKUP(D110,#REF!,2,FALSE)</f>
        <v>#REF!</v>
      </c>
      <c r="H110" s="6" t="e">
        <f>VLOOKUP(E110,#REF!,2,FALSE)</f>
        <v>#REF!</v>
      </c>
      <c r="I110" s="6" t="e">
        <f>VLOOKUP(A110,#REF!,19,FALSE)</f>
        <v>#REF!</v>
      </c>
      <c r="J110" s="6" t="e">
        <f>VLOOKUP(A110,#REF!,21,FALSE)</f>
        <v>#REF!</v>
      </c>
      <c r="K110" s="6">
        <v>13020</v>
      </c>
      <c r="L110" s="6">
        <v>40</v>
      </c>
      <c r="M110" s="6">
        <v>1</v>
      </c>
      <c r="N110" s="6">
        <v>344550</v>
      </c>
      <c r="O110">
        <v>0</v>
      </c>
      <c r="P110">
        <v>344550</v>
      </c>
      <c r="Q110" s="11">
        <f t="shared" si="10"/>
        <v>323249.14101908036</v>
      </c>
      <c r="R110" s="11"/>
      <c r="S110">
        <v>0</v>
      </c>
      <c r="T110">
        <v>0</v>
      </c>
      <c r="U110">
        <v>28350</v>
      </c>
      <c r="V110">
        <v>0</v>
      </c>
      <c r="W110">
        <v>167606.67</v>
      </c>
      <c r="Y110">
        <v>167606.67</v>
      </c>
      <c r="AA110">
        <v>41668.18</v>
      </c>
      <c r="AB110">
        <v>0</v>
      </c>
      <c r="AC110">
        <v>167606.67</v>
      </c>
      <c r="AD110">
        <v>0</v>
      </c>
      <c r="AF110">
        <v>0</v>
      </c>
      <c r="AG110">
        <v>0</v>
      </c>
      <c r="AH110">
        <v>28350</v>
      </c>
      <c r="AI110">
        <v>167606.67</v>
      </c>
      <c r="AJ110">
        <v>195956.67</v>
      </c>
      <c r="AK110">
        <v>0</v>
      </c>
      <c r="AL110">
        <v>316200</v>
      </c>
      <c r="AM110">
        <v>195956.67</v>
      </c>
    </row>
    <row r="111" spans="1:39" ht="15">
      <c r="A111" s="6" t="str">
        <f t="shared" si="5"/>
        <v>130210</v>
      </c>
      <c r="B111" s="6" t="s">
        <v>107</v>
      </c>
      <c r="C111" s="8" t="s">
        <v>91</v>
      </c>
      <c r="D111" s="8" t="s">
        <v>103</v>
      </c>
      <c r="E111" s="8" t="s">
        <v>107</v>
      </c>
      <c r="F111" s="6" t="e">
        <f>VLOOKUP(Bilancio_2016_USCITE!C111,#REF!,2,FALSE)</f>
        <v>#REF!</v>
      </c>
      <c r="G111" s="6" t="e">
        <f>VLOOKUP(D111,#REF!,2,FALSE)</f>
        <v>#REF!</v>
      </c>
      <c r="H111" s="6" t="e">
        <f>VLOOKUP(E111,#REF!,2,FALSE)</f>
        <v>#REF!</v>
      </c>
      <c r="I111" s="6" t="e">
        <f>VLOOKUP(A111,#REF!,19,FALSE)</f>
        <v>#REF!</v>
      </c>
      <c r="J111" s="6" t="e">
        <f>VLOOKUP(A111,#REF!,21,FALSE)</f>
        <v>#REF!</v>
      </c>
      <c r="K111" s="6">
        <v>13021</v>
      </c>
      <c r="L111" s="6">
        <v>0</v>
      </c>
      <c r="M111" s="6">
        <v>0</v>
      </c>
      <c r="N111" s="6">
        <v>0</v>
      </c>
      <c r="O111">
        <v>0</v>
      </c>
      <c r="P111">
        <v>0</v>
      </c>
      <c r="Q111" s="10">
        <v>5000</v>
      </c>
      <c r="R111" s="10">
        <v>5000</v>
      </c>
      <c r="S111">
        <v>0</v>
      </c>
      <c r="T111">
        <v>5000</v>
      </c>
      <c r="W111">
        <v>5162.82</v>
      </c>
      <c r="Y111">
        <v>5162.82</v>
      </c>
      <c r="AC111">
        <v>5162.82</v>
      </c>
      <c r="AD111">
        <v>0</v>
      </c>
      <c r="AF111">
        <v>0</v>
      </c>
      <c r="AG111">
        <v>0</v>
      </c>
      <c r="AH111">
        <v>0</v>
      </c>
      <c r="AI111">
        <v>5162.82</v>
      </c>
      <c r="AJ111">
        <v>5162.82</v>
      </c>
      <c r="AK111">
        <v>0</v>
      </c>
      <c r="AL111">
        <v>0</v>
      </c>
      <c r="AM111">
        <v>5162.82</v>
      </c>
    </row>
    <row r="112" spans="1:39" ht="15">
      <c r="A112" s="6" t="str">
        <f t="shared" si="5"/>
        <v>130220</v>
      </c>
      <c r="B112" s="6" t="e">
        <f>VLOOKUP(A112,#REF!,16,FALSE)</f>
        <v>#REF!</v>
      </c>
      <c r="C112" s="6" t="e">
        <f t="shared" si="6"/>
        <v>#REF!</v>
      </c>
      <c r="D112" s="6" t="e">
        <f t="shared" si="7"/>
        <v>#REF!</v>
      </c>
      <c r="E112" s="6" t="e">
        <f t="shared" si="8"/>
        <v>#REF!</v>
      </c>
      <c r="F112" s="6" t="e">
        <f>VLOOKUP(Bilancio_2016_USCITE!C112,#REF!,2,FALSE)</f>
        <v>#REF!</v>
      </c>
      <c r="G112" s="6" t="e">
        <f>VLOOKUP(D112,#REF!,2,FALSE)</f>
        <v>#REF!</v>
      </c>
      <c r="H112" s="6" t="e">
        <f>VLOOKUP(E112,#REF!,2,FALSE)</f>
        <v>#REF!</v>
      </c>
      <c r="I112" s="6" t="e">
        <f>VLOOKUP(A112,#REF!,19,FALSE)</f>
        <v>#REF!</v>
      </c>
      <c r="J112" s="6" t="e">
        <f>VLOOKUP(A112,#REF!,21,FALSE)</f>
        <v>#REF!</v>
      </c>
      <c r="K112" s="6">
        <v>13022</v>
      </c>
      <c r="L112" s="6">
        <v>0</v>
      </c>
      <c r="M112" s="6">
        <v>0</v>
      </c>
      <c r="N112" s="6">
        <v>0</v>
      </c>
      <c r="O112">
        <v>0</v>
      </c>
      <c r="P112">
        <v>0</v>
      </c>
      <c r="Q112" s="6">
        <v>51000</v>
      </c>
      <c r="R112" s="6">
        <v>51000</v>
      </c>
      <c r="S112">
        <v>0</v>
      </c>
      <c r="T112">
        <v>51000</v>
      </c>
      <c r="W112">
        <v>5043.47</v>
      </c>
      <c r="Y112">
        <v>5043.47</v>
      </c>
      <c r="AC112">
        <v>5043.47</v>
      </c>
      <c r="AD112">
        <v>0</v>
      </c>
      <c r="AF112">
        <v>0</v>
      </c>
      <c r="AG112">
        <v>0</v>
      </c>
      <c r="AH112">
        <v>0</v>
      </c>
      <c r="AI112">
        <v>5043.47</v>
      </c>
      <c r="AJ112">
        <v>5043.47</v>
      </c>
      <c r="AK112">
        <v>0</v>
      </c>
      <c r="AL112">
        <v>0</v>
      </c>
      <c r="AM112">
        <v>5043.47</v>
      </c>
    </row>
    <row r="113" spans="1:39" ht="15">
      <c r="A113" s="6" t="str">
        <f t="shared" si="5"/>
        <v>1302210</v>
      </c>
      <c r="B113" s="6" t="e">
        <f>VLOOKUP(A113,#REF!,16,FALSE)</f>
        <v>#REF!</v>
      </c>
      <c r="C113" s="6" t="e">
        <f t="shared" si="6"/>
        <v>#REF!</v>
      </c>
      <c r="D113" s="6" t="e">
        <f t="shared" si="7"/>
        <v>#REF!</v>
      </c>
      <c r="E113" s="6" t="e">
        <f t="shared" si="8"/>
        <v>#REF!</v>
      </c>
      <c r="F113" s="6" t="e">
        <f>VLOOKUP(Bilancio_2016_USCITE!C113,#REF!,2,FALSE)</f>
        <v>#REF!</v>
      </c>
      <c r="G113" s="6" t="e">
        <f>VLOOKUP(D113,#REF!,2,FALSE)</f>
        <v>#REF!</v>
      </c>
      <c r="H113" s="6" t="e">
        <f>VLOOKUP(E113,#REF!,2,FALSE)</f>
        <v>#REF!</v>
      </c>
      <c r="I113" s="6" t="e">
        <f>VLOOKUP(A113,#REF!,19,FALSE)</f>
        <v>#REF!</v>
      </c>
      <c r="J113" s="6" t="e">
        <f>VLOOKUP(A113,#REF!,21,FALSE)</f>
        <v>#REF!</v>
      </c>
      <c r="K113" s="6">
        <v>13022</v>
      </c>
      <c r="L113" s="6">
        <v>10</v>
      </c>
      <c r="M113" s="6">
        <v>1</v>
      </c>
      <c r="N113" s="6">
        <v>7250</v>
      </c>
      <c r="O113">
        <v>0</v>
      </c>
      <c r="P113">
        <v>7250</v>
      </c>
      <c r="Q113" s="11">
        <f>$Q$112*N113/SUM($N$113:$N$114)</f>
        <v>7825.396825396825</v>
      </c>
      <c r="R113" s="11"/>
      <c r="S113">
        <v>0</v>
      </c>
      <c r="T113">
        <v>0</v>
      </c>
      <c r="U113">
        <v>7250</v>
      </c>
      <c r="V113">
        <v>0</v>
      </c>
      <c r="W113">
        <v>6415.7</v>
      </c>
      <c r="Y113">
        <v>6415.7</v>
      </c>
      <c r="AA113">
        <v>7250</v>
      </c>
      <c r="AB113">
        <v>0</v>
      </c>
      <c r="AC113">
        <v>6415.7</v>
      </c>
      <c r="AD113">
        <v>0</v>
      </c>
      <c r="AF113">
        <v>0</v>
      </c>
      <c r="AG113">
        <v>0</v>
      </c>
      <c r="AH113">
        <v>7250</v>
      </c>
      <c r="AI113">
        <v>6415.7</v>
      </c>
      <c r="AJ113">
        <v>13665.7</v>
      </c>
      <c r="AK113">
        <v>0</v>
      </c>
      <c r="AL113">
        <v>0</v>
      </c>
      <c r="AM113">
        <v>13665.7</v>
      </c>
    </row>
    <row r="114" spans="1:39" ht="15">
      <c r="A114" s="6" t="str">
        <f t="shared" si="5"/>
        <v>1302211</v>
      </c>
      <c r="B114" s="6" t="e">
        <f>VLOOKUP(A114,#REF!,16,FALSE)</f>
        <v>#REF!</v>
      </c>
      <c r="C114" s="6" t="e">
        <f t="shared" si="6"/>
        <v>#REF!</v>
      </c>
      <c r="D114" s="6" t="e">
        <f t="shared" si="7"/>
        <v>#REF!</v>
      </c>
      <c r="E114" s="6" t="e">
        <f t="shared" si="8"/>
        <v>#REF!</v>
      </c>
      <c r="F114" s="6" t="e">
        <f>VLOOKUP(Bilancio_2016_USCITE!C114,#REF!,2,FALSE)</f>
        <v>#REF!</v>
      </c>
      <c r="G114" s="6" t="e">
        <f>VLOOKUP(D114,#REF!,2,FALSE)</f>
        <v>#REF!</v>
      </c>
      <c r="H114" s="6" t="e">
        <f>VLOOKUP(E114,#REF!,2,FALSE)</f>
        <v>#REF!</v>
      </c>
      <c r="I114" s="6" t="e">
        <f>VLOOKUP(A114,#REF!,19,FALSE)</f>
        <v>#REF!</v>
      </c>
      <c r="J114" s="6" t="e">
        <f>VLOOKUP(A114,#REF!,21,FALSE)</f>
        <v>#REF!</v>
      </c>
      <c r="K114" s="6">
        <v>13022</v>
      </c>
      <c r="L114" s="6">
        <v>11</v>
      </c>
      <c r="M114" s="6">
        <v>1</v>
      </c>
      <c r="N114" s="6">
        <v>40000</v>
      </c>
      <c r="O114">
        <v>0</v>
      </c>
      <c r="P114">
        <v>40000</v>
      </c>
      <c r="Q114" s="11">
        <f>$Q$112*N114/SUM($N$113:$N$114)</f>
        <v>43174.60317460317</v>
      </c>
      <c r="R114" s="11"/>
      <c r="S114">
        <v>0</v>
      </c>
      <c r="T114">
        <v>0</v>
      </c>
      <c r="W114">
        <v>0</v>
      </c>
      <c r="Y114">
        <v>0</v>
      </c>
      <c r="AC114">
        <v>0</v>
      </c>
      <c r="AD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40000</v>
      </c>
      <c r="AM114">
        <v>0</v>
      </c>
    </row>
    <row r="115" spans="1:39" ht="15">
      <c r="A115" s="6" t="str">
        <f t="shared" si="5"/>
        <v>130230</v>
      </c>
      <c r="B115" s="6" t="e">
        <f>VLOOKUP(A115,#REF!,16,FALSE)</f>
        <v>#REF!</v>
      </c>
      <c r="C115" s="6" t="e">
        <f t="shared" si="6"/>
        <v>#REF!</v>
      </c>
      <c r="D115" s="6" t="e">
        <f t="shared" si="7"/>
        <v>#REF!</v>
      </c>
      <c r="E115" s="6" t="e">
        <f t="shared" si="8"/>
        <v>#REF!</v>
      </c>
      <c r="F115" s="6" t="e">
        <f>VLOOKUP(Bilancio_2016_USCITE!C115,#REF!,2,FALSE)</f>
        <v>#REF!</v>
      </c>
      <c r="G115" s="6" t="e">
        <f>VLOOKUP(D115,#REF!,2,FALSE)</f>
        <v>#REF!</v>
      </c>
      <c r="H115" s="6" t="e">
        <f>VLOOKUP(E115,#REF!,2,FALSE)</f>
        <v>#REF!</v>
      </c>
      <c r="I115" s="6" t="e">
        <f>VLOOKUP(A115,#REF!,19,FALSE)</f>
        <v>#REF!</v>
      </c>
      <c r="J115" s="6" t="e">
        <f>VLOOKUP(A115,#REF!,21,FALSE)</f>
        <v>#REF!</v>
      </c>
      <c r="K115" s="6">
        <v>13023</v>
      </c>
      <c r="L115" s="6">
        <v>0</v>
      </c>
      <c r="M115" s="6">
        <v>0</v>
      </c>
      <c r="N115" s="6">
        <v>5095</v>
      </c>
      <c r="O115">
        <v>0</v>
      </c>
      <c r="P115">
        <v>5095</v>
      </c>
      <c r="Q115" s="6">
        <v>5000</v>
      </c>
      <c r="R115" s="6">
        <v>5000</v>
      </c>
      <c r="S115">
        <v>0</v>
      </c>
      <c r="T115">
        <v>5000</v>
      </c>
      <c r="U115">
        <v>0</v>
      </c>
      <c r="V115">
        <v>0</v>
      </c>
      <c r="W115">
        <v>567</v>
      </c>
      <c r="Y115">
        <v>567</v>
      </c>
      <c r="AA115">
        <v>574.2</v>
      </c>
      <c r="AB115">
        <v>0</v>
      </c>
      <c r="AC115">
        <v>567</v>
      </c>
      <c r="AD115">
        <v>0</v>
      </c>
      <c r="AF115">
        <v>0</v>
      </c>
      <c r="AG115">
        <v>0</v>
      </c>
      <c r="AH115">
        <v>0</v>
      </c>
      <c r="AI115">
        <v>567</v>
      </c>
      <c r="AJ115">
        <v>567</v>
      </c>
      <c r="AK115">
        <v>0</v>
      </c>
      <c r="AL115">
        <v>5095</v>
      </c>
      <c r="AM115">
        <v>567</v>
      </c>
    </row>
    <row r="116" spans="1:39" ht="15">
      <c r="A116" s="6" t="str">
        <f t="shared" si="5"/>
        <v>130240</v>
      </c>
      <c r="B116" s="6" t="e">
        <f>VLOOKUP(A116,#REF!,16,FALSE)</f>
        <v>#REF!</v>
      </c>
      <c r="C116" s="6" t="e">
        <f t="shared" si="6"/>
        <v>#REF!</v>
      </c>
      <c r="D116" s="6" t="e">
        <f t="shared" si="7"/>
        <v>#REF!</v>
      </c>
      <c r="E116" s="6" t="e">
        <f t="shared" si="8"/>
        <v>#REF!</v>
      </c>
      <c r="F116" s="6" t="e">
        <f>VLOOKUP(Bilancio_2016_USCITE!C116,#REF!,2,FALSE)</f>
        <v>#REF!</v>
      </c>
      <c r="G116" s="6" t="e">
        <f>VLOOKUP(D116,#REF!,2,FALSE)</f>
        <v>#REF!</v>
      </c>
      <c r="H116" s="6" t="e">
        <f>VLOOKUP(E116,#REF!,2,FALSE)</f>
        <v>#REF!</v>
      </c>
      <c r="I116" s="6" t="e">
        <f>VLOOKUP(A116,#REF!,19,FALSE)</f>
        <v>#REF!</v>
      </c>
      <c r="J116" s="6" t="e">
        <f>VLOOKUP(A116,#REF!,21,FALSE)</f>
        <v>#REF!</v>
      </c>
      <c r="K116" s="6">
        <v>13024</v>
      </c>
      <c r="L116" s="6">
        <v>0</v>
      </c>
      <c r="M116" s="6">
        <v>0</v>
      </c>
      <c r="N116" s="6">
        <v>0</v>
      </c>
      <c r="O116">
        <v>0</v>
      </c>
      <c r="P116">
        <v>0</v>
      </c>
      <c r="Q116" s="6">
        <v>322000</v>
      </c>
      <c r="R116" s="6">
        <v>322000</v>
      </c>
      <c r="S116">
        <v>0</v>
      </c>
      <c r="T116">
        <v>322000</v>
      </c>
      <c r="W116">
        <v>160185.48</v>
      </c>
      <c r="X116">
        <v>0</v>
      </c>
      <c r="Y116">
        <v>160185.48</v>
      </c>
      <c r="Z116">
        <v>5467.5</v>
      </c>
      <c r="AC116">
        <v>154717.98</v>
      </c>
      <c r="AD116">
        <v>0</v>
      </c>
      <c r="AE116">
        <v>5467.5</v>
      </c>
      <c r="AF116">
        <v>0</v>
      </c>
      <c r="AG116">
        <v>5467.5</v>
      </c>
      <c r="AH116">
        <v>0</v>
      </c>
      <c r="AI116">
        <v>154717.98</v>
      </c>
      <c r="AJ116">
        <v>154717.98</v>
      </c>
      <c r="AK116">
        <v>5467.5</v>
      </c>
      <c r="AL116">
        <v>0</v>
      </c>
      <c r="AM116">
        <v>160185.48</v>
      </c>
    </row>
    <row r="117" spans="1:39" ht="15">
      <c r="A117" s="6" t="str">
        <f t="shared" si="5"/>
        <v>1302410</v>
      </c>
      <c r="B117" s="6" t="e">
        <f>VLOOKUP(A117,#REF!,16,FALSE)</f>
        <v>#REF!</v>
      </c>
      <c r="C117" s="6" t="e">
        <f t="shared" si="6"/>
        <v>#REF!</v>
      </c>
      <c r="D117" s="6" t="e">
        <f t="shared" si="7"/>
        <v>#REF!</v>
      </c>
      <c r="E117" s="6" t="e">
        <f t="shared" si="8"/>
        <v>#REF!</v>
      </c>
      <c r="F117" s="6" t="e">
        <f>VLOOKUP(Bilancio_2016_USCITE!C117,#REF!,2,FALSE)</f>
        <v>#REF!</v>
      </c>
      <c r="G117" s="6" t="e">
        <f>VLOOKUP(D117,#REF!,2,FALSE)</f>
        <v>#REF!</v>
      </c>
      <c r="H117" s="6" t="e">
        <f>VLOOKUP(E117,#REF!,2,FALSE)</f>
        <v>#REF!</v>
      </c>
      <c r="I117" s="6" t="e">
        <f>VLOOKUP(A117,#REF!,19,FALSE)</f>
        <v>#REF!</v>
      </c>
      <c r="J117" s="6" t="e">
        <f>VLOOKUP(A117,#REF!,21,FALSE)</f>
        <v>#REF!</v>
      </c>
      <c r="K117" s="6">
        <v>13024</v>
      </c>
      <c r="L117" s="6">
        <v>10</v>
      </c>
      <c r="M117" s="6">
        <v>1</v>
      </c>
      <c r="N117" s="6">
        <v>60000</v>
      </c>
      <c r="O117">
        <v>0</v>
      </c>
      <c r="P117">
        <v>60000</v>
      </c>
      <c r="Q117" s="11">
        <f>$Q$116*N117/SUM($N$117:$N$122)</f>
        <v>87818.18181818182</v>
      </c>
      <c r="R117" s="11"/>
      <c r="S117">
        <v>0</v>
      </c>
      <c r="T117">
        <v>0</v>
      </c>
      <c r="U117">
        <v>0</v>
      </c>
      <c r="V117">
        <v>0</v>
      </c>
      <c r="W117">
        <v>136033.75</v>
      </c>
      <c r="X117">
        <v>0</v>
      </c>
      <c r="Y117">
        <v>136033.75</v>
      </c>
      <c r="Z117">
        <v>3622.5</v>
      </c>
      <c r="AA117">
        <v>16584.25</v>
      </c>
      <c r="AB117">
        <v>0</v>
      </c>
      <c r="AC117">
        <v>132411.25</v>
      </c>
      <c r="AD117">
        <v>0</v>
      </c>
      <c r="AE117">
        <v>3622.5</v>
      </c>
      <c r="AF117">
        <v>0</v>
      </c>
      <c r="AG117">
        <v>3622.5</v>
      </c>
      <c r="AH117">
        <v>0</v>
      </c>
      <c r="AI117">
        <v>132411.25</v>
      </c>
      <c r="AJ117">
        <v>132411.25</v>
      </c>
      <c r="AK117">
        <v>3622.5</v>
      </c>
      <c r="AL117">
        <v>60000</v>
      </c>
      <c r="AM117">
        <v>136033.75</v>
      </c>
    </row>
    <row r="118" spans="1:39" ht="15">
      <c r="A118" s="6" t="str">
        <f t="shared" si="5"/>
        <v>1302411</v>
      </c>
      <c r="B118" s="6" t="e">
        <f>VLOOKUP(A118,#REF!,16,FALSE)</f>
        <v>#REF!</v>
      </c>
      <c r="C118" s="6" t="e">
        <f t="shared" si="6"/>
        <v>#REF!</v>
      </c>
      <c r="D118" s="6" t="e">
        <f t="shared" si="7"/>
        <v>#REF!</v>
      </c>
      <c r="E118" s="6" t="e">
        <f t="shared" si="8"/>
        <v>#REF!</v>
      </c>
      <c r="F118" s="6" t="e">
        <f>VLOOKUP(Bilancio_2016_USCITE!C118,#REF!,2,FALSE)</f>
        <v>#REF!</v>
      </c>
      <c r="G118" s="6" t="e">
        <f>VLOOKUP(D118,#REF!,2,FALSE)</f>
        <v>#REF!</v>
      </c>
      <c r="H118" s="6" t="e">
        <f>VLOOKUP(E118,#REF!,2,FALSE)</f>
        <v>#REF!</v>
      </c>
      <c r="I118" s="6" t="e">
        <f>VLOOKUP(A118,#REF!,19,FALSE)</f>
        <v>#REF!</v>
      </c>
      <c r="J118" s="6" t="e">
        <f>VLOOKUP(A118,#REF!,21,FALSE)</f>
        <v>#REF!</v>
      </c>
      <c r="K118" s="6">
        <v>13024</v>
      </c>
      <c r="L118" s="6">
        <v>11</v>
      </c>
      <c r="M118" s="6">
        <v>1</v>
      </c>
      <c r="N118" s="6">
        <v>60000</v>
      </c>
      <c r="O118">
        <v>0</v>
      </c>
      <c r="P118">
        <v>60000</v>
      </c>
      <c r="Q118" s="11">
        <f>$Q$116*N118/SUM($N$117:$N$122)</f>
        <v>87818.18181818182</v>
      </c>
      <c r="R118" s="11"/>
      <c r="S118">
        <v>0</v>
      </c>
      <c r="T118">
        <v>0</v>
      </c>
      <c r="Y118">
        <v>0</v>
      </c>
      <c r="AC118">
        <v>0</v>
      </c>
      <c r="AD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60000</v>
      </c>
      <c r="AM118">
        <v>0</v>
      </c>
    </row>
    <row r="119" spans="1:39" ht="15">
      <c r="A119" s="6" t="str">
        <f t="shared" si="5"/>
        <v>1302412</v>
      </c>
      <c r="B119" s="6" t="e">
        <f>VLOOKUP(A119,#REF!,16,FALSE)</f>
        <v>#REF!</v>
      </c>
      <c r="C119" s="6" t="e">
        <f t="shared" si="6"/>
        <v>#REF!</v>
      </c>
      <c r="D119" s="6" t="e">
        <f t="shared" si="7"/>
        <v>#REF!</v>
      </c>
      <c r="E119" s="6" t="e">
        <f t="shared" si="8"/>
        <v>#REF!</v>
      </c>
      <c r="F119" s="6" t="e">
        <f>VLOOKUP(Bilancio_2016_USCITE!C119,#REF!,2,FALSE)</f>
        <v>#REF!</v>
      </c>
      <c r="G119" s="6" t="e">
        <f>VLOOKUP(D119,#REF!,2,FALSE)</f>
        <v>#REF!</v>
      </c>
      <c r="H119" s="6" t="e">
        <f>VLOOKUP(E119,#REF!,2,FALSE)</f>
        <v>#REF!</v>
      </c>
      <c r="I119" s="6" t="e">
        <f>VLOOKUP(A119,#REF!,19,FALSE)</f>
        <v>#REF!</v>
      </c>
      <c r="J119" s="6" t="e">
        <f>VLOOKUP(A119,#REF!,21,FALSE)</f>
        <v>#REF!</v>
      </c>
      <c r="K119" s="6">
        <v>13024</v>
      </c>
      <c r="L119" s="6">
        <v>12</v>
      </c>
      <c r="M119" s="6">
        <v>1</v>
      </c>
      <c r="N119" s="6">
        <v>6000</v>
      </c>
      <c r="O119">
        <v>0</v>
      </c>
      <c r="P119">
        <v>6000</v>
      </c>
      <c r="Q119" s="11">
        <f>$Q$116*N119/SUM($N$117:$N$122)</f>
        <v>8781.818181818182</v>
      </c>
      <c r="R119" s="11"/>
      <c r="S119">
        <v>0</v>
      </c>
      <c r="T119">
        <v>0</v>
      </c>
      <c r="Y119">
        <v>0</v>
      </c>
      <c r="AC119">
        <v>0</v>
      </c>
      <c r="AD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6000</v>
      </c>
      <c r="AM119">
        <v>0</v>
      </c>
    </row>
    <row r="120" spans="1:39" ht="15">
      <c r="A120" s="6" t="str">
        <f t="shared" si="5"/>
        <v>1302413</v>
      </c>
      <c r="B120" s="6" t="e">
        <f>VLOOKUP(A120,#REF!,16,FALSE)</f>
        <v>#REF!</v>
      </c>
      <c r="C120" s="6" t="e">
        <f t="shared" si="6"/>
        <v>#REF!</v>
      </c>
      <c r="D120" s="6" t="e">
        <f t="shared" si="7"/>
        <v>#REF!</v>
      </c>
      <c r="E120" s="6" t="e">
        <f t="shared" si="8"/>
        <v>#REF!</v>
      </c>
      <c r="F120" s="6" t="e">
        <f>VLOOKUP(Bilancio_2016_USCITE!C120,#REF!,2,FALSE)</f>
        <v>#REF!</v>
      </c>
      <c r="G120" s="6" t="e">
        <f>VLOOKUP(D120,#REF!,2,FALSE)</f>
        <v>#REF!</v>
      </c>
      <c r="H120" s="6" t="e">
        <f>VLOOKUP(E120,#REF!,2,FALSE)</f>
        <v>#REF!</v>
      </c>
      <c r="I120" s="6" t="e">
        <f>VLOOKUP(A120,#REF!,19,FALSE)</f>
        <v>#REF!</v>
      </c>
      <c r="J120" s="6" t="e">
        <f>VLOOKUP(A120,#REF!,21,FALSE)</f>
        <v>#REF!</v>
      </c>
      <c r="K120" s="6">
        <v>13024</v>
      </c>
      <c r="L120" s="6">
        <v>13</v>
      </c>
      <c r="M120" s="6">
        <v>1</v>
      </c>
      <c r="N120" s="6">
        <v>6000</v>
      </c>
      <c r="O120">
        <v>0</v>
      </c>
      <c r="P120">
        <v>6000</v>
      </c>
      <c r="Q120" s="11">
        <f>$Q$116*N120/SUM($N$117:$N$122)</f>
        <v>8781.818181818182</v>
      </c>
      <c r="R120" s="11"/>
      <c r="S120">
        <v>0</v>
      </c>
      <c r="T120">
        <v>0</v>
      </c>
      <c r="W120">
        <v>0</v>
      </c>
      <c r="Y120">
        <v>0</v>
      </c>
      <c r="AC120">
        <v>0</v>
      </c>
      <c r="AD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6000</v>
      </c>
      <c r="AM120">
        <v>0</v>
      </c>
    </row>
    <row r="121" spans="1:39" ht="15">
      <c r="A121" s="6" t="str">
        <f t="shared" si="5"/>
        <v>1302414</v>
      </c>
      <c r="B121" s="6" t="e">
        <f>VLOOKUP(A121,#REF!,16,FALSE)</f>
        <v>#REF!</v>
      </c>
      <c r="C121" s="6" t="e">
        <f t="shared" si="6"/>
        <v>#REF!</v>
      </c>
      <c r="D121" s="6" t="e">
        <f t="shared" si="7"/>
        <v>#REF!</v>
      </c>
      <c r="E121" s="6" t="e">
        <f t="shared" si="8"/>
        <v>#REF!</v>
      </c>
      <c r="F121" s="6" t="e">
        <f>VLOOKUP(Bilancio_2016_USCITE!C121,#REF!,2,FALSE)</f>
        <v>#REF!</v>
      </c>
      <c r="G121" s="6" t="e">
        <f>VLOOKUP(D121,#REF!,2,FALSE)</f>
        <v>#REF!</v>
      </c>
      <c r="H121" s="6" t="e">
        <f>VLOOKUP(E121,#REF!,2,FALSE)</f>
        <v>#REF!</v>
      </c>
      <c r="I121" s="6" t="e">
        <f>VLOOKUP(A121,#REF!,19,FALSE)</f>
        <v>#REF!</v>
      </c>
      <c r="J121" s="6" t="e">
        <f>VLOOKUP(A121,#REF!,21,FALSE)</f>
        <v>#REF!</v>
      </c>
      <c r="K121" s="6">
        <v>13024</v>
      </c>
      <c r="L121" s="6">
        <v>14</v>
      </c>
      <c r="M121" s="6">
        <v>1</v>
      </c>
      <c r="N121" s="6">
        <v>54000</v>
      </c>
      <c r="O121">
        <v>0</v>
      </c>
      <c r="P121">
        <v>54000</v>
      </c>
      <c r="Q121" s="11">
        <f>$Q$116*N121/SUM($N$117:$N$122)</f>
        <v>79036.36363636363</v>
      </c>
      <c r="R121" s="11"/>
      <c r="S121">
        <v>0</v>
      </c>
      <c r="T121">
        <v>0</v>
      </c>
      <c r="W121">
        <v>1350</v>
      </c>
      <c r="Y121">
        <v>1350</v>
      </c>
      <c r="AC121">
        <v>1350</v>
      </c>
      <c r="AD121">
        <v>0</v>
      </c>
      <c r="AF121">
        <v>0</v>
      </c>
      <c r="AG121">
        <v>0</v>
      </c>
      <c r="AH121">
        <v>0</v>
      </c>
      <c r="AI121">
        <v>1350</v>
      </c>
      <c r="AJ121">
        <v>1350</v>
      </c>
      <c r="AK121">
        <v>0</v>
      </c>
      <c r="AL121">
        <v>54000</v>
      </c>
      <c r="AM121">
        <v>1350</v>
      </c>
    </row>
    <row r="122" spans="1:39" ht="15">
      <c r="A122" s="6" t="str">
        <f t="shared" si="5"/>
        <v>1302415</v>
      </c>
      <c r="B122" s="6" t="e">
        <f>VLOOKUP(A122,#REF!,16,FALSE)</f>
        <v>#REF!</v>
      </c>
      <c r="C122" s="6" t="e">
        <f t="shared" si="6"/>
        <v>#REF!</v>
      </c>
      <c r="D122" s="6" t="e">
        <f t="shared" si="7"/>
        <v>#REF!</v>
      </c>
      <c r="E122" s="6" t="e">
        <f t="shared" si="8"/>
        <v>#REF!</v>
      </c>
      <c r="F122" s="6" t="e">
        <f>VLOOKUP(Bilancio_2016_USCITE!C122,#REF!,2,FALSE)</f>
        <v>#REF!</v>
      </c>
      <c r="G122" s="6" t="e">
        <f>VLOOKUP(D122,#REF!,2,FALSE)</f>
        <v>#REF!</v>
      </c>
      <c r="H122" s="6" t="e">
        <f>VLOOKUP(E122,#REF!,2,FALSE)</f>
        <v>#REF!</v>
      </c>
      <c r="I122" s="6" t="e">
        <f>VLOOKUP(A122,#REF!,19,FALSE)</f>
        <v>#REF!</v>
      </c>
      <c r="J122" s="6" t="e">
        <f>VLOOKUP(A122,#REF!,21,FALSE)</f>
        <v>#REF!</v>
      </c>
      <c r="K122" s="6">
        <v>13024</v>
      </c>
      <c r="L122" s="6">
        <v>15</v>
      </c>
      <c r="M122" s="6">
        <v>1</v>
      </c>
      <c r="N122" s="6">
        <v>34000</v>
      </c>
      <c r="O122">
        <v>0</v>
      </c>
      <c r="P122">
        <v>34000</v>
      </c>
      <c r="Q122" s="11">
        <f>$Q$116*N122/SUM($N$117:$N$122)</f>
        <v>49763.63636363636</v>
      </c>
      <c r="R122" s="11"/>
      <c r="S122">
        <v>0</v>
      </c>
      <c r="T122">
        <v>0</v>
      </c>
      <c r="W122">
        <v>0</v>
      </c>
      <c r="Y122">
        <v>0</v>
      </c>
      <c r="AC122">
        <v>0</v>
      </c>
      <c r="AD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34000</v>
      </c>
      <c r="AM122">
        <v>0</v>
      </c>
    </row>
    <row r="123" spans="1:39" ht="15">
      <c r="A123" s="6" t="str">
        <f t="shared" si="5"/>
        <v>130300</v>
      </c>
      <c r="B123" s="6" t="e">
        <f>VLOOKUP(A123,#REF!,16,FALSE)</f>
        <v>#REF!</v>
      </c>
      <c r="C123" s="6" t="e">
        <f t="shared" si="6"/>
        <v>#REF!</v>
      </c>
      <c r="D123" s="6" t="e">
        <f t="shared" si="7"/>
        <v>#REF!</v>
      </c>
      <c r="E123" s="6" t="e">
        <f t="shared" si="8"/>
        <v>#REF!</v>
      </c>
      <c r="F123" s="6" t="e">
        <f>VLOOKUP(Bilancio_2016_USCITE!C123,#REF!,2,FALSE)</f>
        <v>#REF!</v>
      </c>
      <c r="G123" s="6" t="e">
        <f>VLOOKUP(D123,#REF!,2,FALSE)</f>
        <v>#REF!</v>
      </c>
      <c r="H123" s="6" t="e">
        <f>VLOOKUP(E123,#REF!,2,FALSE)</f>
        <v>#REF!</v>
      </c>
      <c r="I123" s="6" t="e">
        <f>VLOOKUP(A123,#REF!,19,FALSE)</f>
        <v>#REF!</v>
      </c>
      <c r="J123" s="6" t="e">
        <f>VLOOKUP(A123,#REF!,21,FALSE)</f>
        <v>#REF!</v>
      </c>
      <c r="K123" s="6">
        <v>13030</v>
      </c>
      <c r="L123" s="6">
        <v>0</v>
      </c>
      <c r="M123" s="6">
        <v>0</v>
      </c>
      <c r="N123" s="6">
        <v>0</v>
      </c>
      <c r="O123">
        <v>0</v>
      </c>
      <c r="P123">
        <v>0</v>
      </c>
      <c r="Q123" s="6">
        <v>5667000</v>
      </c>
      <c r="R123" s="6">
        <v>5667000</v>
      </c>
      <c r="S123">
        <v>0</v>
      </c>
      <c r="T123">
        <v>5667000</v>
      </c>
      <c r="Y123">
        <v>0</v>
      </c>
      <c r="AC123">
        <v>0</v>
      </c>
      <c r="AD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</row>
    <row r="124" spans="1:39" ht="15">
      <c r="A124" s="6" t="str">
        <f t="shared" si="5"/>
        <v>1303010</v>
      </c>
      <c r="B124" s="6" t="e">
        <f>VLOOKUP(A124,#REF!,16,FALSE)</f>
        <v>#REF!</v>
      </c>
      <c r="C124" s="6" t="e">
        <f t="shared" si="6"/>
        <v>#REF!</v>
      </c>
      <c r="D124" s="6" t="e">
        <f t="shared" si="7"/>
        <v>#REF!</v>
      </c>
      <c r="E124" s="6" t="e">
        <f t="shared" si="8"/>
        <v>#REF!</v>
      </c>
      <c r="F124" s="6" t="e">
        <f>VLOOKUP(Bilancio_2016_USCITE!C124,#REF!,2,FALSE)</f>
        <v>#REF!</v>
      </c>
      <c r="G124" s="6" t="e">
        <f>VLOOKUP(D124,#REF!,2,FALSE)</f>
        <v>#REF!</v>
      </c>
      <c r="H124" s="6" t="e">
        <f>VLOOKUP(E124,#REF!,2,FALSE)</f>
        <v>#REF!</v>
      </c>
      <c r="I124" s="6" t="e">
        <f>VLOOKUP(A124,#REF!,19,FALSE)</f>
        <v>#REF!</v>
      </c>
      <c r="J124" s="6" t="e">
        <f>VLOOKUP(A124,#REF!,21,FALSE)</f>
        <v>#REF!</v>
      </c>
      <c r="K124" s="6">
        <v>13030</v>
      </c>
      <c r="L124" s="6">
        <v>10</v>
      </c>
      <c r="M124" s="6">
        <v>0</v>
      </c>
      <c r="N124" s="6">
        <v>2077700</v>
      </c>
      <c r="O124">
        <v>0</v>
      </c>
      <c r="P124">
        <v>2077700</v>
      </c>
      <c r="Q124" s="11">
        <f>$Q$123*N124/SUM($N$124:$N$132)</f>
        <v>2850850.4373975513</v>
      </c>
      <c r="R124" s="11"/>
      <c r="S124">
        <v>0</v>
      </c>
      <c r="T124">
        <v>0</v>
      </c>
      <c r="U124">
        <v>10300</v>
      </c>
      <c r="V124">
        <v>0</v>
      </c>
      <c r="W124">
        <v>1562666.44</v>
      </c>
      <c r="X124">
        <v>0</v>
      </c>
      <c r="Y124">
        <v>1562666.44</v>
      </c>
      <c r="Z124">
        <v>205565.45</v>
      </c>
      <c r="AA124">
        <v>1764883.05</v>
      </c>
      <c r="AB124">
        <v>0</v>
      </c>
      <c r="AC124">
        <v>1357661.52</v>
      </c>
      <c r="AD124">
        <v>-560.53</v>
      </c>
      <c r="AE124">
        <v>205565.45</v>
      </c>
      <c r="AF124">
        <v>-560.53</v>
      </c>
      <c r="AG124">
        <v>205004.92</v>
      </c>
      <c r="AH124">
        <v>10300</v>
      </c>
      <c r="AI124">
        <v>1357100.99</v>
      </c>
      <c r="AJ124">
        <v>1367400.99</v>
      </c>
      <c r="AK124">
        <v>205565.45</v>
      </c>
      <c r="AL124">
        <v>2067400</v>
      </c>
      <c r="AM124">
        <v>1572966.44</v>
      </c>
    </row>
    <row r="125" spans="1:39" ht="15">
      <c r="A125" s="6" t="str">
        <f t="shared" si="5"/>
        <v>1303011</v>
      </c>
      <c r="B125" s="6" t="e">
        <f>VLOOKUP(A125,#REF!,16,FALSE)</f>
        <v>#REF!</v>
      </c>
      <c r="C125" s="6" t="e">
        <f t="shared" si="6"/>
        <v>#REF!</v>
      </c>
      <c r="D125" s="6" t="e">
        <f t="shared" si="7"/>
        <v>#REF!</v>
      </c>
      <c r="E125" s="6" t="e">
        <f t="shared" si="8"/>
        <v>#REF!</v>
      </c>
      <c r="F125" s="6" t="e">
        <f>VLOOKUP(Bilancio_2016_USCITE!C125,#REF!,2,FALSE)</f>
        <v>#REF!</v>
      </c>
      <c r="G125" s="6" t="e">
        <f>VLOOKUP(D125,#REF!,2,FALSE)</f>
        <v>#REF!</v>
      </c>
      <c r="H125" s="6" t="e">
        <f>VLOOKUP(E125,#REF!,2,FALSE)</f>
        <v>#REF!</v>
      </c>
      <c r="I125" s="6" t="e">
        <f>VLOOKUP(A125,#REF!,19,FALSE)</f>
        <v>#REF!</v>
      </c>
      <c r="J125" s="6" t="e">
        <f>VLOOKUP(A125,#REF!,21,FALSE)</f>
        <v>#REF!</v>
      </c>
      <c r="K125" s="6">
        <v>13030</v>
      </c>
      <c r="L125" s="6">
        <v>11</v>
      </c>
      <c r="M125" s="6">
        <v>0</v>
      </c>
      <c r="N125" s="6">
        <v>0</v>
      </c>
      <c r="O125">
        <v>0</v>
      </c>
      <c r="P125">
        <v>0</v>
      </c>
      <c r="Q125" s="11">
        <f aca="true" t="shared" si="11" ref="Q125:Q132">$Q$123*N125/SUM($N$124:$N$132)</f>
        <v>0</v>
      </c>
      <c r="R125" s="11"/>
      <c r="S125">
        <v>0</v>
      </c>
      <c r="T125">
        <v>0</v>
      </c>
      <c r="U125">
        <v>0</v>
      </c>
      <c r="V125">
        <v>0</v>
      </c>
      <c r="W125">
        <v>334423.99</v>
      </c>
      <c r="Y125">
        <v>334423.99</v>
      </c>
      <c r="AA125">
        <v>0</v>
      </c>
      <c r="AB125">
        <v>0</v>
      </c>
      <c r="AC125">
        <v>366048.42</v>
      </c>
      <c r="AD125">
        <v>-31624.43</v>
      </c>
      <c r="AF125">
        <v>-31624.43</v>
      </c>
      <c r="AG125">
        <v>-31624.43</v>
      </c>
      <c r="AH125">
        <v>0</v>
      </c>
      <c r="AI125">
        <v>334423.99</v>
      </c>
      <c r="AJ125">
        <v>334423.99</v>
      </c>
      <c r="AK125">
        <v>0</v>
      </c>
      <c r="AL125">
        <v>0</v>
      </c>
      <c r="AM125">
        <v>334423.99</v>
      </c>
    </row>
    <row r="126" spans="1:39" ht="15">
      <c r="A126" s="6" t="str">
        <f t="shared" si="5"/>
        <v>1303012</v>
      </c>
      <c r="B126" s="6" t="e">
        <f>VLOOKUP(A126,#REF!,16,FALSE)</f>
        <v>#REF!</v>
      </c>
      <c r="C126" s="6" t="e">
        <f t="shared" si="6"/>
        <v>#REF!</v>
      </c>
      <c r="D126" s="6" t="e">
        <f t="shared" si="7"/>
        <v>#REF!</v>
      </c>
      <c r="E126" s="6" t="e">
        <f t="shared" si="8"/>
        <v>#REF!</v>
      </c>
      <c r="F126" s="6" t="e">
        <f>VLOOKUP(Bilancio_2016_USCITE!C126,#REF!,2,FALSE)</f>
        <v>#REF!</v>
      </c>
      <c r="G126" s="6" t="e">
        <f>VLOOKUP(D126,#REF!,2,FALSE)</f>
        <v>#REF!</v>
      </c>
      <c r="H126" s="6" t="e">
        <f>VLOOKUP(E126,#REF!,2,FALSE)</f>
        <v>#REF!</v>
      </c>
      <c r="I126" s="6" t="e">
        <f>VLOOKUP(A126,#REF!,19,FALSE)</f>
        <v>#REF!</v>
      </c>
      <c r="J126" s="6" t="e">
        <f>VLOOKUP(A126,#REF!,21,FALSE)</f>
        <v>#REF!</v>
      </c>
      <c r="K126" s="6">
        <v>13030</v>
      </c>
      <c r="L126" s="6">
        <v>12</v>
      </c>
      <c r="M126" s="6">
        <v>0</v>
      </c>
      <c r="N126" s="6">
        <v>187000</v>
      </c>
      <c r="O126">
        <v>0</v>
      </c>
      <c r="P126">
        <v>187000</v>
      </c>
      <c r="Q126" s="11">
        <f t="shared" si="11"/>
        <v>256586.1441947067</v>
      </c>
      <c r="R126" s="11"/>
      <c r="S126">
        <v>0</v>
      </c>
      <c r="T126">
        <v>0</v>
      </c>
      <c r="U126">
        <v>13100</v>
      </c>
      <c r="V126">
        <v>0</v>
      </c>
      <c r="W126">
        <v>332603.13</v>
      </c>
      <c r="Y126">
        <v>332603.13</v>
      </c>
      <c r="AA126">
        <v>13100</v>
      </c>
      <c r="AB126">
        <v>0</v>
      </c>
      <c r="AC126">
        <v>323386.4</v>
      </c>
      <c r="AD126">
        <v>9216.73</v>
      </c>
      <c r="AF126">
        <v>9216.73</v>
      </c>
      <c r="AG126">
        <v>9216.73</v>
      </c>
      <c r="AH126">
        <v>13100</v>
      </c>
      <c r="AI126">
        <v>332603.13</v>
      </c>
      <c r="AJ126">
        <v>345703.13</v>
      </c>
      <c r="AK126">
        <v>0</v>
      </c>
      <c r="AL126">
        <v>173900</v>
      </c>
      <c r="AM126">
        <v>345703.13</v>
      </c>
    </row>
    <row r="127" spans="1:39" ht="15">
      <c r="A127" s="6" t="str">
        <f t="shared" si="5"/>
        <v>1303013</v>
      </c>
      <c r="B127" s="6" t="e">
        <f>VLOOKUP(A127,#REF!,16,FALSE)</f>
        <v>#REF!</v>
      </c>
      <c r="C127" s="6" t="e">
        <f t="shared" si="6"/>
        <v>#REF!</v>
      </c>
      <c r="D127" s="6" t="e">
        <f t="shared" si="7"/>
        <v>#REF!</v>
      </c>
      <c r="E127" s="6" t="e">
        <f t="shared" si="8"/>
        <v>#REF!</v>
      </c>
      <c r="F127" s="6" t="e">
        <f>VLOOKUP(Bilancio_2016_USCITE!C127,#REF!,2,FALSE)</f>
        <v>#REF!</v>
      </c>
      <c r="G127" s="6" t="e">
        <f>VLOOKUP(D127,#REF!,2,FALSE)</f>
        <v>#REF!</v>
      </c>
      <c r="H127" s="6" t="e">
        <f>VLOOKUP(E127,#REF!,2,FALSE)</f>
        <v>#REF!</v>
      </c>
      <c r="I127" s="6" t="e">
        <f>VLOOKUP(A127,#REF!,19,FALSE)</f>
        <v>#REF!</v>
      </c>
      <c r="J127" s="6" t="e">
        <f>VLOOKUP(A127,#REF!,21,FALSE)</f>
        <v>#REF!</v>
      </c>
      <c r="K127" s="6">
        <v>13030</v>
      </c>
      <c r="L127" s="6">
        <v>13</v>
      </c>
      <c r="M127" s="6">
        <v>0</v>
      </c>
      <c r="N127" s="6">
        <v>0</v>
      </c>
      <c r="O127">
        <v>0</v>
      </c>
      <c r="P127">
        <v>0</v>
      </c>
      <c r="Q127" s="11">
        <f t="shared" si="11"/>
        <v>0</v>
      </c>
      <c r="R127" s="11"/>
      <c r="S127">
        <v>0</v>
      </c>
      <c r="T127">
        <v>0</v>
      </c>
      <c r="U127">
        <v>0</v>
      </c>
      <c r="V127">
        <v>0</v>
      </c>
      <c r="W127">
        <v>2135697.33</v>
      </c>
      <c r="Y127">
        <v>2135697.33</v>
      </c>
      <c r="AA127">
        <v>0</v>
      </c>
      <c r="AB127">
        <v>0</v>
      </c>
      <c r="AC127">
        <v>2135697.33</v>
      </c>
      <c r="AD127">
        <v>0</v>
      </c>
      <c r="AF127">
        <v>0</v>
      </c>
      <c r="AG127">
        <v>0</v>
      </c>
      <c r="AH127">
        <v>0</v>
      </c>
      <c r="AI127">
        <v>2135697.33</v>
      </c>
      <c r="AJ127">
        <v>2135697.33</v>
      </c>
      <c r="AK127">
        <v>0</v>
      </c>
      <c r="AL127">
        <v>0</v>
      </c>
      <c r="AM127">
        <v>2135697.33</v>
      </c>
    </row>
    <row r="128" spans="1:39" ht="15">
      <c r="A128" s="6" t="str">
        <f t="shared" si="5"/>
        <v>1303015</v>
      </c>
      <c r="B128" s="6" t="e">
        <f>VLOOKUP(A128,#REF!,16,FALSE)</f>
        <v>#REF!</v>
      </c>
      <c r="C128" s="6" t="e">
        <f t="shared" si="6"/>
        <v>#REF!</v>
      </c>
      <c r="D128" s="6" t="e">
        <f t="shared" si="7"/>
        <v>#REF!</v>
      </c>
      <c r="E128" s="6" t="e">
        <f t="shared" si="8"/>
        <v>#REF!</v>
      </c>
      <c r="F128" s="6" t="e">
        <f>VLOOKUP(Bilancio_2016_USCITE!C128,#REF!,2,FALSE)</f>
        <v>#REF!</v>
      </c>
      <c r="G128" s="6" t="e">
        <f>VLOOKUP(D128,#REF!,2,FALSE)</f>
        <v>#REF!</v>
      </c>
      <c r="H128" s="6" t="e">
        <f>VLOOKUP(E128,#REF!,2,FALSE)</f>
        <v>#REF!</v>
      </c>
      <c r="I128" s="6" t="e">
        <f>VLOOKUP(A128,#REF!,19,FALSE)</f>
        <v>#REF!</v>
      </c>
      <c r="J128" s="6" t="e">
        <f>VLOOKUP(A128,#REF!,21,FALSE)</f>
        <v>#REF!</v>
      </c>
      <c r="K128" s="6">
        <v>13030</v>
      </c>
      <c r="L128" s="6">
        <v>15</v>
      </c>
      <c r="M128" s="6">
        <v>1</v>
      </c>
      <c r="N128" s="6">
        <v>128430</v>
      </c>
      <c r="O128">
        <v>0</v>
      </c>
      <c r="P128">
        <v>128430</v>
      </c>
      <c r="Q128" s="11">
        <f t="shared" si="11"/>
        <v>176221.1684434555</v>
      </c>
      <c r="R128" s="11"/>
      <c r="S128">
        <v>0</v>
      </c>
      <c r="T128">
        <v>0</v>
      </c>
      <c r="U128">
        <v>5414.54</v>
      </c>
      <c r="V128">
        <v>0</v>
      </c>
      <c r="W128">
        <v>20834.1</v>
      </c>
      <c r="X128">
        <v>0</v>
      </c>
      <c r="Y128">
        <v>20834.1</v>
      </c>
      <c r="Z128">
        <v>187.5</v>
      </c>
      <c r="AA128">
        <v>8242.91</v>
      </c>
      <c r="AB128">
        <v>0</v>
      </c>
      <c r="AC128">
        <v>20646.6</v>
      </c>
      <c r="AD128">
        <v>0</v>
      </c>
      <c r="AE128">
        <v>187.5</v>
      </c>
      <c r="AF128">
        <v>0</v>
      </c>
      <c r="AG128">
        <v>187.5</v>
      </c>
      <c r="AH128">
        <v>5414.54</v>
      </c>
      <c r="AI128">
        <v>20646.6</v>
      </c>
      <c r="AJ128">
        <v>26061.14</v>
      </c>
      <c r="AK128">
        <v>187.5</v>
      </c>
      <c r="AL128">
        <v>123015.46</v>
      </c>
      <c r="AM128">
        <v>26248.64</v>
      </c>
    </row>
    <row r="129" spans="1:39" ht="15">
      <c r="A129" s="6" t="str">
        <f t="shared" si="5"/>
        <v>1303016</v>
      </c>
      <c r="B129" s="6" t="e">
        <f>VLOOKUP(A129,#REF!,16,FALSE)</f>
        <v>#REF!</v>
      </c>
      <c r="C129" s="6" t="e">
        <f t="shared" si="6"/>
        <v>#REF!</v>
      </c>
      <c r="D129" s="6" t="e">
        <f t="shared" si="7"/>
        <v>#REF!</v>
      </c>
      <c r="E129" s="6" t="e">
        <f t="shared" si="8"/>
        <v>#REF!</v>
      </c>
      <c r="F129" s="6" t="e">
        <f>VLOOKUP(Bilancio_2016_USCITE!C129,#REF!,2,FALSE)</f>
        <v>#REF!</v>
      </c>
      <c r="G129" s="6" t="e">
        <f>VLOOKUP(D129,#REF!,2,FALSE)</f>
        <v>#REF!</v>
      </c>
      <c r="H129" s="6" t="e">
        <f>VLOOKUP(E129,#REF!,2,FALSE)</f>
        <v>#REF!</v>
      </c>
      <c r="I129" s="6" t="e">
        <f>VLOOKUP(A129,#REF!,19,FALSE)</f>
        <v>#REF!</v>
      </c>
      <c r="J129" s="6" t="e">
        <f>VLOOKUP(A129,#REF!,21,FALSE)</f>
        <v>#REF!</v>
      </c>
      <c r="K129" s="6">
        <v>13030</v>
      </c>
      <c r="L129" s="6">
        <v>16</v>
      </c>
      <c r="M129" s="6">
        <v>1</v>
      </c>
      <c r="N129" s="6">
        <v>362790</v>
      </c>
      <c r="O129">
        <v>0</v>
      </c>
      <c r="P129">
        <v>362790</v>
      </c>
      <c r="Q129" s="11">
        <f t="shared" si="11"/>
        <v>497790.8409219125</v>
      </c>
      <c r="R129" s="11"/>
      <c r="S129">
        <v>0</v>
      </c>
      <c r="T129">
        <v>0</v>
      </c>
      <c r="U129">
        <v>14861.19</v>
      </c>
      <c r="V129">
        <v>1530.59</v>
      </c>
      <c r="W129">
        <v>113099.04</v>
      </c>
      <c r="X129">
        <v>0</v>
      </c>
      <c r="Y129">
        <v>113099.04</v>
      </c>
      <c r="Z129">
        <v>20612.01</v>
      </c>
      <c r="AA129">
        <v>325527.47</v>
      </c>
      <c r="AB129">
        <v>1530.59</v>
      </c>
      <c r="AC129">
        <v>92487.06</v>
      </c>
      <c r="AD129">
        <v>-0.03</v>
      </c>
      <c r="AE129">
        <v>20612.01</v>
      </c>
      <c r="AF129">
        <v>-0.03</v>
      </c>
      <c r="AG129">
        <v>20611.98</v>
      </c>
      <c r="AH129">
        <v>13330.6</v>
      </c>
      <c r="AI129">
        <v>92487.03</v>
      </c>
      <c r="AJ129">
        <v>105817.63</v>
      </c>
      <c r="AK129">
        <v>22142.6</v>
      </c>
      <c r="AL129">
        <v>347928.81</v>
      </c>
      <c r="AM129">
        <v>127960.23</v>
      </c>
    </row>
    <row r="130" spans="1:39" ht="15">
      <c r="A130" s="6" t="str">
        <f t="shared" si="5"/>
        <v>1303017</v>
      </c>
      <c r="B130" s="6" t="e">
        <f>VLOOKUP(A130,#REF!,16,FALSE)</f>
        <v>#REF!</v>
      </c>
      <c r="C130" s="6" t="e">
        <f t="shared" si="6"/>
        <v>#REF!</v>
      </c>
      <c r="D130" s="6" t="e">
        <f t="shared" si="7"/>
        <v>#REF!</v>
      </c>
      <c r="E130" s="6" t="e">
        <f t="shared" si="8"/>
        <v>#REF!</v>
      </c>
      <c r="F130" s="6" t="e">
        <f>VLOOKUP(Bilancio_2016_USCITE!C130,#REF!,2,FALSE)</f>
        <v>#REF!</v>
      </c>
      <c r="G130" s="6" t="e">
        <f>VLOOKUP(D130,#REF!,2,FALSE)</f>
        <v>#REF!</v>
      </c>
      <c r="H130" s="6" t="e">
        <f>VLOOKUP(E130,#REF!,2,FALSE)</f>
        <v>#REF!</v>
      </c>
      <c r="I130" s="6" t="e">
        <f>VLOOKUP(A130,#REF!,19,FALSE)</f>
        <v>#REF!</v>
      </c>
      <c r="J130" s="6" t="e">
        <f>VLOOKUP(A130,#REF!,21,FALSE)</f>
        <v>#REF!</v>
      </c>
      <c r="K130" s="6">
        <v>13030</v>
      </c>
      <c r="L130" s="6">
        <v>17</v>
      </c>
      <c r="M130" s="6">
        <v>1</v>
      </c>
      <c r="N130" s="6">
        <v>344200</v>
      </c>
      <c r="O130">
        <v>0</v>
      </c>
      <c r="P130">
        <v>344200</v>
      </c>
      <c r="Q130" s="11">
        <f t="shared" si="11"/>
        <v>472283.1595284387</v>
      </c>
      <c r="R130" s="11"/>
      <c r="S130">
        <v>0</v>
      </c>
      <c r="T130">
        <v>0</v>
      </c>
      <c r="U130">
        <v>0</v>
      </c>
      <c r="V130">
        <v>0</v>
      </c>
      <c r="W130">
        <v>166181.49</v>
      </c>
      <c r="X130">
        <v>0</v>
      </c>
      <c r="Y130">
        <v>166181.49</v>
      </c>
      <c r="Z130">
        <v>18792.38</v>
      </c>
      <c r="AA130">
        <v>203973.22</v>
      </c>
      <c r="AB130">
        <v>0</v>
      </c>
      <c r="AC130">
        <v>147389.11</v>
      </c>
      <c r="AD130">
        <v>0</v>
      </c>
      <c r="AE130">
        <v>18792.38</v>
      </c>
      <c r="AF130">
        <v>0</v>
      </c>
      <c r="AG130">
        <v>18792.38</v>
      </c>
      <c r="AH130">
        <v>0</v>
      </c>
      <c r="AI130">
        <v>147389.11</v>
      </c>
      <c r="AJ130">
        <v>147389.11</v>
      </c>
      <c r="AK130">
        <v>18792.38</v>
      </c>
      <c r="AL130">
        <v>344200</v>
      </c>
      <c r="AM130">
        <v>166181.49</v>
      </c>
    </row>
    <row r="131" spans="1:39" ht="15">
      <c r="A131" s="6" t="str">
        <f aca="true" t="shared" si="12" ref="A131:A194">CONCATENATE(K131,L131)</f>
        <v>1303018</v>
      </c>
      <c r="B131" s="6" t="e">
        <f>VLOOKUP(A131,#REF!,16,FALSE)</f>
        <v>#REF!</v>
      </c>
      <c r="C131" s="6" t="e">
        <f aca="true" t="shared" si="13" ref="C131:C194">CONCATENATE(LEFT(B131,3),".00.00.00.000")</f>
        <v>#REF!</v>
      </c>
      <c r="D131" s="6" t="e">
        <f aca="true" t="shared" si="14" ref="D131:D194">CONCATENATE(LEFT(B131,6),".00.00.000")</f>
        <v>#REF!</v>
      </c>
      <c r="E131" s="6" t="e">
        <f aca="true" t="shared" si="15" ref="E131:E194">CONCATENATE(LEFT(B131,9),".00.000")</f>
        <v>#REF!</v>
      </c>
      <c r="F131" s="6" t="e">
        <f>VLOOKUP(Bilancio_2016_USCITE!C131,#REF!,2,FALSE)</f>
        <v>#REF!</v>
      </c>
      <c r="G131" s="6" t="e">
        <f>VLOOKUP(D131,#REF!,2,FALSE)</f>
        <v>#REF!</v>
      </c>
      <c r="H131" s="6" t="e">
        <f>VLOOKUP(E131,#REF!,2,FALSE)</f>
        <v>#REF!</v>
      </c>
      <c r="I131" s="6" t="e">
        <f>VLOOKUP(A131,#REF!,19,FALSE)</f>
        <v>#REF!</v>
      </c>
      <c r="J131" s="6" t="e">
        <f>VLOOKUP(A131,#REF!,21,FALSE)</f>
        <v>#REF!</v>
      </c>
      <c r="K131" s="6">
        <v>13030</v>
      </c>
      <c r="L131" s="6">
        <v>18</v>
      </c>
      <c r="M131" s="6">
        <v>1</v>
      </c>
      <c r="N131" s="6">
        <v>160000</v>
      </c>
      <c r="O131">
        <v>0</v>
      </c>
      <c r="P131">
        <v>160000</v>
      </c>
      <c r="Q131" s="11">
        <f t="shared" si="11"/>
        <v>219538.94690456186</v>
      </c>
      <c r="R131" s="11"/>
      <c r="S131">
        <v>0</v>
      </c>
      <c r="T131">
        <v>0</v>
      </c>
      <c r="U131">
        <v>0</v>
      </c>
      <c r="V131">
        <v>0</v>
      </c>
      <c r="W131">
        <v>64629.75</v>
      </c>
      <c r="Y131">
        <v>64629.75</v>
      </c>
      <c r="AA131">
        <v>156000</v>
      </c>
      <c r="AB131">
        <v>0</v>
      </c>
      <c r="AC131">
        <v>64629.75</v>
      </c>
      <c r="AD131">
        <v>0</v>
      </c>
      <c r="AF131">
        <v>0</v>
      </c>
      <c r="AG131">
        <v>0</v>
      </c>
      <c r="AH131">
        <v>0</v>
      </c>
      <c r="AI131">
        <v>64629.75</v>
      </c>
      <c r="AJ131">
        <v>64629.75</v>
      </c>
      <c r="AK131">
        <v>0</v>
      </c>
      <c r="AL131">
        <v>160000</v>
      </c>
      <c r="AM131">
        <v>64629.75</v>
      </c>
    </row>
    <row r="132" spans="1:39" ht="15">
      <c r="A132" s="6" t="str">
        <f t="shared" si="12"/>
        <v>1303019</v>
      </c>
      <c r="B132" s="6" t="e">
        <f>VLOOKUP(A132,#REF!,16,FALSE)</f>
        <v>#REF!</v>
      </c>
      <c r="C132" s="6" t="e">
        <f t="shared" si="13"/>
        <v>#REF!</v>
      </c>
      <c r="D132" s="6" t="e">
        <f t="shared" si="14"/>
        <v>#REF!</v>
      </c>
      <c r="E132" s="6" t="e">
        <f t="shared" si="15"/>
        <v>#REF!</v>
      </c>
      <c r="F132" s="6" t="e">
        <f>VLOOKUP(Bilancio_2016_USCITE!C132,#REF!,2,FALSE)</f>
        <v>#REF!</v>
      </c>
      <c r="G132" s="6" t="e">
        <f>VLOOKUP(D132,#REF!,2,FALSE)</f>
        <v>#REF!</v>
      </c>
      <c r="H132" s="6" t="e">
        <f>VLOOKUP(E132,#REF!,2,FALSE)</f>
        <v>#REF!</v>
      </c>
      <c r="I132" s="6" t="e">
        <f>VLOOKUP(A132,#REF!,19,FALSE)</f>
        <v>#REF!</v>
      </c>
      <c r="J132" s="6" t="e">
        <f>VLOOKUP(A132,#REF!,21,FALSE)</f>
        <v>#REF!</v>
      </c>
      <c r="K132" s="6">
        <v>13030</v>
      </c>
      <c r="L132" s="6">
        <v>19</v>
      </c>
      <c r="M132" s="6">
        <v>1</v>
      </c>
      <c r="N132" s="6">
        <v>869990</v>
      </c>
      <c r="O132">
        <v>0</v>
      </c>
      <c r="P132">
        <v>869990</v>
      </c>
      <c r="Q132" s="11">
        <f t="shared" si="11"/>
        <v>1193729.3026093736</v>
      </c>
      <c r="R132" s="11"/>
      <c r="S132">
        <v>0</v>
      </c>
      <c r="T132">
        <v>0</v>
      </c>
      <c r="U132">
        <v>0</v>
      </c>
      <c r="V132">
        <v>0</v>
      </c>
      <c r="W132">
        <v>196677.18</v>
      </c>
      <c r="X132">
        <v>0</v>
      </c>
      <c r="Y132">
        <v>196677.18</v>
      </c>
      <c r="Z132">
        <v>35850.65</v>
      </c>
      <c r="AA132">
        <v>615813.39</v>
      </c>
      <c r="AB132">
        <v>0</v>
      </c>
      <c r="AC132">
        <v>148796.98</v>
      </c>
      <c r="AD132">
        <v>12029.55</v>
      </c>
      <c r="AE132">
        <v>47880.2</v>
      </c>
      <c r="AF132">
        <v>0</v>
      </c>
      <c r="AG132">
        <v>47880.2</v>
      </c>
      <c r="AH132">
        <v>0</v>
      </c>
      <c r="AI132">
        <v>160826.53</v>
      </c>
      <c r="AJ132">
        <v>160826.53</v>
      </c>
      <c r="AK132">
        <v>35850.65</v>
      </c>
      <c r="AL132">
        <v>869990</v>
      </c>
      <c r="AM132">
        <v>196677.18</v>
      </c>
    </row>
    <row r="133" spans="1:39" ht="15">
      <c r="A133" s="6" t="str">
        <f t="shared" si="12"/>
        <v>130310</v>
      </c>
      <c r="B133" s="6" t="e">
        <f>VLOOKUP(A133,#REF!,16,FALSE)</f>
        <v>#REF!</v>
      </c>
      <c r="C133" s="6" t="e">
        <f t="shared" si="13"/>
        <v>#REF!</v>
      </c>
      <c r="D133" s="6" t="e">
        <f t="shared" si="14"/>
        <v>#REF!</v>
      </c>
      <c r="E133" s="6" t="e">
        <f t="shared" si="15"/>
        <v>#REF!</v>
      </c>
      <c r="F133" s="6" t="e">
        <f>VLOOKUP(Bilancio_2016_USCITE!C133,#REF!,2,FALSE)</f>
        <v>#REF!</v>
      </c>
      <c r="G133" s="6" t="e">
        <f>VLOOKUP(D133,#REF!,2,FALSE)</f>
        <v>#REF!</v>
      </c>
      <c r="H133" s="6" t="e">
        <f>VLOOKUP(E133,#REF!,2,FALSE)</f>
        <v>#REF!</v>
      </c>
      <c r="I133" s="6" t="e">
        <f>VLOOKUP(A133,#REF!,19,FALSE)</f>
        <v>#REF!</v>
      </c>
      <c r="J133" s="6" t="e">
        <f>VLOOKUP(A133,#REF!,21,FALSE)</f>
        <v>#REF!</v>
      </c>
      <c r="K133" s="6">
        <v>13031</v>
      </c>
      <c r="L133" s="6">
        <v>0</v>
      </c>
      <c r="M133" s="6">
        <v>0</v>
      </c>
      <c r="N133" s="6">
        <v>0</v>
      </c>
      <c r="O133">
        <v>0</v>
      </c>
      <c r="P133">
        <v>0</v>
      </c>
      <c r="Q133" s="6">
        <v>284000</v>
      </c>
      <c r="R133" s="6">
        <v>284000</v>
      </c>
      <c r="S133">
        <v>0</v>
      </c>
      <c r="T133">
        <v>284000</v>
      </c>
      <c r="Y133">
        <v>0</v>
      </c>
      <c r="AC133">
        <v>0</v>
      </c>
      <c r="AD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</row>
    <row r="134" spans="1:39" ht="15">
      <c r="A134" s="6" t="str">
        <f t="shared" si="12"/>
        <v>1303110</v>
      </c>
      <c r="B134" s="6" t="e">
        <f>VLOOKUP(A134,#REF!,16,FALSE)</f>
        <v>#REF!</v>
      </c>
      <c r="C134" s="6" t="e">
        <f t="shared" si="13"/>
        <v>#REF!</v>
      </c>
      <c r="D134" s="6" t="e">
        <f t="shared" si="14"/>
        <v>#REF!</v>
      </c>
      <c r="E134" s="6" t="e">
        <f t="shared" si="15"/>
        <v>#REF!</v>
      </c>
      <c r="F134" s="6" t="e">
        <f>VLOOKUP(Bilancio_2016_USCITE!C134,#REF!,2,FALSE)</f>
        <v>#REF!</v>
      </c>
      <c r="G134" s="6" t="e">
        <f>VLOOKUP(D134,#REF!,2,FALSE)</f>
        <v>#REF!</v>
      </c>
      <c r="H134" s="6" t="e">
        <f>VLOOKUP(E134,#REF!,2,FALSE)</f>
        <v>#REF!</v>
      </c>
      <c r="I134" s="6" t="e">
        <f>VLOOKUP(A134,#REF!,19,FALSE)</f>
        <v>#REF!</v>
      </c>
      <c r="J134" s="6" t="e">
        <f>VLOOKUP(A134,#REF!,21,FALSE)</f>
        <v>#REF!</v>
      </c>
      <c r="K134" s="6">
        <v>13031</v>
      </c>
      <c r="L134" s="6">
        <v>10</v>
      </c>
      <c r="M134" s="6">
        <v>0</v>
      </c>
      <c r="P134">
        <v>0</v>
      </c>
      <c r="Q134" s="11">
        <f>$Q$133*N134/SUM($N$134:$N$143)</f>
        <v>0</v>
      </c>
      <c r="R134" s="11"/>
      <c r="T134">
        <v>0</v>
      </c>
      <c r="W134">
        <v>152821.09</v>
      </c>
      <c r="X134">
        <v>0</v>
      </c>
      <c r="Y134">
        <v>152821.09</v>
      </c>
      <c r="Z134">
        <v>28182.02</v>
      </c>
      <c r="AC134">
        <v>124639.07</v>
      </c>
      <c r="AD134">
        <v>0</v>
      </c>
      <c r="AE134">
        <v>28182.02</v>
      </c>
      <c r="AF134">
        <v>0</v>
      </c>
      <c r="AG134">
        <v>28182.02</v>
      </c>
      <c r="AH134">
        <v>0</v>
      </c>
      <c r="AI134">
        <v>124639.07</v>
      </c>
      <c r="AJ134">
        <v>124639.07</v>
      </c>
      <c r="AK134">
        <v>28182.02</v>
      </c>
      <c r="AL134">
        <v>0</v>
      </c>
      <c r="AM134">
        <v>152821.09</v>
      </c>
    </row>
    <row r="135" spans="1:39" ht="15">
      <c r="A135" s="6" t="str">
        <f t="shared" si="12"/>
        <v>1303112</v>
      </c>
      <c r="B135" s="6" t="e">
        <f>VLOOKUP(A135,#REF!,16,FALSE)</f>
        <v>#REF!</v>
      </c>
      <c r="C135" s="6" t="e">
        <f t="shared" si="13"/>
        <v>#REF!</v>
      </c>
      <c r="D135" s="6" t="e">
        <f t="shared" si="14"/>
        <v>#REF!</v>
      </c>
      <c r="E135" s="6" t="e">
        <f t="shared" si="15"/>
        <v>#REF!</v>
      </c>
      <c r="F135" s="6" t="e">
        <f>VLOOKUP(Bilancio_2016_USCITE!C135,#REF!,2,FALSE)</f>
        <v>#REF!</v>
      </c>
      <c r="G135" s="6" t="e">
        <f>VLOOKUP(D135,#REF!,2,FALSE)</f>
        <v>#REF!</v>
      </c>
      <c r="H135" s="6" t="e">
        <f>VLOOKUP(E135,#REF!,2,FALSE)</f>
        <v>#REF!</v>
      </c>
      <c r="I135" s="6" t="e">
        <f>VLOOKUP(A135,#REF!,19,FALSE)</f>
        <v>#REF!</v>
      </c>
      <c r="J135" s="6" t="e">
        <f>VLOOKUP(A135,#REF!,21,FALSE)</f>
        <v>#REF!</v>
      </c>
      <c r="K135" s="6">
        <v>13031</v>
      </c>
      <c r="L135" s="6">
        <v>12</v>
      </c>
      <c r="M135" s="6">
        <v>0</v>
      </c>
      <c r="P135">
        <v>0</v>
      </c>
      <c r="Q135" s="11">
        <f aca="true" t="shared" si="16" ref="Q135:Q143">$Q$133*N135/SUM($N$134:$N$143)</f>
        <v>0</v>
      </c>
      <c r="R135" s="11"/>
      <c r="T135">
        <v>0</v>
      </c>
      <c r="W135">
        <v>0</v>
      </c>
      <c r="Y135">
        <v>0</v>
      </c>
      <c r="AC135">
        <v>0</v>
      </c>
      <c r="AD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</row>
    <row r="136" spans="1:39" ht="15">
      <c r="A136" s="6" t="str">
        <f t="shared" si="12"/>
        <v>1303114</v>
      </c>
      <c r="B136" s="6" t="e">
        <f>VLOOKUP(A136,#REF!,16,FALSE)</f>
        <v>#REF!</v>
      </c>
      <c r="C136" s="6" t="e">
        <f t="shared" si="13"/>
        <v>#REF!</v>
      </c>
      <c r="D136" s="6" t="e">
        <f t="shared" si="14"/>
        <v>#REF!</v>
      </c>
      <c r="E136" s="6" t="e">
        <f t="shared" si="15"/>
        <v>#REF!</v>
      </c>
      <c r="F136" s="6" t="e">
        <f>VLOOKUP(Bilancio_2016_USCITE!C136,#REF!,2,FALSE)</f>
        <v>#REF!</v>
      </c>
      <c r="G136" s="6" t="e">
        <f>VLOOKUP(D136,#REF!,2,FALSE)</f>
        <v>#REF!</v>
      </c>
      <c r="H136" s="6" t="e">
        <f>VLOOKUP(E136,#REF!,2,FALSE)</f>
        <v>#REF!</v>
      </c>
      <c r="I136" s="6" t="e">
        <f>VLOOKUP(A136,#REF!,19,FALSE)</f>
        <v>#REF!</v>
      </c>
      <c r="J136" s="6" t="e">
        <f>VLOOKUP(A136,#REF!,21,FALSE)</f>
        <v>#REF!</v>
      </c>
      <c r="K136" s="6">
        <v>13031</v>
      </c>
      <c r="L136" s="6">
        <v>14</v>
      </c>
      <c r="M136" s="6">
        <v>0</v>
      </c>
      <c r="P136">
        <v>0</v>
      </c>
      <c r="Q136" s="11">
        <f t="shared" si="16"/>
        <v>0</v>
      </c>
      <c r="R136" s="11"/>
      <c r="T136">
        <v>0</v>
      </c>
      <c r="W136">
        <v>0</v>
      </c>
      <c r="Y136">
        <v>0</v>
      </c>
      <c r="AC136">
        <v>0</v>
      </c>
      <c r="AD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</row>
    <row r="137" spans="1:39" ht="15">
      <c r="A137" s="6" t="str">
        <f t="shared" si="12"/>
        <v>1303115</v>
      </c>
      <c r="B137" s="6" t="e">
        <f>VLOOKUP(A137,#REF!,16,FALSE)</f>
        <v>#REF!</v>
      </c>
      <c r="C137" s="6" t="e">
        <f t="shared" si="13"/>
        <v>#REF!</v>
      </c>
      <c r="D137" s="6" t="e">
        <f t="shared" si="14"/>
        <v>#REF!</v>
      </c>
      <c r="E137" s="6" t="e">
        <f t="shared" si="15"/>
        <v>#REF!</v>
      </c>
      <c r="F137" s="6" t="e">
        <f>VLOOKUP(Bilancio_2016_USCITE!C137,#REF!,2,FALSE)</f>
        <v>#REF!</v>
      </c>
      <c r="G137" s="6" t="e">
        <f>VLOOKUP(D137,#REF!,2,FALSE)</f>
        <v>#REF!</v>
      </c>
      <c r="H137" s="6" t="e">
        <f>VLOOKUP(E137,#REF!,2,FALSE)</f>
        <v>#REF!</v>
      </c>
      <c r="I137" s="6" t="e">
        <f>VLOOKUP(A137,#REF!,19,FALSE)</f>
        <v>#REF!</v>
      </c>
      <c r="J137" s="6" t="e">
        <f>VLOOKUP(A137,#REF!,21,FALSE)</f>
        <v>#REF!</v>
      </c>
      <c r="K137" s="6">
        <v>13031</v>
      </c>
      <c r="L137" s="6">
        <v>15</v>
      </c>
      <c r="M137" s="6">
        <v>0</v>
      </c>
      <c r="P137">
        <v>0</v>
      </c>
      <c r="Q137" s="11">
        <f t="shared" si="16"/>
        <v>0</v>
      </c>
      <c r="R137" s="11"/>
      <c r="T137">
        <v>0</v>
      </c>
      <c r="W137">
        <v>0</v>
      </c>
      <c r="Y137">
        <v>0</v>
      </c>
      <c r="AC137">
        <v>0</v>
      </c>
      <c r="AD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</row>
    <row r="138" spans="1:39" ht="15">
      <c r="A138" s="6" t="str">
        <f t="shared" si="12"/>
        <v>1303116</v>
      </c>
      <c r="B138" s="6" t="e">
        <f>VLOOKUP(A138,#REF!,16,FALSE)</f>
        <v>#REF!</v>
      </c>
      <c r="C138" s="6" t="e">
        <f t="shared" si="13"/>
        <v>#REF!</v>
      </c>
      <c r="D138" s="6" t="e">
        <f t="shared" si="14"/>
        <v>#REF!</v>
      </c>
      <c r="E138" s="6" t="e">
        <f t="shared" si="15"/>
        <v>#REF!</v>
      </c>
      <c r="F138" s="6" t="e">
        <f>VLOOKUP(Bilancio_2016_USCITE!C138,#REF!,2,FALSE)</f>
        <v>#REF!</v>
      </c>
      <c r="G138" s="6" t="e">
        <f>VLOOKUP(D138,#REF!,2,FALSE)</f>
        <v>#REF!</v>
      </c>
      <c r="H138" s="6" t="e">
        <f>VLOOKUP(E138,#REF!,2,FALSE)</f>
        <v>#REF!</v>
      </c>
      <c r="I138" s="6" t="e">
        <f>VLOOKUP(A138,#REF!,19,FALSE)</f>
        <v>#REF!</v>
      </c>
      <c r="J138" s="6" t="e">
        <f>VLOOKUP(A138,#REF!,21,FALSE)</f>
        <v>#REF!</v>
      </c>
      <c r="K138" s="6">
        <v>13031</v>
      </c>
      <c r="L138" s="6">
        <v>16</v>
      </c>
      <c r="M138" s="6">
        <v>0</v>
      </c>
      <c r="P138">
        <v>0</v>
      </c>
      <c r="Q138" s="11">
        <f t="shared" si="16"/>
        <v>0</v>
      </c>
      <c r="R138" s="11"/>
      <c r="T138">
        <v>0</v>
      </c>
      <c r="W138">
        <v>0</v>
      </c>
      <c r="Y138">
        <v>0</v>
      </c>
      <c r="AC138">
        <v>0</v>
      </c>
      <c r="AD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</row>
    <row r="139" spans="1:39" ht="15">
      <c r="A139" s="6" t="str">
        <f t="shared" si="12"/>
        <v>1303117</v>
      </c>
      <c r="B139" s="6" t="e">
        <f>VLOOKUP(A139,#REF!,16,FALSE)</f>
        <v>#REF!</v>
      </c>
      <c r="C139" s="6" t="e">
        <f t="shared" si="13"/>
        <v>#REF!</v>
      </c>
      <c r="D139" s="6" t="e">
        <f t="shared" si="14"/>
        <v>#REF!</v>
      </c>
      <c r="E139" s="6" t="e">
        <f t="shared" si="15"/>
        <v>#REF!</v>
      </c>
      <c r="F139" s="6" t="e">
        <f>VLOOKUP(Bilancio_2016_USCITE!C139,#REF!,2,FALSE)</f>
        <v>#REF!</v>
      </c>
      <c r="G139" s="6" t="e">
        <f>VLOOKUP(D139,#REF!,2,FALSE)</f>
        <v>#REF!</v>
      </c>
      <c r="H139" s="6" t="e">
        <f>VLOOKUP(E139,#REF!,2,FALSE)</f>
        <v>#REF!</v>
      </c>
      <c r="I139" s="6" t="e">
        <f>VLOOKUP(A139,#REF!,19,FALSE)</f>
        <v>#REF!</v>
      </c>
      <c r="J139" s="6" t="e">
        <f>VLOOKUP(A139,#REF!,21,FALSE)</f>
        <v>#REF!</v>
      </c>
      <c r="K139" s="6">
        <v>13031</v>
      </c>
      <c r="L139" s="6">
        <v>17</v>
      </c>
      <c r="M139" s="6">
        <v>1</v>
      </c>
      <c r="N139" s="6">
        <v>11100</v>
      </c>
      <c r="O139">
        <v>0</v>
      </c>
      <c r="P139">
        <v>11100</v>
      </c>
      <c r="Q139" s="11">
        <f t="shared" si="16"/>
        <v>19567.970204841713</v>
      </c>
      <c r="R139" s="11"/>
      <c r="S139">
        <v>0</v>
      </c>
      <c r="T139">
        <v>0</v>
      </c>
      <c r="Y139">
        <v>0</v>
      </c>
      <c r="AC139">
        <v>0</v>
      </c>
      <c r="AD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11100</v>
      </c>
      <c r="AM139">
        <v>0</v>
      </c>
    </row>
    <row r="140" spans="1:39" ht="15">
      <c r="A140" s="6" t="str">
        <f t="shared" si="12"/>
        <v>1303118</v>
      </c>
      <c r="B140" s="6" t="e">
        <f>VLOOKUP(A140,#REF!,16,FALSE)</f>
        <v>#REF!</v>
      </c>
      <c r="C140" s="6" t="e">
        <f t="shared" si="13"/>
        <v>#REF!</v>
      </c>
      <c r="D140" s="6" t="e">
        <f t="shared" si="14"/>
        <v>#REF!</v>
      </c>
      <c r="E140" s="6" t="e">
        <f t="shared" si="15"/>
        <v>#REF!</v>
      </c>
      <c r="F140" s="6" t="e">
        <f>VLOOKUP(Bilancio_2016_USCITE!C140,#REF!,2,FALSE)</f>
        <v>#REF!</v>
      </c>
      <c r="G140" s="6" t="e">
        <f>VLOOKUP(D140,#REF!,2,FALSE)</f>
        <v>#REF!</v>
      </c>
      <c r="H140" s="6" t="e">
        <f>VLOOKUP(E140,#REF!,2,FALSE)</f>
        <v>#REF!</v>
      </c>
      <c r="I140" s="6" t="e">
        <f>VLOOKUP(A140,#REF!,19,FALSE)</f>
        <v>#REF!</v>
      </c>
      <c r="J140" s="6" t="e">
        <f>VLOOKUP(A140,#REF!,21,FALSE)</f>
        <v>#REF!</v>
      </c>
      <c r="K140" s="6">
        <v>13031</v>
      </c>
      <c r="L140" s="6">
        <v>18</v>
      </c>
      <c r="M140" s="6">
        <v>1</v>
      </c>
      <c r="N140" s="6">
        <v>150000</v>
      </c>
      <c r="O140">
        <v>0</v>
      </c>
      <c r="P140">
        <v>150000</v>
      </c>
      <c r="Q140" s="11">
        <f t="shared" si="16"/>
        <v>264432.0297951583</v>
      </c>
      <c r="R140" s="11"/>
      <c r="S140">
        <v>0</v>
      </c>
      <c r="T140">
        <v>0</v>
      </c>
      <c r="U140">
        <v>0</v>
      </c>
      <c r="V140">
        <v>0</v>
      </c>
      <c r="W140">
        <v>199194</v>
      </c>
      <c r="Y140">
        <v>199194</v>
      </c>
      <c r="AA140">
        <v>150000</v>
      </c>
      <c r="AB140">
        <v>0</v>
      </c>
      <c r="AC140">
        <v>199194</v>
      </c>
      <c r="AD140">
        <v>0</v>
      </c>
      <c r="AF140">
        <v>0</v>
      </c>
      <c r="AG140">
        <v>0</v>
      </c>
      <c r="AH140">
        <v>0</v>
      </c>
      <c r="AI140">
        <v>199194</v>
      </c>
      <c r="AJ140">
        <v>199194</v>
      </c>
      <c r="AK140">
        <v>0</v>
      </c>
      <c r="AL140">
        <v>150000</v>
      </c>
      <c r="AM140">
        <v>199194</v>
      </c>
    </row>
    <row r="141" spans="1:39" ht="15">
      <c r="A141" s="6" t="str">
        <f t="shared" si="12"/>
        <v>1303120</v>
      </c>
      <c r="B141" s="6" t="e">
        <f>VLOOKUP(A141,#REF!,16,FALSE)</f>
        <v>#REF!</v>
      </c>
      <c r="C141" s="6" t="e">
        <f t="shared" si="13"/>
        <v>#REF!</v>
      </c>
      <c r="D141" s="6" t="e">
        <f t="shared" si="14"/>
        <v>#REF!</v>
      </c>
      <c r="E141" s="6" t="e">
        <f t="shared" si="15"/>
        <v>#REF!</v>
      </c>
      <c r="F141" s="6" t="e">
        <f>VLOOKUP(Bilancio_2016_USCITE!C141,#REF!,2,FALSE)</f>
        <v>#REF!</v>
      </c>
      <c r="G141" s="6" t="e">
        <f>VLOOKUP(D141,#REF!,2,FALSE)</f>
        <v>#REF!</v>
      </c>
      <c r="H141" s="6" t="e">
        <f>VLOOKUP(E141,#REF!,2,FALSE)</f>
        <v>#REF!</v>
      </c>
      <c r="I141" s="6" t="e">
        <f>VLOOKUP(A141,#REF!,19,FALSE)</f>
        <v>#REF!</v>
      </c>
      <c r="J141" s="6" t="e">
        <f>VLOOKUP(A141,#REF!,21,FALSE)</f>
        <v>#REF!</v>
      </c>
      <c r="K141" s="6">
        <v>13031</v>
      </c>
      <c r="L141" s="6">
        <v>20</v>
      </c>
      <c r="M141" s="6">
        <v>0</v>
      </c>
      <c r="P141">
        <v>0</v>
      </c>
      <c r="Q141" s="11">
        <f t="shared" si="16"/>
        <v>0</v>
      </c>
      <c r="R141" s="11"/>
      <c r="T141">
        <v>0</v>
      </c>
      <c r="W141">
        <v>23103.21</v>
      </c>
      <c r="Y141">
        <v>23103.21</v>
      </c>
      <c r="AC141">
        <v>23103.21</v>
      </c>
      <c r="AD141">
        <v>0</v>
      </c>
      <c r="AF141">
        <v>0</v>
      </c>
      <c r="AG141">
        <v>0</v>
      </c>
      <c r="AH141">
        <v>0</v>
      </c>
      <c r="AI141">
        <v>23103.21</v>
      </c>
      <c r="AJ141">
        <v>23103.21</v>
      </c>
      <c r="AK141">
        <v>0</v>
      </c>
      <c r="AL141">
        <v>0</v>
      </c>
      <c r="AM141">
        <v>23103.21</v>
      </c>
    </row>
    <row r="142" spans="1:39" ht="15">
      <c r="A142" s="6" t="str">
        <f t="shared" si="12"/>
        <v>1303121</v>
      </c>
      <c r="B142" s="6" t="e">
        <f>VLOOKUP(A142,#REF!,16,FALSE)</f>
        <v>#REF!</v>
      </c>
      <c r="C142" s="6" t="e">
        <f t="shared" si="13"/>
        <v>#REF!</v>
      </c>
      <c r="D142" s="6" t="e">
        <f t="shared" si="14"/>
        <v>#REF!</v>
      </c>
      <c r="E142" s="6" t="e">
        <f t="shared" si="15"/>
        <v>#REF!</v>
      </c>
      <c r="F142" s="6" t="e">
        <f>VLOOKUP(Bilancio_2016_USCITE!C142,#REF!,2,FALSE)</f>
        <v>#REF!</v>
      </c>
      <c r="G142" s="6" t="e">
        <f>VLOOKUP(D142,#REF!,2,FALSE)</f>
        <v>#REF!</v>
      </c>
      <c r="H142" s="6" t="e">
        <f>VLOOKUP(E142,#REF!,2,FALSE)</f>
        <v>#REF!</v>
      </c>
      <c r="I142" s="6" t="e">
        <f>VLOOKUP(A142,#REF!,19,FALSE)</f>
        <v>#REF!</v>
      </c>
      <c r="J142" s="6" t="e">
        <f>VLOOKUP(A142,#REF!,21,FALSE)</f>
        <v>#REF!</v>
      </c>
      <c r="K142" s="6">
        <v>13031</v>
      </c>
      <c r="L142" s="6">
        <v>21</v>
      </c>
      <c r="M142" s="6">
        <v>0</v>
      </c>
      <c r="P142">
        <v>0</v>
      </c>
      <c r="Q142" s="11">
        <f t="shared" si="16"/>
        <v>0</v>
      </c>
      <c r="R142" s="11"/>
      <c r="T142">
        <v>0</v>
      </c>
      <c r="W142">
        <v>0</v>
      </c>
      <c r="Y142">
        <v>0</v>
      </c>
      <c r="AC142">
        <v>0</v>
      </c>
      <c r="AD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</row>
    <row r="143" spans="1:39" ht="15">
      <c r="A143" s="6" t="str">
        <f t="shared" si="12"/>
        <v>1303122</v>
      </c>
      <c r="B143" s="6" t="e">
        <f>VLOOKUP(A143,#REF!,16,FALSE)</f>
        <v>#REF!</v>
      </c>
      <c r="C143" s="6" t="e">
        <f t="shared" si="13"/>
        <v>#REF!</v>
      </c>
      <c r="D143" s="6" t="e">
        <f t="shared" si="14"/>
        <v>#REF!</v>
      </c>
      <c r="E143" s="6" t="e">
        <f t="shared" si="15"/>
        <v>#REF!</v>
      </c>
      <c r="F143" s="6" t="e">
        <f>VLOOKUP(Bilancio_2016_USCITE!C143,#REF!,2,FALSE)</f>
        <v>#REF!</v>
      </c>
      <c r="G143" s="6" t="e">
        <f>VLOOKUP(D143,#REF!,2,FALSE)</f>
        <v>#REF!</v>
      </c>
      <c r="H143" s="6" t="e">
        <f>VLOOKUP(E143,#REF!,2,FALSE)</f>
        <v>#REF!</v>
      </c>
      <c r="I143" s="6" t="e">
        <f>VLOOKUP(A143,#REF!,19,FALSE)</f>
        <v>#REF!</v>
      </c>
      <c r="J143" s="6" t="e">
        <f>VLOOKUP(A143,#REF!,21,FALSE)</f>
        <v>#REF!</v>
      </c>
      <c r="K143" s="6">
        <v>13031</v>
      </c>
      <c r="L143" s="6">
        <v>22</v>
      </c>
      <c r="M143" s="6">
        <v>0</v>
      </c>
      <c r="P143">
        <v>0</v>
      </c>
      <c r="Q143" s="11">
        <f t="shared" si="16"/>
        <v>0</v>
      </c>
      <c r="R143" s="11"/>
      <c r="T143">
        <v>0</v>
      </c>
      <c r="W143">
        <v>5068.52</v>
      </c>
      <c r="Y143">
        <v>5068.52</v>
      </c>
      <c r="AC143">
        <v>5068.52</v>
      </c>
      <c r="AD143">
        <v>0</v>
      </c>
      <c r="AF143">
        <v>0</v>
      </c>
      <c r="AG143">
        <v>0</v>
      </c>
      <c r="AH143">
        <v>0</v>
      </c>
      <c r="AI143">
        <v>5068.52</v>
      </c>
      <c r="AJ143">
        <v>5068.52</v>
      </c>
      <c r="AK143">
        <v>0</v>
      </c>
      <c r="AL143">
        <v>0</v>
      </c>
      <c r="AM143">
        <v>5068.52</v>
      </c>
    </row>
    <row r="144" spans="1:39" ht="15">
      <c r="A144" s="6" t="str">
        <f t="shared" si="12"/>
        <v>130400</v>
      </c>
      <c r="B144" s="6" t="e">
        <f>VLOOKUP(A144,#REF!,16,FALSE)</f>
        <v>#REF!</v>
      </c>
      <c r="C144" s="6" t="e">
        <f t="shared" si="13"/>
        <v>#REF!</v>
      </c>
      <c r="D144" s="6" t="e">
        <f t="shared" si="14"/>
        <v>#REF!</v>
      </c>
      <c r="E144" s="6" t="e">
        <f t="shared" si="15"/>
        <v>#REF!</v>
      </c>
      <c r="F144" s="6" t="e">
        <f>VLOOKUP(Bilancio_2016_USCITE!C144,#REF!,2,FALSE)</f>
        <v>#REF!</v>
      </c>
      <c r="G144" s="6" t="e">
        <f>VLOOKUP(D144,#REF!,2,FALSE)</f>
        <v>#REF!</v>
      </c>
      <c r="H144" s="6" t="e">
        <f>VLOOKUP(E144,#REF!,2,FALSE)</f>
        <v>#REF!</v>
      </c>
      <c r="I144" s="6" t="e">
        <f>VLOOKUP(A144,#REF!,19,FALSE)</f>
        <v>#REF!</v>
      </c>
      <c r="J144" s="6" t="e">
        <f>VLOOKUP(A144,#REF!,21,FALSE)</f>
        <v>#REF!</v>
      </c>
      <c r="K144" s="6">
        <v>13040</v>
      </c>
      <c r="L144" s="6">
        <v>0</v>
      </c>
      <c r="M144" s="6">
        <v>0</v>
      </c>
      <c r="P144">
        <v>0</v>
      </c>
      <c r="T144">
        <v>0</v>
      </c>
      <c r="W144">
        <v>8934.32</v>
      </c>
      <c r="X144">
        <v>0</v>
      </c>
      <c r="Y144">
        <v>8934.32</v>
      </c>
      <c r="Z144">
        <v>1666.63</v>
      </c>
      <c r="AC144">
        <v>6859.37</v>
      </c>
      <c r="AD144">
        <v>408.32</v>
      </c>
      <c r="AE144">
        <v>2074.95</v>
      </c>
      <c r="AF144">
        <v>0</v>
      </c>
      <c r="AG144">
        <v>2074.95</v>
      </c>
      <c r="AH144">
        <v>0</v>
      </c>
      <c r="AI144">
        <v>7267.69</v>
      </c>
      <c r="AJ144">
        <v>7267.69</v>
      </c>
      <c r="AK144">
        <v>1666.63</v>
      </c>
      <c r="AL144">
        <v>0</v>
      </c>
      <c r="AM144">
        <v>8934.32</v>
      </c>
    </row>
    <row r="145" spans="1:39" ht="15">
      <c r="A145" s="6" t="str">
        <f t="shared" si="12"/>
        <v>130500</v>
      </c>
      <c r="B145" s="6" t="e">
        <f>VLOOKUP(A145,#REF!,16,FALSE)</f>
        <v>#REF!</v>
      </c>
      <c r="C145" s="6" t="e">
        <f t="shared" si="13"/>
        <v>#REF!</v>
      </c>
      <c r="D145" s="6" t="e">
        <f t="shared" si="14"/>
        <v>#REF!</v>
      </c>
      <c r="E145" s="6" t="e">
        <f t="shared" si="15"/>
        <v>#REF!</v>
      </c>
      <c r="F145" s="6" t="e">
        <f>VLOOKUP(Bilancio_2016_USCITE!C145,#REF!,2,FALSE)</f>
        <v>#REF!</v>
      </c>
      <c r="G145" s="6" t="e">
        <f>VLOOKUP(D145,#REF!,2,FALSE)</f>
        <v>#REF!</v>
      </c>
      <c r="H145" s="6" t="e">
        <f>VLOOKUP(E145,#REF!,2,FALSE)</f>
        <v>#REF!</v>
      </c>
      <c r="I145" s="6" t="e">
        <f>VLOOKUP(A145,#REF!,19,FALSE)</f>
        <v>#REF!</v>
      </c>
      <c r="J145" s="6" t="e">
        <f>VLOOKUP(A145,#REF!,21,FALSE)</f>
        <v>#REF!</v>
      </c>
      <c r="K145" s="6">
        <v>13050</v>
      </c>
      <c r="L145" s="6">
        <v>0</v>
      </c>
      <c r="M145" s="6">
        <v>0</v>
      </c>
      <c r="N145" s="6">
        <v>0</v>
      </c>
      <c r="O145">
        <v>0</v>
      </c>
      <c r="P145">
        <v>0</v>
      </c>
      <c r="Q145" s="6">
        <v>7880000</v>
      </c>
      <c r="R145" s="6">
        <v>7880000</v>
      </c>
      <c r="S145">
        <v>0</v>
      </c>
      <c r="T145">
        <v>7880000</v>
      </c>
      <c r="Y145">
        <v>0</v>
      </c>
      <c r="AC145">
        <v>0</v>
      </c>
      <c r="AD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</row>
    <row r="146" spans="1:39" ht="15">
      <c r="A146" s="6" t="str">
        <f t="shared" si="12"/>
        <v>1305010</v>
      </c>
      <c r="B146" s="6" t="e">
        <f>VLOOKUP(A146,#REF!,16,FALSE)</f>
        <v>#REF!</v>
      </c>
      <c r="C146" s="6" t="e">
        <f t="shared" si="13"/>
        <v>#REF!</v>
      </c>
      <c r="D146" s="6" t="e">
        <f t="shared" si="14"/>
        <v>#REF!</v>
      </c>
      <c r="E146" s="6" t="e">
        <f t="shared" si="15"/>
        <v>#REF!</v>
      </c>
      <c r="F146" s="6" t="e">
        <f>VLOOKUP(Bilancio_2016_USCITE!C146,#REF!,2,FALSE)</f>
        <v>#REF!</v>
      </c>
      <c r="G146" s="6" t="e">
        <f>VLOOKUP(D146,#REF!,2,FALSE)</f>
        <v>#REF!</v>
      </c>
      <c r="H146" s="6" t="e">
        <f>VLOOKUP(E146,#REF!,2,FALSE)</f>
        <v>#REF!</v>
      </c>
      <c r="I146" s="6" t="e">
        <f>VLOOKUP(A146,#REF!,19,FALSE)</f>
        <v>#REF!</v>
      </c>
      <c r="J146" s="6" t="e">
        <f>VLOOKUP(A146,#REF!,21,FALSE)</f>
        <v>#REF!</v>
      </c>
      <c r="K146" s="6">
        <v>13050</v>
      </c>
      <c r="L146" s="6">
        <v>10</v>
      </c>
      <c r="M146" s="6">
        <v>0</v>
      </c>
      <c r="N146" s="6">
        <v>0</v>
      </c>
      <c r="O146">
        <v>0</v>
      </c>
      <c r="P146">
        <v>0</v>
      </c>
      <c r="Q146" s="11">
        <f>$Q$145*N146/SUM($N$146:$N$154)</f>
        <v>0</v>
      </c>
      <c r="R146" s="11"/>
      <c r="S146">
        <v>0</v>
      </c>
      <c r="T146">
        <v>0</v>
      </c>
      <c r="U146">
        <v>0</v>
      </c>
      <c r="V146">
        <v>0</v>
      </c>
      <c r="W146">
        <v>8425723.08</v>
      </c>
      <c r="Y146">
        <v>8425723.08</v>
      </c>
      <c r="AA146">
        <v>0</v>
      </c>
      <c r="AB146">
        <v>0</v>
      </c>
      <c r="AC146">
        <v>8421055.69</v>
      </c>
      <c r="AD146">
        <v>4667.39</v>
      </c>
      <c r="AF146">
        <v>4667.39</v>
      </c>
      <c r="AG146">
        <v>4667.39</v>
      </c>
      <c r="AH146">
        <v>0</v>
      </c>
      <c r="AI146">
        <v>8425723.08</v>
      </c>
      <c r="AJ146">
        <v>8425723.08</v>
      </c>
      <c r="AK146">
        <v>0</v>
      </c>
      <c r="AL146">
        <v>0</v>
      </c>
      <c r="AM146">
        <v>8425723.08</v>
      </c>
    </row>
    <row r="147" spans="1:39" ht="15">
      <c r="A147" s="6" t="str">
        <f t="shared" si="12"/>
        <v>1305011</v>
      </c>
      <c r="B147" s="6" t="e">
        <f>VLOOKUP(A147,#REF!,16,FALSE)</f>
        <v>#REF!</v>
      </c>
      <c r="C147" s="6" t="e">
        <f t="shared" si="13"/>
        <v>#REF!</v>
      </c>
      <c r="D147" s="6" t="e">
        <f t="shared" si="14"/>
        <v>#REF!</v>
      </c>
      <c r="E147" s="6" t="e">
        <f t="shared" si="15"/>
        <v>#REF!</v>
      </c>
      <c r="F147" s="6" t="e">
        <f>VLOOKUP(Bilancio_2016_USCITE!C147,#REF!,2,FALSE)</f>
        <v>#REF!</v>
      </c>
      <c r="G147" s="6" t="e">
        <f>VLOOKUP(D147,#REF!,2,FALSE)</f>
        <v>#REF!</v>
      </c>
      <c r="H147" s="6" t="e">
        <f>VLOOKUP(E147,#REF!,2,FALSE)</f>
        <v>#REF!</v>
      </c>
      <c r="I147" s="6" t="e">
        <f>VLOOKUP(A147,#REF!,19,FALSE)</f>
        <v>#REF!</v>
      </c>
      <c r="J147" s="6" t="e">
        <f>VLOOKUP(A147,#REF!,21,FALSE)</f>
        <v>#REF!</v>
      </c>
      <c r="K147" s="6">
        <v>13050</v>
      </c>
      <c r="L147" s="6">
        <v>11</v>
      </c>
      <c r="M147" s="6">
        <v>0</v>
      </c>
      <c r="N147" s="6">
        <v>0</v>
      </c>
      <c r="O147">
        <v>0</v>
      </c>
      <c r="P147">
        <v>0</v>
      </c>
      <c r="Q147" s="11">
        <f aca="true" t="shared" si="17" ref="Q147:Q154">$Q$145*N147/SUM($N$146:$N$154)</f>
        <v>0</v>
      </c>
      <c r="R147" s="11"/>
      <c r="S147">
        <v>0</v>
      </c>
      <c r="T147">
        <v>0</v>
      </c>
      <c r="U147">
        <v>0</v>
      </c>
      <c r="V147">
        <v>0</v>
      </c>
      <c r="W147">
        <v>61599.39</v>
      </c>
      <c r="Y147">
        <v>61599.39</v>
      </c>
      <c r="AA147">
        <v>0</v>
      </c>
      <c r="AB147">
        <v>0</v>
      </c>
      <c r="AC147">
        <v>61599.39</v>
      </c>
      <c r="AD147">
        <v>0</v>
      </c>
      <c r="AF147">
        <v>0</v>
      </c>
      <c r="AG147">
        <v>0</v>
      </c>
      <c r="AH147">
        <v>0</v>
      </c>
      <c r="AI147">
        <v>61599.39</v>
      </c>
      <c r="AJ147">
        <v>61599.39</v>
      </c>
      <c r="AK147">
        <v>0</v>
      </c>
      <c r="AL147">
        <v>0</v>
      </c>
      <c r="AM147">
        <v>61599.39</v>
      </c>
    </row>
    <row r="148" spans="1:39" ht="15">
      <c r="A148" s="6" t="str">
        <f t="shared" si="12"/>
        <v>1305012</v>
      </c>
      <c r="B148" s="6" t="e">
        <f>VLOOKUP(A148,#REF!,16,FALSE)</f>
        <v>#REF!</v>
      </c>
      <c r="C148" s="6" t="e">
        <f t="shared" si="13"/>
        <v>#REF!</v>
      </c>
      <c r="D148" s="6" t="e">
        <f t="shared" si="14"/>
        <v>#REF!</v>
      </c>
      <c r="E148" s="6" t="e">
        <f t="shared" si="15"/>
        <v>#REF!</v>
      </c>
      <c r="F148" s="6" t="e">
        <f>VLOOKUP(Bilancio_2016_USCITE!C148,#REF!,2,FALSE)</f>
        <v>#REF!</v>
      </c>
      <c r="G148" s="6" t="e">
        <f>VLOOKUP(D148,#REF!,2,FALSE)</f>
        <v>#REF!</v>
      </c>
      <c r="H148" s="6" t="e">
        <f>VLOOKUP(E148,#REF!,2,FALSE)</f>
        <v>#REF!</v>
      </c>
      <c r="I148" s="6" t="e">
        <f>VLOOKUP(A148,#REF!,19,FALSE)</f>
        <v>#REF!</v>
      </c>
      <c r="J148" s="6" t="e">
        <f>VLOOKUP(A148,#REF!,21,FALSE)</f>
        <v>#REF!</v>
      </c>
      <c r="K148" s="6">
        <v>13050</v>
      </c>
      <c r="L148" s="6">
        <v>12</v>
      </c>
      <c r="M148" s="6">
        <v>0</v>
      </c>
      <c r="N148" s="6">
        <v>0</v>
      </c>
      <c r="O148">
        <v>0</v>
      </c>
      <c r="P148">
        <v>0</v>
      </c>
      <c r="Q148" s="11">
        <f t="shared" si="17"/>
        <v>0</v>
      </c>
      <c r="R148" s="11"/>
      <c r="S148">
        <v>0</v>
      </c>
      <c r="T148">
        <v>0</v>
      </c>
      <c r="U148">
        <v>0</v>
      </c>
      <c r="V148">
        <v>0</v>
      </c>
      <c r="W148">
        <v>2873.28</v>
      </c>
      <c r="Y148">
        <v>2873.28</v>
      </c>
      <c r="AA148">
        <v>0</v>
      </c>
      <c r="AB148">
        <v>0</v>
      </c>
      <c r="AC148">
        <v>81.66</v>
      </c>
      <c r="AD148">
        <v>2791.62</v>
      </c>
      <c r="AF148">
        <v>2791.62</v>
      </c>
      <c r="AG148">
        <v>2791.62</v>
      </c>
      <c r="AH148">
        <v>0</v>
      </c>
      <c r="AI148">
        <v>2873.28</v>
      </c>
      <c r="AJ148">
        <v>2873.28</v>
      </c>
      <c r="AK148">
        <v>0</v>
      </c>
      <c r="AL148">
        <v>0</v>
      </c>
      <c r="AM148">
        <v>2873.28</v>
      </c>
    </row>
    <row r="149" spans="1:39" ht="15">
      <c r="A149" s="6" t="str">
        <f t="shared" si="12"/>
        <v>1305013</v>
      </c>
      <c r="B149" s="6" t="e">
        <f>VLOOKUP(A149,#REF!,16,FALSE)</f>
        <v>#REF!</v>
      </c>
      <c r="C149" s="6" t="e">
        <f t="shared" si="13"/>
        <v>#REF!</v>
      </c>
      <c r="D149" s="6" t="e">
        <f t="shared" si="14"/>
        <v>#REF!</v>
      </c>
      <c r="E149" s="6" t="e">
        <f t="shared" si="15"/>
        <v>#REF!</v>
      </c>
      <c r="F149" s="6" t="e">
        <f>VLOOKUP(Bilancio_2016_USCITE!C149,#REF!,2,FALSE)</f>
        <v>#REF!</v>
      </c>
      <c r="G149" s="6" t="e">
        <f>VLOOKUP(D149,#REF!,2,FALSE)</f>
        <v>#REF!</v>
      </c>
      <c r="H149" s="6" t="e">
        <f>VLOOKUP(E149,#REF!,2,FALSE)</f>
        <v>#REF!</v>
      </c>
      <c r="I149" s="6" t="e">
        <f>VLOOKUP(A149,#REF!,19,FALSE)</f>
        <v>#REF!</v>
      </c>
      <c r="J149" s="6" t="e">
        <f>VLOOKUP(A149,#REF!,21,FALSE)</f>
        <v>#REF!</v>
      </c>
      <c r="K149" s="6">
        <v>13050</v>
      </c>
      <c r="L149" s="6">
        <v>13</v>
      </c>
      <c r="M149" s="6">
        <v>1</v>
      </c>
      <c r="N149" s="6">
        <v>7330000</v>
      </c>
      <c r="O149">
        <v>0</v>
      </c>
      <c r="P149">
        <v>7330000</v>
      </c>
      <c r="Q149" s="11">
        <f t="shared" si="17"/>
        <v>7235891.174754331</v>
      </c>
      <c r="R149" s="11"/>
      <c r="S149">
        <v>0</v>
      </c>
      <c r="T149">
        <v>0</v>
      </c>
      <c r="U149">
        <v>20108.72</v>
      </c>
      <c r="V149">
        <v>9905.76</v>
      </c>
      <c r="W149">
        <v>2049775.02</v>
      </c>
      <c r="X149">
        <v>0</v>
      </c>
      <c r="Y149">
        <v>2049775.02</v>
      </c>
      <c r="Z149">
        <v>9937.44</v>
      </c>
      <c r="AA149">
        <v>5913617.65</v>
      </c>
      <c r="AB149">
        <v>9905.76</v>
      </c>
      <c r="AC149">
        <v>2039837.61</v>
      </c>
      <c r="AD149">
        <v>-0.03</v>
      </c>
      <c r="AE149">
        <v>9937.44</v>
      </c>
      <c r="AF149">
        <v>-0.03</v>
      </c>
      <c r="AG149">
        <v>9937.41</v>
      </c>
      <c r="AH149">
        <v>10202.96</v>
      </c>
      <c r="AI149">
        <v>2039837.58</v>
      </c>
      <c r="AJ149">
        <v>2050040.54</v>
      </c>
      <c r="AK149">
        <v>19843.2</v>
      </c>
      <c r="AL149">
        <v>7309891.28</v>
      </c>
      <c r="AM149">
        <v>2069883.74</v>
      </c>
    </row>
    <row r="150" spans="1:39" ht="15">
      <c r="A150" s="6" t="str">
        <f t="shared" si="12"/>
        <v>1305014</v>
      </c>
      <c r="B150" s="6" t="e">
        <f>VLOOKUP(A150,#REF!,16,FALSE)</f>
        <v>#REF!</v>
      </c>
      <c r="C150" s="6" t="e">
        <f t="shared" si="13"/>
        <v>#REF!</v>
      </c>
      <c r="D150" s="6" t="e">
        <f t="shared" si="14"/>
        <v>#REF!</v>
      </c>
      <c r="E150" s="6" t="e">
        <f t="shared" si="15"/>
        <v>#REF!</v>
      </c>
      <c r="F150" s="6" t="e">
        <f>VLOOKUP(Bilancio_2016_USCITE!C150,#REF!,2,FALSE)</f>
        <v>#REF!</v>
      </c>
      <c r="G150" s="6" t="e">
        <f>VLOOKUP(D150,#REF!,2,FALSE)</f>
        <v>#REF!</v>
      </c>
      <c r="H150" s="6" t="e">
        <f>VLOOKUP(E150,#REF!,2,FALSE)</f>
        <v>#REF!</v>
      </c>
      <c r="I150" s="6" t="e">
        <f>VLOOKUP(A150,#REF!,19,FALSE)</f>
        <v>#REF!</v>
      </c>
      <c r="J150" s="6" t="e">
        <f>VLOOKUP(A150,#REF!,21,FALSE)</f>
        <v>#REF!</v>
      </c>
      <c r="K150" s="6">
        <v>13050</v>
      </c>
      <c r="L150" s="6">
        <v>14</v>
      </c>
      <c r="M150" s="6">
        <v>1</v>
      </c>
      <c r="N150" s="6">
        <v>126000</v>
      </c>
      <c r="O150">
        <v>0</v>
      </c>
      <c r="P150">
        <v>126000</v>
      </c>
      <c r="Q150" s="11">
        <f t="shared" si="17"/>
        <v>124382.30395894211</v>
      </c>
      <c r="R150" s="11"/>
      <c r="S150">
        <v>0</v>
      </c>
      <c r="T150">
        <v>0</v>
      </c>
      <c r="U150">
        <v>1015.56</v>
      </c>
      <c r="V150">
        <v>507.78</v>
      </c>
      <c r="W150">
        <v>11206.68</v>
      </c>
      <c r="X150">
        <v>0</v>
      </c>
      <c r="Y150">
        <v>11206.68</v>
      </c>
      <c r="Z150">
        <v>2306.12</v>
      </c>
      <c r="AA150">
        <v>39985.23</v>
      </c>
      <c r="AB150">
        <v>507.78</v>
      </c>
      <c r="AC150">
        <v>8900.59</v>
      </c>
      <c r="AD150">
        <v>-0.03</v>
      </c>
      <c r="AE150">
        <v>2306.12</v>
      </c>
      <c r="AF150">
        <v>-0.03</v>
      </c>
      <c r="AG150">
        <v>2306.09</v>
      </c>
      <c r="AH150">
        <v>507.78</v>
      </c>
      <c r="AI150">
        <v>8900.56</v>
      </c>
      <c r="AJ150">
        <v>9408.34</v>
      </c>
      <c r="AK150">
        <v>2813.9</v>
      </c>
      <c r="AL150">
        <v>124984.44</v>
      </c>
      <c r="AM150">
        <v>12222.24</v>
      </c>
    </row>
    <row r="151" spans="1:39" ht="15">
      <c r="A151" s="6" t="str">
        <f t="shared" si="12"/>
        <v>1305015</v>
      </c>
      <c r="B151" s="6" t="e">
        <f>VLOOKUP(A151,#REF!,16,FALSE)</f>
        <v>#REF!</v>
      </c>
      <c r="C151" s="6" t="e">
        <f t="shared" si="13"/>
        <v>#REF!</v>
      </c>
      <c r="D151" s="6" t="e">
        <f t="shared" si="14"/>
        <v>#REF!</v>
      </c>
      <c r="E151" s="6" t="e">
        <f t="shared" si="15"/>
        <v>#REF!</v>
      </c>
      <c r="F151" s="6" t="e">
        <f>VLOOKUP(Bilancio_2016_USCITE!C151,#REF!,2,FALSE)</f>
        <v>#REF!</v>
      </c>
      <c r="G151" s="6" t="e">
        <f>VLOOKUP(D151,#REF!,2,FALSE)</f>
        <v>#REF!</v>
      </c>
      <c r="H151" s="6" t="e">
        <f>VLOOKUP(E151,#REF!,2,FALSE)</f>
        <v>#REF!</v>
      </c>
      <c r="I151" s="6" t="e">
        <f>VLOOKUP(A151,#REF!,19,FALSE)</f>
        <v>#REF!</v>
      </c>
      <c r="J151" s="6" t="e">
        <f>VLOOKUP(A151,#REF!,21,FALSE)</f>
        <v>#REF!</v>
      </c>
      <c r="K151" s="6">
        <v>13050</v>
      </c>
      <c r="L151" s="6">
        <v>15</v>
      </c>
      <c r="M151" s="6">
        <v>1</v>
      </c>
      <c r="N151" s="6">
        <v>50000</v>
      </c>
      <c r="O151">
        <v>0</v>
      </c>
      <c r="P151">
        <v>50000</v>
      </c>
      <c r="Q151" s="11">
        <f t="shared" si="17"/>
        <v>49358.05712656433</v>
      </c>
      <c r="R151" s="11"/>
      <c r="S151">
        <v>0</v>
      </c>
      <c r="T151">
        <v>0</v>
      </c>
      <c r="U151">
        <v>250</v>
      </c>
      <c r="V151">
        <v>0</v>
      </c>
      <c r="W151">
        <v>39931.81</v>
      </c>
      <c r="X151">
        <v>-1054</v>
      </c>
      <c r="Y151">
        <v>38877.81</v>
      </c>
      <c r="Z151">
        <v>966.5</v>
      </c>
      <c r="AA151">
        <v>30983.21</v>
      </c>
      <c r="AB151">
        <v>0</v>
      </c>
      <c r="AC151">
        <v>37911.31</v>
      </c>
      <c r="AD151">
        <v>0</v>
      </c>
      <c r="AE151">
        <v>966.5</v>
      </c>
      <c r="AF151">
        <v>0</v>
      </c>
      <c r="AG151">
        <v>966.5</v>
      </c>
      <c r="AH151">
        <v>250</v>
      </c>
      <c r="AI151">
        <v>37911.31</v>
      </c>
      <c r="AJ151">
        <v>38161.31</v>
      </c>
      <c r="AK151">
        <v>966.5</v>
      </c>
      <c r="AL151">
        <v>49750</v>
      </c>
      <c r="AM151">
        <v>39127.81</v>
      </c>
    </row>
    <row r="152" spans="1:39" ht="15">
      <c r="A152" s="6" t="str">
        <f t="shared" si="12"/>
        <v>1305020</v>
      </c>
      <c r="B152" s="6" t="e">
        <f>VLOOKUP(A152,#REF!,16,FALSE)</f>
        <v>#REF!</v>
      </c>
      <c r="C152" s="6" t="e">
        <f t="shared" si="13"/>
        <v>#REF!</v>
      </c>
      <c r="D152" s="6" t="e">
        <f t="shared" si="14"/>
        <v>#REF!</v>
      </c>
      <c r="E152" s="6" t="e">
        <f t="shared" si="15"/>
        <v>#REF!</v>
      </c>
      <c r="F152" s="6" t="e">
        <f>VLOOKUP(Bilancio_2016_USCITE!C152,#REF!,2,FALSE)</f>
        <v>#REF!</v>
      </c>
      <c r="G152" s="6" t="e">
        <f>VLOOKUP(D152,#REF!,2,FALSE)</f>
        <v>#REF!</v>
      </c>
      <c r="H152" s="6" t="e">
        <f>VLOOKUP(E152,#REF!,2,FALSE)</f>
        <v>#REF!</v>
      </c>
      <c r="I152" s="6" t="e">
        <f>VLOOKUP(A152,#REF!,19,FALSE)</f>
        <v>#REF!</v>
      </c>
      <c r="J152" s="6" t="e">
        <f>VLOOKUP(A152,#REF!,21,FALSE)</f>
        <v>#REF!</v>
      </c>
      <c r="K152" s="6">
        <v>13050</v>
      </c>
      <c r="L152" s="6">
        <v>20</v>
      </c>
      <c r="M152" s="6">
        <v>1</v>
      </c>
      <c r="N152" s="6">
        <v>296486</v>
      </c>
      <c r="O152">
        <v>0</v>
      </c>
      <c r="P152">
        <v>296486</v>
      </c>
      <c r="Q152" s="11">
        <f t="shared" si="17"/>
        <v>292679.45850453107</v>
      </c>
      <c r="R152" s="11"/>
      <c r="S152">
        <v>0</v>
      </c>
      <c r="T152">
        <v>0</v>
      </c>
      <c r="U152">
        <v>0</v>
      </c>
      <c r="V152">
        <v>0</v>
      </c>
      <c r="W152">
        <v>239178.26</v>
      </c>
      <c r="X152">
        <v>0</v>
      </c>
      <c r="Y152">
        <v>239178.26</v>
      </c>
      <c r="Z152">
        <v>36560.16</v>
      </c>
      <c r="AA152">
        <v>296485.49</v>
      </c>
      <c r="AB152">
        <v>0</v>
      </c>
      <c r="AC152">
        <v>202618.1</v>
      </c>
      <c r="AD152">
        <v>0</v>
      </c>
      <c r="AE152">
        <v>36560.16</v>
      </c>
      <c r="AF152">
        <v>0</v>
      </c>
      <c r="AG152">
        <v>36560.16</v>
      </c>
      <c r="AH152">
        <v>0</v>
      </c>
      <c r="AI152">
        <v>202618.1</v>
      </c>
      <c r="AJ152">
        <v>202618.1</v>
      </c>
      <c r="AK152">
        <v>36560.16</v>
      </c>
      <c r="AL152">
        <v>296486</v>
      </c>
      <c r="AM152">
        <v>239178.26</v>
      </c>
    </row>
    <row r="153" spans="1:39" ht="15">
      <c r="A153" s="6" t="str">
        <f t="shared" si="12"/>
        <v>1305021</v>
      </c>
      <c r="B153" s="6" t="e">
        <f>VLOOKUP(A153,#REF!,16,FALSE)</f>
        <v>#REF!</v>
      </c>
      <c r="C153" s="6" t="e">
        <f t="shared" si="13"/>
        <v>#REF!</v>
      </c>
      <c r="D153" s="6" t="e">
        <f t="shared" si="14"/>
        <v>#REF!</v>
      </c>
      <c r="E153" s="6" t="e">
        <f t="shared" si="15"/>
        <v>#REF!</v>
      </c>
      <c r="F153" s="6" t="e">
        <f>VLOOKUP(Bilancio_2016_USCITE!C153,#REF!,2,FALSE)</f>
        <v>#REF!</v>
      </c>
      <c r="G153" s="6" t="e">
        <f>VLOOKUP(D153,#REF!,2,FALSE)</f>
        <v>#REF!</v>
      </c>
      <c r="H153" s="6" t="e">
        <f>VLOOKUP(E153,#REF!,2,FALSE)</f>
        <v>#REF!</v>
      </c>
      <c r="I153" s="6" t="e">
        <f>VLOOKUP(A153,#REF!,19,FALSE)</f>
        <v>#REF!</v>
      </c>
      <c r="J153" s="6" t="e">
        <f>VLOOKUP(A153,#REF!,21,FALSE)</f>
        <v>#REF!</v>
      </c>
      <c r="K153" s="6">
        <v>13050</v>
      </c>
      <c r="L153" s="6">
        <v>21</v>
      </c>
      <c r="M153" s="6">
        <v>1</v>
      </c>
      <c r="P153">
        <v>0</v>
      </c>
      <c r="Q153" s="11">
        <f t="shared" si="17"/>
        <v>0</v>
      </c>
      <c r="R153" s="11"/>
      <c r="T153">
        <v>0</v>
      </c>
      <c r="Y153">
        <v>0</v>
      </c>
      <c r="AC153">
        <v>0</v>
      </c>
      <c r="AD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</row>
    <row r="154" spans="1:39" ht="15">
      <c r="A154" s="6" t="str">
        <f t="shared" si="12"/>
        <v>1305030</v>
      </c>
      <c r="B154" s="6" t="e">
        <f>VLOOKUP(A154,#REF!,16,FALSE)</f>
        <v>#REF!</v>
      </c>
      <c r="C154" s="6" t="e">
        <f t="shared" si="13"/>
        <v>#REF!</v>
      </c>
      <c r="D154" s="6" t="e">
        <f t="shared" si="14"/>
        <v>#REF!</v>
      </c>
      <c r="E154" s="6" t="e">
        <f t="shared" si="15"/>
        <v>#REF!</v>
      </c>
      <c r="F154" s="6" t="e">
        <f>VLOOKUP(Bilancio_2016_USCITE!C154,#REF!,2,FALSE)</f>
        <v>#REF!</v>
      </c>
      <c r="G154" s="6" t="e">
        <f>VLOOKUP(D154,#REF!,2,FALSE)</f>
        <v>#REF!</v>
      </c>
      <c r="H154" s="6" t="e">
        <f>VLOOKUP(E154,#REF!,2,FALSE)</f>
        <v>#REF!</v>
      </c>
      <c r="I154" s="6" t="e">
        <f>VLOOKUP(A154,#REF!,19,FALSE)</f>
        <v>#REF!</v>
      </c>
      <c r="J154" s="6" t="e">
        <f>VLOOKUP(A154,#REF!,21,FALSE)</f>
        <v>#REF!</v>
      </c>
      <c r="K154" s="6">
        <v>13050</v>
      </c>
      <c r="L154" s="6">
        <v>30</v>
      </c>
      <c r="M154" s="6">
        <v>1</v>
      </c>
      <c r="N154" s="6">
        <v>180000</v>
      </c>
      <c r="O154">
        <v>0</v>
      </c>
      <c r="P154">
        <v>180000</v>
      </c>
      <c r="Q154" s="11">
        <f t="shared" si="17"/>
        <v>177689.0056556316</v>
      </c>
      <c r="R154" s="11"/>
      <c r="S154">
        <v>0</v>
      </c>
      <c r="T154">
        <v>0</v>
      </c>
      <c r="U154">
        <v>0</v>
      </c>
      <c r="V154">
        <v>0</v>
      </c>
      <c r="W154">
        <v>66848.54</v>
      </c>
      <c r="X154">
        <v>0</v>
      </c>
      <c r="Y154">
        <v>66848.54</v>
      </c>
      <c r="Z154">
        <v>2369.66</v>
      </c>
      <c r="AA154">
        <v>39682.6</v>
      </c>
      <c r="AB154">
        <v>0</v>
      </c>
      <c r="AC154">
        <v>64478.88</v>
      </c>
      <c r="AD154">
        <v>0</v>
      </c>
      <c r="AE154">
        <v>2369.66</v>
      </c>
      <c r="AF154">
        <v>0</v>
      </c>
      <c r="AG154">
        <v>2369.66</v>
      </c>
      <c r="AH154">
        <v>0</v>
      </c>
      <c r="AI154">
        <v>64478.88</v>
      </c>
      <c r="AJ154">
        <v>64478.88</v>
      </c>
      <c r="AK154">
        <v>2369.66</v>
      </c>
      <c r="AL154">
        <v>180000</v>
      </c>
      <c r="AM154">
        <v>66848.54</v>
      </c>
    </row>
    <row r="155" spans="1:39" ht="15">
      <c r="A155" s="6" t="str">
        <f t="shared" si="12"/>
        <v>130510</v>
      </c>
      <c r="B155" s="6" t="e">
        <f>VLOOKUP(A155,#REF!,16,FALSE)</f>
        <v>#REF!</v>
      </c>
      <c r="C155" s="6" t="e">
        <f t="shared" si="13"/>
        <v>#REF!</v>
      </c>
      <c r="D155" s="6" t="e">
        <f t="shared" si="14"/>
        <v>#REF!</v>
      </c>
      <c r="E155" s="6" t="e">
        <f t="shared" si="15"/>
        <v>#REF!</v>
      </c>
      <c r="F155" s="6" t="e">
        <f>VLOOKUP(Bilancio_2016_USCITE!C155,#REF!,2,FALSE)</f>
        <v>#REF!</v>
      </c>
      <c r="G155" s="6" t="e">
        <f>VLOOKUP(D155,#REF!,2,FALSE)</f>
        <v>#REF!</v>
      </c>
      <c r="H155" s="6" t="e">
        <f>VLOOKUP(E155,#REF!,2,FALSE)</f>
        <v>#REF!</v>
      </c>
      <c r="I155" s="6" t="e">
        <f>VLOOKUP(A155,#REF!,19,FALSE)</f>
        <v>#REF!</v>
      </c>
      <c r="J155" s="6" t="e">
        <f>VLOOKUP(A155,#REF!,21,FALSE)</f>
        <v>#REF!</v>
      </c>
      <c r="K155" s="6">
        <v>13051</v>
      </c>
      <c r="L155" s="6">
        <v>0</v>
      </c>
      <c r="M155" s="6">
        <v>0</v>
      </c>
      <c r="N155" s="6">
        <v>0</v>
      </c>
      <c r="O155">
        <v>0</v>
      </c>
      <c r="P155">
        <v>0</v>
      </c>
      <c r="Q155" s="6">
        <v>163000</v>
      </c>
      <c r="R155" s="6">
        <v>163000</v>
      </c>
      <c r="S155">
        <v>0</v>
      </c>
      <c r="T155">
        <v>163000</v>
      </c>
      <c r="W155">
        <v>160547.18</v>
      </c>
      <c r="Y155">
        <v>160547.18</v>
      </c>
      <c r="AC155">
        <v>160547.18</v>
      </c>
      <c r="AD155">
        <v>0</v>
      </c>
      <c r="AF155">
        <v>0</v>
      </c>
      <c r="AG155">
        <v>0</v>
      </c>
      <c r="AH155">
        <v>0</v>
      </c>
      <c r="AI155">
        <v>160547.18</v>
      </c>
      <c r="AJ155">
        <v>160547.18</v>
      </c>
      <c r="AK155">
        <v>0</v>
      </c>
      <c r="AL155">
        <v>0</v>
      </c>
      <c r="AM155">
        <v>160547.18</v>
      </c>
    </row>
    <row r="156" spans="1:39" ht="15">
      <c r="A156" s="6" t="str">
        <f t="shared" si="12"/>
        <v>1305110</v>
      </c>
      <c r="B156" s="6" t="e">
        <f>VLOOKUP(A156,#REF!,16,FALSE)</f>
        <v>#REF!</v>
      </c>
      <c r="C156" s="6" t="e">
        <f t="shared" si="13"/>
        <v>#REF!</v>
      </c>
      <c r="D156" s="6" t="e">
        <f t="shared" si="14"/>
        <v>#REF!</v>
      </c>
      <c r="E156" s="6" t="e">
        <f t="shared" si="15"/>
        <v>#REF!</v>
      </c>
      <c r="F156" s="6" t="e">
        <f>VLOOKUP(Bilancio_2016_USCITE!C156,#REF!,2,FALSE)</f>
        <v>#REF!</v>
      </c>
      <c r="G156" s="6" t="e">
        <f>VLOOKUP(D156,#REF!,2,FALSE)</f>
        <v>#REF!</v>
      </c>
      <c r="H156" s="6" t="e">
        <f>VLOOKUP(E156,#REF!,2,FALSE)</f>
        <v>#REF!</v>
      </c>
      <c r="I156" s="6" t="e">
        <f>VLOOKUP(A156,#REF!,19,FALSE)</f>
        <v>#REF!</v>
      </c>
      <c r="J156" s="6" t="e">
        <f>VLOOKUP(A156,#REF!,21,FALSE)</f>
        <v>#REF!</v>
      </c>
      <c r="K156" s="6">
        <v>13051</v>
      </c>
      <c r="L156" s="6">
        <v>10</v>
      </c>
      <c r="M156" s="6">
        <v>1</v>
      </c>
      <c r="N156" s="6">
        <v>30000</v>
      </c>
      <c r="O156">
        <v>0</v>
      </c>
      <c r="P156">
        <v>30000</v>
      </c>
      <c r="Q156" s="11">
        <f>$Q$155*N156/SUM($N$156:$N$157)</f>
        <v>139714.2857142857</v>
      </c>
      <c r="R156" s="11"/>
      <c r="S156">
        <v>0</v>
      </c>
      <c r="T156">
        <v>0</v>
      </c>
      <c r="W156">
        <v>0</v>
      </c>
      <c r="Y156">
        <v>0</v>
      </c>
      <c r="AC156">
        <v>0</v>
      </c>
      <c r="AD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30000</v>
      </c>
      <c r="AM156">
        <v>0</v>
      </c>
    </row>
    <row r="157" spans="1:39" ht="15">
      <c r="A157" s="6" t="str">
        <f t="shared" si="12"/>
        <v>1305111</v>
      </c>
      <c r="B157" s="6" t="e">
        <f>VLOOKUP(A157,#REF!,16,FALSE)</f>
        <v>#REF!</v>
      </c>
      <c r="C157" s="6" t="e">
        <f t="shared" si="13"/>
        <v>#REF!</v>
      </c>
      <c r="D157" s="6" t="e">
        <f t="shared" si="14"/>
        <v>#REF!</v>
      </c>
      <c r="E157" s="6" t="e">
        <f t="shared" si="15"/>
        <v>#REF!</v>
      </c>
      <c r="F157" s="6" t="e">
        <f>VLOOKUP(Bilancio_2016_USCITE!C157,#REF!,2,FALSE)</f>
        <v>#REF!</v>
      </c>
      <c r="G157" s="6" t="e">
        <f>VLOOKUP(D157,#REF!,2,FALSE)</f>
        <v>#REF!</v>
      </c>
      <c r="H157" s="6" t="e">
        <f>VLOOKUP(E157,#REF!,2,FALSE)</f>
        <v>#REF!</v>
      </c>
      <c r="I157" s="6" t="e">
        <f>VLOOKUP(A157,#REF!,19,FALSE)</f>
        <v>#REF!</v>
      </c>
      <c r="J157" s="6" t="e">
        <f>VLOOKUP(A157,#REF!,21,FALSE)</f>
        <v>#REF!</v>
      </c>
      <c r="K157" s="6">
        <v>13051</v>
      </c>
      <c r="L157" s="6">
        <v>11</v>
      </c>
      <c r="M157" s="6">
        <v>1</v>
      </c>
      <c r="N157" s="6">
        <v>5000</v>
      </c>
      <c r="O157">
        <v>0</v>
      </c>
      <c r="P157">
        <v>5000</v>
      </c>
      <c r="Q157" s="11">
        <f>$Q$155*N157/SUM($N$156:$N$157)</f>
        <v>23285.714285714286</v>
      </c>
      <c r="R157" s="11"/>
      <c r="S157">
        <v>0</v>
      </c>
      <c r="T157">
        <v>0</v>
      </c>
      <c r="W157">
        <v>1079.3</v>
      </c>
      <c r="X157">
        <v>0</v>
      </c>
      <c r="Y157">
        <v>1079.3</v>
      </c>
      <c r="Z157">
        <v>1079.3</v>
      </c>
      <c r="AC157">
        <v>0</v>
      </c>
      <c r="AD157">
        <v>0</v>
      </c>
      <c r="AE157">
        <v>1079.3</v>
      </c>
      <c r="AF157">
        <v>0</v>
      </c>
      <c r="AG157">
        <v>1079.3</v>
      </c>
      <c r="AH157">
        <v>0</v>
      </c>
      <c r="AI157">
        <v>0</v>
      </c>
      <c r="AJ157">
        <v>0</v>
      </c>
      <c r="AK157">
        <v>1079.3</v>
      </c>
      <c r="AL157">
        <v>5000</v>
      </c>
      <c r="AM157">
        <v>1079.3</v>
      </c>
    </row>
    <row r="158" spans="1:39" ht="15">
      <c r="A158" s="6" t="str">
        <f t="shared" si="12"/>
        <v>130600</v>
      </c>
      <c r="B158" s="6" t="e">
        <f>VLOOKUP(A158,#REF!,16,FALSE)</f>
        <v>#REF!</v>
      </c>
      <c r="C158" s="6" t="e">
        <f t="shared" si="13"/>
        <v>#REF!</v>
      </c>
      <c r="D158" s="6" t="e">
        <f t="shared" si="14"/>
        <v>#REF!</v>
      </c>
      <c r="E158" s="6" t="e">
        <f t="shared" si="15"/>
        <v>#REF!</v>
      </c>
      <c r="F158" s="6" t="e">
        <f>VLOOKUP(Bilancio_2016_USCITE!C158,#REF!,2,FALSE)</f>
        <v>#REF!</v>
      </c>
      <c r="G158" s="6" t="e">
        <f>VLOOKUP(D158,#REF!,2,FALSE)</f>
        <v>#REF!</v>
      </c>
      <c r="H158" s="6" t="e">
        <f>VLOOKUP(E158,#REF!,2,FALSE)</f>
        <v>#REF!</v>
      </c>
      <c r="I158" s="6" t="e">
        <f>VLOOKUP(A158,#REF!,19,FALSE)</f>
        <v>#REF!</v>
      </c>
      <c r="J158" s="6" t="e">
        <f>VLOOKUP(A158,#REF!,21,FALSE)</f>
        <v>#REF!</v>
      </c>
      <c r="K158" s="6">
        <v>13060</v>
      </c>
      <c r="L158" s="6">
        <v>0</v>
      </c>
      <c r="M158" s="6">
        <v>0</v>
      </c>
      <c r="N158" s="6">
        <v>0</v>
      </c>
      <c r="O158">
        <v>0</v>
      </c>
      <c r="P158">
        <v>0</v>
      </c>
      <c r="Q158" s="6">
        <v>360000</v>
      </c>
      <c r="R158" s="6">
        <v>360000</v>
      </c>
      <c r="S158">
        <v>0</v>
      </c>
      <c r="T158">
        <v>360000</v>
      </c>
      <c r="U158">
        <v>0</v>
      </c>
      <c r="V158">
        <v>0</v>
      </c>
      <c r="W158">
        <v>123196.44</v>
      </c>
      <c r="Y158">
        <v>123196.44</v>
      </c>
      <c r="AA158">
        <v>0</v>
      </c>
      <c r="AB158">
        <v>0</v>
      </c>
      <c r="AC158">
        <v>123196.44</v>
      </c>
      <c r="AD158">
        <v>0</v>
      </c>
      <c r="AF158">
        <v>0</v>
      </c>
      <c r="AG158">
        <v>0</v>
      </c>
      <c r="AH158">
        <v>0</v>
      </c>
      <c r="AI158">
        <v>123196.44</v>
      </c>
      <c r="AJ158">
        <v>123196.44</v>
      </c>
      <c r="AK158">
        <v>0</v>
      </c>
      <c r="AL158">
        <v>0</v>
      </c>
      <c r="AM158">
        <v>123196.44</v>
      </c>
    </row>
    <row r="159" spans="1:39" ht="15">
      <c r="A159" s="6" t="str">
        <f t="shared" si="12"/>
        <v>1306010</v>
      </c>
      <c r="B159" s="6" t="e">
        <f>VLOOKUP(A159,#REF!,16,FALSE)</f>
        <v>#REF!</v>
      </c>
      <c r="C159" s="6" t="e">
        <f t="shared" si="13"/>
        <v>#REF!</v>
      </c>
      <c r="D159" s="6" t="e">
        <f t="shared" si="14"/>
        <v>#REF!</v>
      </c>
      <c r="E159" s="6" t="e">
        <f t="shared" si="15"/>
        <v>#REF!</v>
      </c>
      <c r="F159" s="6" t="e">
        <f>VLOOKUP(Bilancio_2016_USCITE!C159,#REF!,2,FALSE)</f>
        <v>#REF!</v>
      </c>
      <c r="G159" s="6" t="e">
        <f>VLOOKUP(D159,#REF!,2,FALSE)</f>
        <v>#REF!</v>
      </c>
      <c r="H159" s="6" t="e">
        <f>VLOOKUP(E159,#REF!,2,FALSE)</f>
        <v>#REF!</v>
      </c>
      <c r="I159" s="6" t="e">
        <f>VLOOKUP(A159,#REF!,19,FALSE)</f>
        <v>#REF!</v>
      </c>
      <c r="J159" s="6" t="e">
        <f>VLOOKUP(A159,#REF!,21,FALSE)</f>
        <v>#REF!</v>
      </c>
      <c r="K159" s="6">
        <v>13060</v>
      </c>
      <c r="L159" s="6">
        <v>10</v>
      </c>
      <c r="M159" s="6">
        <v>1</v>
      </c>
      <c r="N159" s="6">
        <v>10000</v>
      </c>
      <c r="O159">
        <v>0</v>
      </c>
      <c r="P159">
        <v>10000</v>
      </c>
      <c r="Q159" s="11">
        <f>$Q$158*N159/SUM($N$159:$N$163)</f>
        <v>9863.013698630137</v>
      </c>
      <c r="R159" s="11"/>
      <c r="S159">
        <v>0</v>
      </c>
      <c r="T159">
        <v>0</v>
      </c>
      <c r="U159">
        <v>0</v>
      </c>
      <c r="V159">
        <v>0</v>
      </c>
      <c r="W159">
        <v>0.01</v>
      </c>
      <c r="Y159">
        <v>0.01</v>
      </c>
      <c r="AA159">
        <v>9613.5</v>
      </c>
      <c r="AB159">
        <v>0</v>
      </c>
      <c r="AC159">
        <v>0.01</v>
      </c>
      <c r="AD159">
        <v>0</v>
      </c>
      <c r="AF159">
        <v>0</v>
      </c>
      <c r="AG159">
        <v>0</v>
      </c>
      <c r="AH159">
        <v>0</v>
      </c>
      <c r="AI159">
        <v>0.01</v>
      </c>
      <c r="AJ159">
        <v>0.01</v>
      </c>
      <c r="AK159">
        <v>0</v>
      </c>
      <c r="AL159">
        <v>10000</v>
      </c>
      <c r="AM159">
        <v>0.01</v>
      </c>
    </row>
    <row r="160" spans="1:39" ht="15">
      <c r="A160" s="6" t="str">
        <f t="shared" si="12"/>
        <v>1306011</v>
      </c>
      <c r="B160" s="6" t="e">
        <f>VLOOKUP(A160,#REF!,16,FALSE)</f>
        <v>#REF!</v>
      </c>
      <c r="C160" s="6" t="e">
        <f t="shared" si="13"/>
        <v>#REF!</v>
      </c>
      <c r="D160" s="6" t="e">
        <f t="shared" si="14"/>
        <v>#REF!</v>
      </c>
      <c r="E160" s="6" t="e">
        <f t="shared" si="15"/>
        <v>#REF!</v>
      </c>
      <c r="F160" s="6" t="e">
        <f>VLOOKUP(Bilancio_2016_USCITE!C160,#REF!,2,FALSE)</f>
        <v>#REF!</v>
      </c>
      <c r="G160" s="6" t="e">
        <f>VLOOKUP(D160,#REF!,2,FALSE)</f>
        <v>#REF!</v>
      </c>
      <c r="H160" s="6" t="e">
        <f>VLOOKUP(E160,#REF!,2,FALSE)</f>
        <v>#REF!</v>
      </c>
      <c r="I160" s="6" t="e">
        <f>VLOOKUP(A160,#REF!,19,FALSE)</f>
        <v>#REF!</v>
      </c>
      <c r="J160" s="6" t="e">
        <f>VLOOKUP(A160,#REF!,21,FALSE)</f>
        <v>#REF!</v>
      </c>
      <c r="K160" s="6">
        <v>13060</v>
      </c>
      <c r="L160" s="6">
        <v>11</v>
      </c>
      <c r="M160" s="6">
        <v>1</v>
      </c>
      <c r="N160" s="6">
        <v>120000</v>
      </c>
      <c r="O160">
        <v>0</v>
      </c>
      <c r="P160">
        <v>120000</v>
      </c>
      <c r="Q160" s="11">
        <f>$Q$158*N160/SUM($N$159:$N$163)</f>
        <v>118356.16438356164</v>
      </c>
      <c r="R160" s="11"/>
      <c r="S160">
        <v>0</v>
      </c>
      <c r="T160">
        <v>0</v>
      </c>
      <c r="U160">
        <v>0</v>
      </c>
      <c r="V160">
        <v>0</v>
      </c>
      <c r="W160">
        <v>2194.08</v>
      </c>
      <c r="Y160">
        <v>2194.08</v>
      </c>
      <c r="AA160">
        <v>65794.95</v>
      </c>
      <c r="AB160">
        <v>0</v>
      </c>
      <c r="AC160">
        <v>2194.08</v>
      </c>
      <c r="AD160">
        <v>0</v>
      </c>
      <c r="AF160">
        <v>0</v>
      </c>
      <c r="AG160">
        <v>0</v>
      </c>
      <c r="AH160">
        <v>0</v>
      </c>
      <c r="AI160">
        <v>2194.08</v>
      </c>
      <c r="AJ160">
        <v>2194.08</v>
      </c>
      <c r="AK160">
        <v>0</v>
      </c>
      <c r="AL160">
        <v>120000</v>
      </c>
      <c r="AM160">
        <v>2194.08</v>
      </c>
    </row>
    <row r="161" spans="1:39" ht="15">
      <c r="A161" s="6" t="str">
        <f t="shared" si="12"/>
        <v>1306012</v>
      </c>
      <c r="B161" s="6" t="e">
        <f>VLOOKUP(A161,#REF!,16,FALSE)</f>
        <v>#REF!</v>
      </c>
      <c r="C161" s="6" t="e">
        <f t="shared" si="13"/>
        <v>#REF!</v>
      </c>
      <c r="D161" s="6" t="e">
        <f t="shared" si="14"/>
        <v>#REF!</v>
      </c>
      <c r="E161" s="6" t="e">
        <f t="shared" si="15"/>
        <v>#REF!</v>
      </c>
      <c r="F161" s="6" t="e">
        <f>VLOOKUP(Bilancio_2016_USCITE!C161,#REF!,2,FALSE)</f>
        <v>#REF!</v>
      </c>
      <c r="G161" s="6" t="e">
        <f>VLOOKUP(D161,#REF!,2,FALSE)</f>
        <v>#REF!</v>
      </c>
      <c r="H161" s="6" t="e">
        <f>VLOOKUP(E161,#REF!,2,FALSE)</f>
        <v>#REF!</v>
      </c>
      <c r="I161" s="6" t="e">
        <f>VLOOKUP(A161,#REF!,19,FALSE)</f>
        <v>#REF!</v>
      </c>
      <c r="J161" s="6" t="e">
        <f>VLOOKUP(A161,#REF!,21,FALSE)</f>
        <v>#REF!</v>
      </c>
      <c r="K161" s="6">
        <v>13060</v>
      </c>
      <c r="L161" s="6">
        <v>12</v>
      </c>
      <c r="M161" s="6">
        <v>1</v>
      </c>
      <c r="N161" s="6">
        <v>90000</v>
      </c>
      <c r="O161">
        <v>0</v>
      </c>
      <c r="P161">
        <v>90000</v>
      </c>
      <c r="Q161" s="11">
        <f>$Q$158*N161/SUM($N$159:$N$163)</f>
        <v>88767.12328767123</v>
      </c>
      <c r="R161" s="11"/>
      <c r="S161">
        <v>0</v>
      </c>
      <c r="T161">
        <v>0</v>
      </c>
      <c r="U161">
        <v>0</v>
      </c>
      <c r="V161">
        <v>0</v>
      </c>
      <c r="W161">
        <v>0</v>
      </c>
      <c r="Y161">
        <v>0</v>
      </c>
      <c r="AA161">
        <v>58680</v>
      </c>
      <c r="AB161">
        <v>0</v>
      </c>
      <c r="AC161">
        <v>0</v>
      </c>
      <c r="AD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90000</v>
      </c>
      <c r="AM161">
        <v>0</v>
      </c>
    </row>
    <row r="162" spans="1:39" ht="15">
      <c r="A162" s="6" t="str">
        <f t="shared" si="12"/>
        <v>1306013</v>
      </c>
      <c r="B162" s="6" t="e">
        <f>VLOOKUP(A162,#REF!,16,FALSE)</f>
        <v>#REF!</v>
      </c>
      <c r="C162" s="6" t="e">
        <f t="shared" si="13"/>
        <v>#REF!</v>
      </c>
      <c r="D162" s="6" t="e">
        <f t="shared" si="14"/>
        <v>#REF!</v>
      </c>
      <c r="E162" s="6" t="e">
        <f t="shared" si="15"/>
        <v>#REF!</v>
      </c>
      <c r="F162" s="6" t="e">
        <f>VLOOKUP(Bilancio_2016_USCITE!C162,#REF!,2,FALSE)</f>
        <v>#REF!</v>
      </c>
      <c r="G162" s="6" t="e">
        <f>VLOOKUP(D162,#REF!,2,FALSE)</f>
        <v>#REF!</v>
      </c>
      <c r="H162" s="6" t="e">
        <f>VLOOKUP(E162,#REF!,2,FALSE)</f>
        <v>#REF!</v>
      </c>
      <c r="I162" s="6" t="e">
        <f>VLOOKUP(A162,#REF!,19,FALSE)</f>
        <v>#REF!</v>
      </c>
      <c r="J162" s="6" t="e">
        <f>VLOOKUP(A162,#REF!,21,FALSE)</f>
        <v>#REF!</v>
      </c>
      <c r="K162" s="6">
        <v>13060</v>
      </c>
      <c r="L162" s="6">
        <v>13</v>
      </c>
      <c r="M162" s="6">
        <v>1</v>
      </c>
      <c r="N162" s="6">
        <v>120000</v>
      </c>
      <c r="O162">
        <v>0</v>
      </c>
      <c r="P162">
        <v>120000</v>
      </c>
      <c r="Q162" s="11">
        <f>$Q$158*N162/SUM($N$159:$N$163)</f>
        <v>118356.16438356164</v>
      </c>
      <c r="R162" s="11"/>
      <c r="S162">
        <v>0</v>
      </c>
      <c r="T162">
        <v>0</v>
      </c>
      <c r="U162">
        <v>0</v>
      </c>
      <c r="V162">
        <v>0</v>
      </c>
      <c r="W162">
        <v>16731</v>
      </c>
      <c r="X162">
        <v>0</v>
      </c>
      <c r="Y162">
        <v>16731</v>
      </c>
      <c r="Z162">
        <v>16731</v>
      </c>
      <c r="AA162">
        <v>87267</v>
      </c>
      <c r="AB162">
        <v>0</v>
      </c>
      <c r="AC162">
        <v>0</v>
      </c>
      <c r="AD162">
        <v>0</v>
      </c>
      <c r="AE162">
        <v>16731</v>
      </c>
      <c r="AF162">
        <v>0</v>
      </c>
      <c r="AG162">
        <v>16731</v>
      </c>
      <c r="AH162">
        <v>0</v>
      </c>
      <c r="AI162">
        <v>0</v>
      </c>
      <c r="AJ162">
        <v>0</v>
      </c>
      <c r="AK162">
        <v>16731</v>
      </c>
      <c r="AL162">
        <v>120000</v>
      </c>
      <c r="AM162">
        <v>16731</v>
      </c>
    </row>
    <row r="163" spans="1:39" ht="15">
      <c r="A163" s="6" t="str">
        <f t="shared" si="12"/>
        <v>1306014</v>
      </c>
      <c r="B163" s="6" t="e">
        <f>VLOOKUP(A163,#REF!,16,FALSE)</f>
        <v>#REF!</v>
      </c>
      <c r="C163" s="6" t="e">
        <f t="shared" si="13"/>
        <v>#REF!</v>
      </c>
      <c r="D163" s="6" t="e">
        <f t="shared" si="14"/>
        <v>#REF!</v>
      </c>
      <c r="E163" s="6" t="e">
        <f t="shared" si="15"/>
        <v>#REF!</v>
      </c>
      <c r="F163" s="6" t="e">
        <f>VLOOKUP(Bilancio_2016_USCITE!C163,#REF!,2,FALSE)</f>
        <v>#REF!</v>
      </c>
      <c r="G163" s="6" t="e">
        <f>VLOOKUP(D163,#REF!,2,FALSE)</f>
        <v>#REF!</v>
      </c>
      <c r="H163" s="6" t="e">
        <f>VLOOKUP(E163,#REF!,2,FALSE)</f>
        <v>#REF!</v>
      </c>
      <c r="I163" s="6" t="e">
        <f>VLOOKUP(A163,#REF!,19,FALSE)</f>
        <v>#REF!</v>
      </c>
      <c r="J163" s="6" t="e">
        <f>VLOOKUP(A163,#REF!,21,FALSE)</f>
        <v>#REF!</v>
      </c>
      <c r="K163" s="6">
        <v>13060</v>
      </c>
      <c r="L163" s="6">
        <v>14</v>
      </c>
      <c r="M163" s="6">
        <v>1</v>
      </c>
      <c r="N163" s="6">
        <v>25000</v>
      </c>
      <c r="O163">
        <v>0</v>
      </c>
      <c r="P163">
        <v>25000</v>
      </c>
      <c r="Q163" s="11">
        <f>$Q$158*N163/SUM($N$159:$N$163)</f>
        <v>24657.534246575342</v>
      </c>
      <c r="R163" s="11"/>
      <c r="S163">
        <v>0</v>
      </c>
      <c r="T163">
        <v>0</v>
      </c>
      <c r="U163">
        <v>0</v>
      </c>
      <c r="V163">
        <v>0</v>
      </c>
      <c r="W163">
        <v>0</v>
      </c>
      <c r="Y163">
        <v>0</v>
      </c>
      <c r="AA163">
        <v>24750</v>
      </c>
      <c r="AB163">
        <v>0</v>
      </c>
      <c r="AC163">
        <v>0</v>
      </c>
      <c r="AD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25000</v>
      </c>
      <c r="AM163">
        <v>0</v>
      </c>
    </row>
    <row r="164" spans="1:39" ht="15">
      <c r="A164" s="6" t="str">
        <f t="shared" si="12"/>
        <v>130700</v>
      </c>
      <c r="B164" s="6" t="e">
        <f>VLOOKUP(A164,#REF!,16,FALSE)</f>
        <v>#REF!</v>
      </c>
      <c r="C164" s="6" t="e">
        <f t="shared" si="13"/>
        <v>#REF!</v>
      </c>
      <c r="D164" s="6" t="e">
        <f t="shared" si="14"/>
        <v>#REF!</v>
      </c>
      <c r="E164" s="6" t="e">
        <f t="shared" si="15"/>
        <v>#REF!</v>
      </c>
      <c r="F164" s="6" t="e">
        <f>VLOOKUP(Bilancio_2016_USCITE!C164,#REF!,2,FALSE)</f>
        <v>#REF!</v>
      </c>
      <c r="G164" s="6" t="e">
        <f>VLOOKUP(D164,#REF!,2,FALSE)</f>
        <v>#REF!</v>
      </c>
      <c r="H164" s="6" t="e">
        <f>VLOOKUP(E164,#REF!,2,FALSE)</f>
        <v>#REF!</v>
      </c>
      <c r="I164" s="6" t="e">
        <f>VLOOKUP(A164,#REF!,19,FALSE)</f>
        <v>#REF!</v>
      </c>
      <c r="J164" s="6" t="e">
        <f>VLOOKUP(A164,#REF!,21,FALSE)</f>
        <v>#REF!</v>
      </c>
      <c r="K164" s="6">
        <v>13070</v>
      </c>
      <c r="L164" s="6">
        <v>0</v>
      </c>
      <c r="M164" s="6">
        <v>0</v>
      </c>
      <c r="N164" s="6">
        <v>0</v>
      </c>
      <c r="O164">
        <v>0</v>
      </c>
      <c r="P164">
        <v>0</v>
      </c>
      <c r="Q164" s="6">
        <v>2758000</v>
      </c>
      <c r="R164" s="6">
        <v>2758000</v>
      </c>
      <c r="S164">
        <v>0</v>
      </c>
      <c r="T164">
        <v>2758000</v>
      </c>
      <c r="Y164">
        <v>0</v>
      </c>
      <c r="AC164">
        <v>0</v>
      </c>
      <c r="AD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</row>
    <row r="165" spans="1:39" ht="15">
      <c r="A165" s="6" t="str">
        <f t="shared" si="12"/>
        <v>1307010</v>
      </c>
      <c r="B165" s="6" t="e">
        <f>VLOOKUP(A165,#REF!,16,FALSE)</f>
        <v>#REF!</v>
      </c>
      <c r="C165" s="6" t="e">
        <f t="shared" si="13"/>
        <v>#REF!</v>
      </c>
      <c r="D165" s="6" t="e">
        <f t="shared" si="14"/>
        <v>#REF!</v>
      </c>
      <c r="E165" s="6" t="e">
        <f t="shared" si="15"/>
        <v>#REF!</v>
      </c>
      <c r="F165" s="6" t="e">
        <f>VLOOKUP(Bilancio_2016_USCITE!C165,#REF!,2,FALSE)</f>
        <v>#REF!</v>
      </c>
      <c r="G165" s="6" t="e">
        <f>VLOOKUP(D165,#REF!,2,FALSE)</f>
        <v>#REF!</v>
      </c>
      <c r="H165" s="6" t="e">
        <f>VLOOKUP(E165,#REF!,2,FALSE)</f>
        <v>#REF!</v>
      </c>
      <c r="I165" s="6" t="e">
        <f>VLOOKUP(A165,#REF!,19,FALSE)</f>
        <v>#REF!</v>
      </c>
      <c r="J165" s="6" t="e">
        <f>VLOOKUP(A165,#REF!,21,FALSE)</f>
        <v>#REF!</v>
      </c>
      <c r="K165" s="6">
        <v>13070</v>
      </c>
      <c r="L165" s="6">
        <v>10</v>
      </c>
      <c r="M165" s="6">
        <v>0</v>
      </c>
      <c r="N165" s="6">
        <v>1360600</v>
      </c>
      <c r="O165">
        <v>0</v>
      </c>
      <c r="P165">
        <v>1360600</v>
      </c>
      <c r="Q165" s="11">
        <f>$Q$164*N165/SUM($N$165:$N$166)</f>
        <v>1481692.6478717523</v>
      </c>
      <c r="R165" s="11"/>
      <c r="S165">
        <v>0</v>
      </c>
      <c r="T165">
        <v>0</v>
      </c>
      <c r="U165">
        <v>500</v>
      </c>
      <c r="V165">
        <v>0</v>
      </c>
      <c r="W165">
        <v>414648.52</v>
      </c>
      <c r="X165">
        <v>0</v>
      </c>
      <c r="Y165">
        <v>414648.52</v>
      </c>
      <c r="Z165">
        <v>89951.57</v>
      </c>
      <c r="AA165">
        <v>1329016.72</v>
      </c>
      <c r="AB165">
        <v>0</v>
      </c>
      <c r="AC165">
        <v>324697.45</v>
      </c>
      <c r="AD165">
        <v>-0.5</v>
      </c>
      <c r="AE165">
        <v>89951.57</v>
      </c>
      <c r="AF165">
        <v>-0.5</v>
      </c>
      <c r="AG165">
        <v>89951.07</v>
      </c>
      <c r="AH165">
        <v>500</v>
      </c>
      <c r="AI165">
        <v>324696.95</v>
      </c>
      <c r="AJ165">
        <v>325196.95</v>
      </c>
      <c r="AK165">
        <v>89951.57</v>
      </c>
      <c r="AL165">
        <v>1360100</v>
      </c>
      <c r="AM165">
        <v>415148.52</v>
      </c>
    </row>
    <row r="166" spans="1:39" ht="15">
      <c r="A166" s="6" t="str">
        <f t="shared" si="12"/>
        <v>1307012</v>
      </c>
      <c r="B166" s="6" t="e">
        <f>VLOOKUP(A166,#REF!,16,FALSE)</f>
        <v>#REF!</v>
      </c>
      <c r="C166" s="6" t="e">
        <f t="shared" si="13"/>
        <v>#REF!</v>
      </c>
      <c r="D166" s="6" t="e">
        <f t="shared" si="14"/>
        <v>#REF!</v>
      </c>
      <c r="E166" s="6" t="e">
        <f t="shared" si="15"/>
        <v>#REF!</v>
      </c>
      <c r="F166" s="6" t="e">
        <f>VLOOKUP(Bilancio_2016_USCITE!C166,#REF!,2,FALSE)</f>
        <v>#REF!</v>
      </c>
      <c r="G166" s="6" t="e">
        <f>VLOOKUP(D166,#REF!,2,FALSE)</f>
        <v>#REF!</v>
      </c>
      <c r="H166" s="6" t="e">
        <f>VLOOKUP(E166,#REF!,2,FALSE)</f>
        <v>#REF!</v>
      </c>
      <c r="I166" s="6" t="e">
        <f>VLOOKUP(A166,#REF!,19,FALSE)</f>
        <v>#REF!</v>
      </c>
      <c r="J166" s="6" t="e">
        <f>VLOOKUP(A166,#REF!,21,FALSE)</f>
        <v>#REF!</v>
      </c>
      <c r="K166" s="6">
        <v>13070</v>
      </c>
      <c r="L166" s="6">
        <v>12</v>
      </c>
      <c r="M166" s="6">
        <v>0</v>
      </c>
      <c r="N166" s="6">
        <v>1172000</v>
      </c>
      <c r="O166">
        <v>0</v>
      </c>
      <c r="P166">
        <v>1172000</v>
      </c>
      <c r="Q166" s="11">
        <f>$Q$164*N166/SUM($N$165:$N$166)</f>
        <v>1276307.3521282477</v>
      </c>
      <c r="R166" s="11"/>
      <c r="S166">
        <v>0</v>
      </c>
      <c r="T166">
        <v>0</v>
      </c>
      <c r="U166">
        <v>0</v>
      </c>
      <c r="V166">
        <v>0</v>
      </c>
      <c r="W166">
        <v>562390.17</v>
      </c>
      <c r="X166">
        <v>0</v>
      </c>
      <c r="Y166">
        <v>562390.17</v>
      </c>
      <c r="Z166">
        <v>159091.73</v>
      </c>
      <c r="AA166">
        <v>1171620.17</v>
      </c>
      <c r="AB166">
        <v>0</v>
      </c>
      <c r="AC166">
        <v>403298.44</v>
      </c>
      <c r="AD166">
        <v>0</v>
      </c>
      <c r="AE166">
        <v>159091.73</v>
      </c>
      <c r="AF166">
        <v>0</v>
      </c>
      <c r="AG166">
        <v>159091.73</v>
      </c>
      <c r="AH166">
        <v>0</v>
      </c>
      <c r="AI166">
        <v>403298.44</v>
      </c>
      <c r="AJ166">
        <v>403298.44</v>
      </c>
      <c r="AK166">
        <v>159091.73</v>
      </c>
      <c r="AL166">
        <v>1172000</v>
      </c>
      <c r="AM166">
        <v>562390.17</v>
      </c>
    </row>
    <row r="167" spans="1:39" ht="15">
      <c r="A167" s="6" t="str">
        <f t="shared" si="12"/>
        <v>130800</v>
      </c>
      <c r="B167" s="6" t="e">
        <f>VLOOKUP(A167,#REF!,16,FALSE)</f>
        <v>#REF!</v>
      </c>
      <c r="C167" s="6" t="e">
        <f t="shared" si="13"/>
        <v>#REF!</v>
      </c>
      <c r="D167" s="6" t="e">
        <f t="shared" si="14"/>
        <v>#REF!</v>
      </c>
      <c r="E167" s="6" t="e">
        <f t="shared" si="15"/>
        <v>#REF!</v>
      </c>
      <c r="F167" s="6" t="e">
        <f>VLOOKUP(Bilancio_2016_USCITE!C167,#REF!,2,FALSE)</f>
        <v>#REF!</v>
      </c>
      <c r="G167" s="6" t="e">
        <f>VLOOKUP(D167,#REF!,2,FALSE)</f>
        <v>#REF!</v>
      </c>
      <c r="H167" s="6" t="e">
        <f>VLOOKUP(E167,#REF!,2,FALSE)</f>
        <v>#REF!</v>
      </c>
      <c r="I167" s="6" t="e">
        <f>VLOOKUP(A167,#REF!,19,FALSE)</f>
        <v>#REF!</v>
      </c>
      <c r="J167" s="6" t="e">
        <f>VLOOKUP(A167,#REF!,21,FALSE)</f>
        <v>#REF!</v>
      </c>
      <c r="K167" s="6">
        <v>13080</v>
      </c>
      <c r="L167" s="6">
        <v>0</v>
      </c>
      <c r="M167" s="6">
        <v>0</v>
      </c>
      <c r="N167" s="6">
        <v>0</v>
      </c>
      <c r="O167">
        <v>0</v>
      </c>
      <c r="P167">
        <v>0</v>
      </c>
      <c r="Q167" s="6">
        <v>1438000</v>
      </c>
      <c r="R167" s="6">
        <v>1438000</v>
      </c>
      <c r="S167">
        <v>0</v>
      </c>
      <c r="T167">
        <v>1438000</v>
      </c>
      <c r="U167">
        <v>0</v>
      </c>
      <c r="V167">
        <v>0</v>
      </c>
      <c r="W167">
        <v>1586120.86</v>
      </c>
      <c r="Y167">
        <v>1586120.86</v>
      </c>
      <c r="AA167">
        <v>0</v>
      </c>
      <c r="AB167">
        <v>0</v>
      </c>
      <c r="AC167">
        <v>1431950.93</v>
      </c>
      <c r="AD167">
        <v>154169.93</v>
      </c>
      <c r="AF167">
        <v>154169.93</v>
      </c>
      <c r="AG167">
        <v>154169.93</v>
      </c>
      <c r="AH167">
        <v>0</v>
      </c>
      <c r="AI167">
        <v>1586120.86</v>
      </c>
      <c r="AJ167">
        <v>1586120.86</v>
      </c>
      <c r="AK167">
        <v>0</v>
      </c>
      <c r="AL167">
        <v>0</v>
      </c>
      <c r="AM167">
        <v>1586120.86</v>
      </c>
    </row>
    <row r="168" spans="1:39" ht="15">
      <c r="A168" s="6" t="str">
        <f t="shared" si="12"/>
        <v>1308010</v>
      </c>
      <c r="B168" s="6" t="e">
        <f>VLOOKUP(A168,#REF!,16,FALSE)</f>
        <v>#REF!</v>
      </c>
      <c r="C168" s="6" t="e">
        <f t="shared" si="13"/>
        <v>#REF!</v>
      </c>
      <c r="D168" s="6" t="e">
        <f t="shared" si="14"/>
        <v>#REF!</v>
      </c>
      <c r="E168" s="6" t="e">
        <f t="shared" si="15"/>
        <v>#REF!</v>
      </c>
      <c r="F168" s="6" t="e">
        <f>VLOOKUP(Bilancio_2016_USCITE!C168,#REF!,2,FALSE)</f>
        <v>#REF!</v>
      </c>
      <c r="G168" s="6" t="e">
        <f>VLOOKUP(D168,#REF!,2,FALSE)</f>
        <v>#REF!</v>
      </c>
      <c r="H168" s="6" t="e">
        <f>VLOOKUP(E168,#REF!,2,FALSE)</f>
        <v>#REF!</v>
      </c>
      <c r="I168" s="6" t="e">
        <f>VLOOKUP(A168,#REF!,19,FALSE)</f>
        <v>#REF!</v>
      </c>
      <c r="J168" s="6" t="e">
        <f>VLOOKUP(A168,#REF!,21,FALSE)</f>
        <v>#REF!</v>
      </c>
      <c r="K168" s="6">
        <v>13080</v>
      </c>
      <c r="L168" s="6">
        <v>10</v>
      </c>
      <c r="M168" s="6">
        <v>1</v>
      </c>
      <c r="N168" s="6">
        <v>901265</v>
      </c>
      <c r="O168">
        <v>0</v>
      </c>
      <c r="P168">
        <v>901265</v>
      </c>
      <c r="Q168" s="11">
        <f>$Q$167*N168/SUM($N$168:$N$170)</f>
        <v>927141.7983853949</v>
      </c>
      <c r="R168" s="11"/>
      <c r="S168">
        <v>0</v>
      </c>
      <c r="T168">
        <v>0</v>
      </c>
      <c r="U168">
        <v>20650</v>
      </c>
      <c r="V168">
        <v>0</v>
      </c>
      <c r="W168">
        <v>219134.9</v>
      </c>
      <c r="Y168">
        <v>219134.9</v>
      </c>
      <c r="AA168">
        <v>830769.52</v>
      </c>
      <c r="AB168">
        <v>0</v>
      </c>
      <c r="AC168">
        <v>219134.9</v>
      </c>
      <c r="AD168">
        <v>0</v>
      </c>
      <c r="AF168">
        <v>0</v>
      </c>
      <c r="AG168">
        <v>0</v>
      </c>
      <c r="AH168">
        <v>20650</v>
      </c>
      <c r="AI168">
        <v>219134.9</v>
      </c>
      <c r="AJ168">
        <v>239784.9</v>
      </c>
      <c r="AK168">
        <v>0</v>
      </c>
      <c r="AL168">
        <v>880615</v>
      </c>
      <c r="AM168">
        <v>239784.9</v>
      </c>
    </row>
    <row r="169" spans="1:39" ht="15">
      <c r="A169" s="6" t="str">
        <f t="shared" si="12"/>
        <v>1308011</v>
      </c>
      <c r="B169" s="6" t="e">
        <f>VLOOKUP(A169,#REF!,16,FALSE)</f>
        <v>#REF!</v>
      </c>
      <c r="C169" s="6" t="e">
        <f t="shared" si="13"/>
        <v>#REF!</v>
      </c>
      <c r="D169" s="6" t="e">
        <f t="shared" si="14"/>
        <v>#REF!</v>
      </c>
      <c r="E169" s="6" t="e">
        <f t="shared" si="15"/>
        <v>#REF!</v>
      </c>
      <c r="F169" s="6" t="e">
        <f>VLOOKUP(Bilancio_2016_USCITE!C169,#REF!,2,FALSE)</f>
        <v>#REF!</v>
      </c>
      <c r="G169" s="6" t="e">
        <f>VLOOKUP(D169,#REF!,2,FALSE)</f>
        <v>#REF!</v>
      </c>
      <c r="H169" s="6" t="e">
        <f>VLOOKUP(E169,#REF!,2,FALSE)</f>
        <v>#REF!</v>
      </c>
      <c r="I169" s="6" t="e">
        <f>VLOOKUP(A169,#REF!,19,FALSE)</f>
        <v>#REF!</v>
      </c>
      <c r="J169" s="6" t="e">
        <f>VLOOKUP(A169,#REF!,21,FALSE)</f>
        <v>#REF!</v>
      </c>
      <c r="K169" s="6">
        <v>13080</v>
      </c>
      <c r="L169" s="6">
        <v>11</v>
      </c>
      <c r="M169" s="6">
        <v>1</v>
      </c>
      <c r="N169" s="6">
        <v>60000</v>
      </c>
      <c r="O169">
        <v>0</v>
      </c>
      <c r="P169">
        <v>60000</v>
      </c>
      <c r="Q169" s="11">
        <f>$Q$167*N169/SUM($N$168:$N$170)</f>
        <v>61722.6985438508</v>
      </c>
      <c r="R169" s="11"/>
      <c r="S169">
        <v>0</v>
      </c>
      <c r="T169">
        <v>0</v>
      </c>
      <c r="U169">
        <v>0</v>
      </c>
      <c r="V169">
        <v>0</v>
      </c>
      <c r="W169">
        <v>14630.5</v>
      </c>
      <c r="Y169">
        <v>14630.5</v>
      </c>
      <c r="AA169">
        <v>56028.96</v>
      </c>
      <c r="AB169">
        <v>0</v>
      </c>
      <c r="AC169">
        <v>14630.5</v>
      </c>
      <c r="AD169">
        <v>0</v>
      </c>
      <c r="AF169">
        <v>0</v>
      </c>
      <c r="AG169">
        <v>0</v>
      </c>
      <c r="AH169">
        <v>0</v>
      </c>
      <c r="AI169">
        <v>14630.5</v>
      </c>
      <c r="AJ169">
        <v>14630.5</v>
      </c>
      <c r="AK169">
        <v>0</v>
      </c>
      <c r="AL169">
        <v>60000</v>
      </c>
      <c r="AM169">
        <v>14630.5</v>
      </c>
    </row>
    <row r="170" spans="1:39" ht="15">
      <c r="A170" s="6" t="str">
        <f t="shared" si="12"/>
        <v>1308012</v>
      </c>
      <c r="B170" s="6" t="e">
        <f>VLOOKUP(A170,#REF!,16,FALSE)</f>
        <v>#REF!</v>
      </c>
      <c r="C170" s="6" t="e">
        <f t="shared" si="13"/>
        <v>#REF!</v>
      </c>
      <c r="D170" s="6" t="e">
        <f t="shared" si="14"/>
        <v>#REF!</v>
      </c>
      <c r="E170" s="6" t="e">
        <f t="shared" si="15"/>
        <v>#REF!</v>
      </c>
      <c r="F170" s="6" t="e">
        <f>VLOOKUP(Bilancio_2016_USCITE!C170,#REF!,2,FALSE)</f>
        <v>#REF!</v>
      </c>
      <c r="G170" s="6" t="e">
        <f>VLOOKUP(D170,#REF!,2,FALSE)</f>
        <v>#REF!</v>
      </c>
      <c r="H170" s="6" t="e">
        <f>VLOOKUP(E170,#REF!,2,FALSE)</f>
        <v>#REF!</v>
      </c>
      <c r="I170" s="6" t="e">
        <f>VLOOKUP(A170,#REF!,19,FALSE)</f>
        <v>#REF!</v>
      </c>
      <c r="J170" s="6" t="e">
        <f>VLOOKUP(A170,#REF!,21,FALSE)</f>
        <v>#REF!</v>
      </c>
      <c r="K170" s="6">
        <v>13080</v>
      </c>
      <c r="L170" s="6">
        <v>12</v>
      </c>
      <c r="M170" s="6">
        <v>1</v>
      </c>
      <c r="N170" s="6">
        <v>436600</v>
      </c>
      <c r="O170">
        <v>0</v>
      </c>
      <c r="P170">
        <v>436600</v>
      </c>
      <c r="Q170" s="11">
        <f>$Q$167*N170/SUM($N$168:$N$170)</f>
        <v>449135.50307075435</v>
      </c>
      <c r="R170" s="11"/>
      <c r="S170">
        <v>0</v>
      </c>
      <c r="T170">
        <v>0</v>
      </c>
      <c r="U170">
        <v>0</v>
      </c>
      <c r="V170">
        <v>0</v>
      </c>
      <c r="W170">
        <v>53327.63</v>
      </c>
      <c r="X170">
        <v>0</v>
      </c>
      <c r="Y170">
        <v>53327.63</v>
      </c>
      <c r="Z170">
        <v>3018.72</v>
      </c>
      <c r="AA170">
        <v>71852.56</v>
      </c>
      <c r="AB170">
        <v>0</v>
      </c>
      <c r="AC170">
        <v>50308.91</v>
      </c>
      <c r="AD170">
        <v>0</v>
      </c>
      <c r="AE170">
        <v>3018.72</v>
      </c>
      <c r="AF170">
        <v>0</v>
      </c>
      <c r="AG170">
        <v>3018.72</v>
      </c>
      <c r="AH170">
        <v>0</v>
      </c>
      <c r="AI170">
        <v>50308.91</v>
      </c>
      <c r="AJ170">
        <v>50308.91</v>
      </c>
      <c r="AK170">
        <v>3018.72</v>
      </c>
      <c r="AL170">
        <v>436600</v>
      </c>
      <c r="AM170">
        <v>53327.63</v>
      </c>
    </row>
    <row r="171" spans="1:39" ht="15">
      <c r="A171" s="6" t="str">
        <f t="shared" si="12"/>
        <v>130810</v>
      </c>
      <c r="B171" s="6" t="e">
        <f>VLOOKUP(A171,#REF!,16,FALSE)</f>
        <v>#REF!</v>
      </c>
      <c r="C171" s="6" t="e">
        <f t="shared" si="13"/>
        <v>#REF!</v>
      </c>
      <c r="D171" s="6" t="e">
        <f t="shared" si="14"/>
        <v>#REF!</v>
      </c>
      <c r="E171" s="6" t="e">
        <f t="shared" si="15"/>
        <v>#REF!</v>
      </c>
      <c r="F171" s="6" t="e">
        <f>VLOOKUP(Bilancio_2016_USCITE!C171,#REF!,2,FALSE)</f>
        <v>#REF!</v>
      </c>
      <c r="G171" s="6" t="e">
        <f>VLOOKUP(D171,#REF!,2,FALSE)</f>
        <v>#REF!</v>
      </c>
      <c r="H171" s="6" t="e">
        <f>VLOOKUP(E171,#REF!,2,FALSE)</f>
        <v>#REF!</v>
      </c>
      <c r="I171" s="6" t="e">
        <f>VLOOKUP(A171,#REF!,19,FALSE)</f>
        <v>#REF!</v>
      </c>
      <c r="J171" s="6" t="e">
        <f>VLOOKUP(A171,#REF!,21,FALSE)</f>
        <v>#REF!</v>
      </c>
      <c r="K171" s="6">
        <v>13081</v>
      </c>
      <c r="L171" s="6">
        <v>0</v>
      </c>
      <c r="M171" s="6">
        <v>0</v>
      </c>
      <c r="N171" s="6">
        <v>0</v>
      </c>
      <c r="O171">
        <v>0</v>
      </c>
      <c r="P171">
        <v>0</v>
      </c>
      <c r="Q171" s="6">
        <v>44000</v>
      </c>
      <c r="R171" s="6">
        <v>44000</v>
      </c>
      <c r="S171">
        <v>0</v>
      </c>
      <c r="T171">
        <v>44000</v>
      </c>
      <c r="U171">
        <v>0</v>
      </c>
      <c r="V171">
        <v>0</v>
      </c>
      <c r="W171">
        <v>11630.88</v>
      </c>
      <c r="Y171">
        <v>11630.88</v>
      </c>
      <c r="AA171">
        <v>0</v>
      </c>
      <c r="AB171">
        <v>0</v>
      </c>
      <c r="AC171">
        <v>11630.88</v>
      </c>
      <c r="AD171">
        <v>0</v>
      </c>
      <c r="AF171">
        <v>0</v>
      </c>
      <c r="AG171">
        <v>0</v>
      </c>
      <c r="AH171">
        <v>0</v>
      </c>
      <c r="AI171">
        <v>11630.88</v>
      </c>
      <c r="AJ171">
        <v>11630.88</v>
      </c>
      <c r="AK171">
        <v>0</v>
      </c>
      <c r="AL171">
        <v>0</v>
      </c>
      <c r="AM171">
        <v>11630.88</v>
      </c>
    </row>
    <row r="172" spans="1:39" ht="15">
      <c r="A172" s="6" t="str">
        <f t="shared" si="12"/>
        <v>1308110</v>
      </c>
      <c r="B172" s="6" t="e">
        <f>VLOOKUP(A172,#REF!,16,FALSE)</f>
        <v>#REF!</v>
      </c>
      <c r="C172" s="6" t="e">
        <f t="shared" si="13"/>
        <v>#REF!</v>
      </c>
      <c r="D172" s="6" t="e">
        <f t="shared" si="14"/>
        <v>#REF!</v>
      </c>
      <c r="E172" s="6" t="e">
        <f t="shared" si="15"/>
        <v>#REF!</v>
      </c>
      <c r="F172" s="6" t="e">
        <f>VLOOKUP(Bilancio_2016_USCITE!C172,#REF!,2,FALSE)</f>
        <v>#REF!</v>
      </c>
      <c r="G172" s="6" t="e">
        <f>VLOOKUP(D172,#REF!,2,FALSE)</f>
        <v>#REF!</v>
      </c>
      <c r="H172" s="6" t="e">
        <f>VLOOKUP(E172,#REF!,2,FALSE)</f>
        <v>#REF!</v>
      </c>
      <c r="I172" s="6" t="e">
        <f>VLOOKUP(A172,#REF!,19,FALSE)</f>
        <v>#REF!</v>
      </c>
      <c r="J172" s="6" t="e">
        <f>VLOOKUP(A172,#REF!,21,FALSE)</f>
        <v>#REF!</v>
      </c>
      <c r="K172" s="6">
        <v>13081</v>
      </c>
      <c r="L172" s="6">
        <v>10</v>
      </c>
      <c r="M172" s="6">
        <v>1</v>
      </c>
      <c r="N172" s="6">
        <v>19948</v>
      </c>
      <c r="O172">
        <v>0</v>
      </c>
      <c r="P172">
        <v>19948</v>
      </c>
      <c r="Q172" s="11">
        <f>$Q$171*N172/SUM($N$172:$N$178)</f>
        <v>27133.424013849388</v>
      </c>
      <c r="R172" s="11"/>
      <c r="S172">
        <v>0</v>
      </c>
      <c r="T172">
        <v>0</v>
      </c>
      <c r="U172">
        <v>6000</v>
      </c>
      <c r="V172">
        <v>0</v>
      </c>
      <c r="W172">
        <v>9940.29</v>
      </c>
      <c r="Y172">
        <v>9940.29</v>
      </c>
      <c r="AA172">
        <v>15954.55</v>
      </c>
      <c r="AB172">
        <v>0</v>
      </c>
      <c r="AC172">
        <v>9940.29</v>
      </c>
      <c r="AD172">
        <v>0</v>
      </c>
      <c r="AF172">
        <v>0</v>
      </c>
      <c r="AG172">
        <v>0</v>
      </c>
      <c r="AH172">
        <v>6000</v>
      </c>
      <c r="AI172">
        <v>9940.29</v>
      </c>
      <c r="AJ172">
        <v>15940.29</v>
      </c>
      <c r="AK172">
        <v>0</v>
      </c>
      <c r="AL172">
        <v>13948</v>
      </c>
      <c r="AM172">
        <v>15940.29</v>
      </c>
    </row>
    <row r="173" spans="1:39" ht="15">
      <c r="A173" s="6" t="str">
        <f t="shared" si="12"/>
        <v>1308111</v>
      </c>
      <c r="B173" s="6" t="e">
        <f>VLOOKUP(A173,#REF!,16,FALSE)</f>
        <v>#REF!</v>
      </c>
      <c r="C173" s="6" t="e">
        <f t="shared" si="13"/>
        <v>#REF!</v>
      </c>
      <c r="D173" s="6" t="e">
        <f t="shared" si="14"/>
        <v>#REF!</v>
      </c>
      <c r="E173" s="6" t="e">
        <f t="shared" si="15"/>
        <v>#REF!</v>
      </c>
      <c r="F173" s="6" t="e">
        <f>VLOOKUP(Bilancio_2016_USCITE!C173,#REF!,2,FALSE)</f>
        <v>#REF!</v>
      </c>
      <c r="G173" s="6" t="e">
        <f>VLOOKUP(D173,#REF!,2,FALSE)</f>
        <v>#REF!</v>
      </c>
      <c r="H173" s="6" t="e">
        <f>VLOOKUP(E173,#REF!,2,FALSE)</f>
        <v>#REF!</v>
      </c>
      <c r="I173" s="6" t="e">
        <f>VLOOKUP(A173,#REF!,19,FALSE)</f>
        <v>#REF!</v>
      </c>
      <c r="J173" s="6" t="e">
        <f>VLOOKUP(A173,#REF!,21,FALSE)</f>
        <v>#REF!</v>
      </c>
      <c r="K173" s="6">
        <v>13081</v>
      </c>
      <c r="L173" s="6">
        <v>11</v>
      </c>
      <c r="M173" s="6">
        <v>1</v>
      </c>
      <c r="P173">
        <v>0</v>
      </c>
      <c r="Q173" s="11">
        <f aca="true" t="shared" si="18" ref="Q173:Q178">$Q$171*N173/SUM($N$172:$N$178)</f>
        <v>0</v>
      </c>
      <c r="R173" s="11"/>
      <c r="T173">
        <v>0</v>
      </c>
      <c r="W173">
        <v>1436.94</v>
      </c>
      <c r="Y173">
        <v>1436.94</v>
      </c>
      <c r="AC173">
        <v>1436.94</v>
      </c>
      <c r="AD173">
        <v>0</v>
      </c>
      <c r="AF173">
        <v>0</v>
      </c>
      <c r="AG173">
        <v>0</v>
      </c>
      <c r="AH173">
        <v>0</v>
      </c>
      <c r="AI173">
        <v>1436.94</v>
      </c>
      <c r="AJ173">
        <v>1436.94</v>
      </c>
      <c r="AK173">
        <v>0</v>
      </c>
      <c r="AL173">
        <v>0</v>
      </c>
      <c r="AM173">
        <v>1436.94</v>
      </c>
    </row>
    <row r="174" spans="1:39" ht="15">
      <c r="A174" s="6" t="str">
        <f t="shared" si="12"/>
        <v>1308112</v>
      </c>
      <c r="B174" s="6" t="e">
        <f>VLOOKUP(A174,#REF!,16,FALSE)</f>
        <v>#REF!</v>
      </c>
      <c r="C174" s="6" t="e">
        <f t="shared" si="13"/>
        <v>#REF!</v>
      </c>
      <c r="D174" s="6" t="e">
        <f t="shared" si="14"/>
        <v>#REF!</v>
      </c>
      <c r="E174" s="6" t="e">
        <f t="shared" si="15"/>
        <v>#REF!</v>
      </c>
      <c r="F174" s="6" t="e">
        <f>VLOOKUP(Bilancio_2016_USCITE!C174,#REF!,2,FALSE)</f>
        <v>#REF!</v>
      </c>
      <c r="G174" s="6" t="e">
        <f>VLOOKUP(D174,#REF!,2,FALSE)</f>
        <v>#REF!</v>
      </c>
      <c r="H174" s="6" t="e">
        <f>VLOOKUP(E174,#REF!,2,FALSE)</f>
        <v>#REF!</v>
      </c>
      <c r="I174" s="6" t="e">
        <f>VLOOKUP(A174,#REF!,19,FALSE)</f>
        <v>#REF!</v>
      </c>
      <c r="J174" s="6" t="e">
        <f>VLOOKUP(A174,#REF!,21,FALSE)</f>
        <v>#REF!</v>
      </c>
      <c r="K174" s="6">
        <v>13081</v>
      </c>
      <c r="L174" s="6">
        <v>12</v>
      </c>
      <c r="M174" s="6">
        <v>1</v>
      </c>
      <c r="P174">
        <v>0</v>
      </c>
      <c r="Q174" s="11">
        <f t="shared" si="18"/>
        <v>0</v>
      </c>
      <c r="R174" s="11"/>
      <c r="T174">
        <v>0</v>
      </c>
      <c r="W174">
        <v>0</v>
      </c>
      <c r="Y174">
        <v>0</v>
      </c>
      <c r="AC174">
        <v>0</v>
      </c>
      <c r="AD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</row>
    <row r="175" spans="1:39" ht="15">
      <c r="A175" s="6" t="str">
        <f t="shared" si="12"/>
        <v>1308113</v>
      </c>
      <c r="B175" s="6" t="e">
        <f>VLOOKUP(A175,#REF!,16,FALSE)</f>
        <v>#REF!</v>
      </c>
      <c r="C175" s="6" t="e">
        <f t="shared" si="13"/>
        <v>#REF!</v>
      </c>
      <c r="D175" s="6" t="e">
        <f t="shared" si="14"/>
        <v>#REF!</v>
      </c>
      <c r="E175" s="6" t="e">
        <f t="shared" si="15"/>
        <v>#REF!</v>
      </c>
      <c r="F175" s="6" t="e">
        <f>VLOOKUP(Bilancio_2016_USCITE!C175,#REF!,2,FALSE)</f>
        <v>#REF!</v>
      </c>
      <c r="G175" s="6" t="e">
        <f>VLOOKUP(D175,#REF!,2,FALSE)</f>
        <v>#REF!</v>
      </c>
      <c r="H175" s="6" t="e">
        <f>VLOOKUP(E175,#REF!,2,FALSE)</f>
        <v>#REF!</v>
      </c>
      <c r="I175" s="6" t="e">
        <f>VLOOKUP(A175,#REF!,19,FALSE)</f>
        <v>#REF!</v>
      </c>
      <c r="J175" s="6" t="e">
        <f>VLOOKUP(A175,#REF!,21,FALSE)</f>
        <v>#REF!</v>
      </c>
      <c r="K175" s="6">
        <v>13081</v>
      </c>
      <c r="L175" s="6">
        <v>13</v>
      </c>
      <c r="M175" s="6">
        <v>1</v>
      </c>
      <c r="P175">
        <v>0</v>
      </c>
      <c r="Q175" s="11">
        <f t="shared" si="18"/>
        <v>0</v>
      </c>
      <c r="R175" s="11"/>
      <c r="T175">
        <v>0</v>
      </c>
      <c r="W175">
        <v>0</v>
      </c>
      <c r="Y175">
        <v>0</v>
      </c>
      <c r="AC175">
        <v>0</v>
      </c>
      <c r="AD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</row>
    <row r="176" spans="1:39" ht="15">
      <c r="A176" s="6" t="str">
        <f t="shared" si="12"/>
        <v>1308114</v>
      </c>
      <c r="B176" s="6" t="e">
        <f>VLOOKUP(A176,#REF!,16,FALSE)</f>
        <v>#REF!</v>
      </c>
      <c r="C176" s="6" t="e">
        <f t="shared" si="13"/>
        <v>#REF!</v>
      </c>
      <c r="D176" s="6" t="e">
        <f t="shared" si="14"/>
        <v>#REF!</v>
      </c>
      <c r="E176" s="6" t="e">
        <f t="shared" si="15"/>
        <v>#REF!</v>
      </c>
      <c r="F176" s="6" t="e">
        <f>VLOOKUP(Bilancio_2016_USCITE!C176,#REF!,2,FALSE)</f>
        <v>#REF!</v>
      </c>
      <c r="G176" s="6" t="e">
        <f>VLOOKUP(D176,#REF!,2,FALSE)</f>
        <v>#REF!</v>
      </c>
      <c r="H176" s="6" t="e">
        <f>VLOOKUP(E176,#REF!,2,FALSE)</f>
        <v>#REF!</v>
      </c>
      <c r="I176" s="6" t="e">
        <f>VLOOKUP(A176,#REF!,19,FALSE)</f>
        <v>#REF!</v>
      </c>
      <c r="J176" s="6" t="e">
        <f>VLOOKUP(A176,#REF!,21,FALSE)</f>
        <v>#REF!</v>
      </c>
      <c r="K176" s="6">
        <v>13081</v>
      </c>
      <c r="L176" s="6">
        <v>14</v>
      </c>
      <c r="M176" s="6">
        <v>1</v>
      </c>
      <c r="N176" s="6">
        <v>12000</v>
      </c>
      <c r="O176">
        <v>0</v>
      </c>
      <c r="P176">
        <v>12000</v>
      </c>
      <c r="Q176" s="11">
        <f t="shared" si="18"/>
        <v>16322.492889823174</v>
      </c>
      <c r="R176" s="11"/>
      <c r="S176">
        <v>0</v>
      </c>
      <c r="T176">
        <v>0</v>
      </c>
      <c r="U176">
        <v>2400</v>
      </c>
      <c r="V176">
        <v>0</v>
      </c>
      <c r="W176">
        <v>700</v>
      </c>
      <c r="Y176">
        <v>700</v>
      </c>
      <c r="AA176">
        <v>2400</v>
      </c>
      <c r="AB176">
        <v>0</v>
      </c>
      <c r="AC176">
        <v>700</v>
      </c>
      <c r="AD176">
        <v>0</v>
      </c>
      <c r="AF176">
        <v>0</v>
      </c>
      <c r="AG176">
        <v>0</v>
      </c>
      <c r="AH176">
        <v>2400</v>
      </c>
      <c r="AI176">
        <v>700</v>
      </c>
      <c r="AJ176">
        <v>3100</v>
      </c>
      <c r="AK176">
        <v>0</v>
      </c>
      <c r="AL176">
        <v>9600</v>
      </c>
      <c r="AM176">
        <v>3100</v>
      </c>
    </row>
    <row r="177" spans="1:39" ht="15">
      <c r="A177" s="6" t="str">
        <f t="shared" si="12"/>
        <v>1308115</v>
      </c>
      <c r="B177" s="6" t="e">
        <f>VLOOKUP(A177,#REF!,16,FALSE)</f>
        <v>#REF!</v>
      </c>
      <c r="C177" s="6" t="e">
        <f t="shared" si="13"/>
        <v>#REF!</v>
      </c>
      <c r="D177" s="6" t="e">
        <f t="shared" si="14"/>
        <v>#REF!</v>
      </c>
      <c r="E177" s="6" t="e">
        <f t="shared" si="15"/>
        <v>#REF!</v>
      </c>
      <c r="F177" s="6" t="e">
        <f>VLOOKUP(Bilancio_2016_USCITE!C177,#REF!,2,FALSE)</f>
        <v>#REF!</v>
      </c>
      <c r="G177" s="6" t="e">
        <f>VLOOKUP(D177,#REF!,2,FALSE)</f>
        <v>#REF!</v>
      </c>
      <c r="H177" s="6" t="e">
        <f>VLOOKUP(E177,#REF!,2,FALSE)</f>
        <v>#REF!</v>
      </c>
      <c r="I177" s="6" t="e">
        <f>VLOOKUP(A177,#REF!,19,FALSE)</f>
        <v>#REF!</v>
      </c>
      <c r="J177" s="6" t="e">
        <f>VLOOKUP(A177,#REF!,21,FALSE)</f>
        <v>#REF!</v>
      </c>
      <c r="K177" s="6">
        <v>13081</v>
      </c>
      <c r="L177" s="6">
        <v>15</v>
      </c>
      <c r="M177" s="6">
        <v>1</v>
      </c>
      <c r="N177" s="6">
        <v>400</v>
      </c>
      <c r="O177">
        <v>0</v>
      </c>
      <c r="P177">
        <v>400</v>
      </c>
      <c r="Q177" s="11">
        <f t="shared" si="18"/>
        <v>544.0830963274391</v>
      </c>
      <c r="R177" s="11"/>
      <c r="S177">
        <v>0</v>
      </c>
      <c r="T177">
        <v>0</v>
      </c>
      <c r="W177">
        <v>0</v>
      </c>
      <c r="Y177">
        <v>0</v>
      </c>
      <c r="AC177">
        <v>0</v>
      </c>
      <c r="AD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400</v>
      </c>
      <c r="AM177">
        <v>0</v>
      </c>
    </row>
    <row r="178" spans="1:39" ht="15">
      <c r="A178" s="6" t="str">
        <f t="shared" si="12"/>
        <v>1308116</v>
      </c>
      <c r="B178" s="6" t="e">
        <f>VLOOKUP(A178,#REF!,16,FALSE)</f>
        <v>#REF!</v>
      </c>
      <c r="C178" s="6" t="e">
        <f t="shared" si="13"/>
        <v>#REF!</v>
      </c>
      <c r="D178" s="6" t="e">
        <f t="shared" si="14"/>
        <v>#REF!</v>
      </c>
      <c r="E178" s="6" t="e">
        <f t="shared" si="15"/>
        <v>#REF!</v>
      </c>
      <c r="F178" s="6" t="e">
        <f>VLOOKUP(Bilancio_2016_USCITE!C178,#REF!,2,FALSE)</f>
        <v>#REF!</v>
      </c>
      <c r="G178" s="6" t="e">
        <f>VLOOKUP(D178,#REF!,2,FALSE)</f>
        <v>#REF!</v>
      </c>
      <c r="H178" s="6" t="e">
        <f>VLOOKUP(E178,#REF!,2,FALSE)</f>
        <v>#REF!</v>
      </c>
      <c r="I178" s="6" t="e">
        <f>VLOOKUP(A178,#REF!,19,FALSE)</f>
        <v>#REF!</v>
      </c>
      <c r="J178" s="6" t="e">
        <f>VLOOKUP(A178,#REF!,21,FALSE)</f>
        <v>#REF!</v>
      </c>
      <c r="K178" s="6">
        <v>13081</v>
      </c>
      <c r="L178" s="6">
        <v>16</v>
      </c>
      <c r="M178" s="6">
        <v>1</v>
      </c>
      <c r="P178">
        <v>0</v>
      </c>
      <c r="Q178" s="11">
        <f t="shared" si="18"/>
        <v>0</v>
      </c>
      <c r="R178" s="11"/>
      <c r="T178">
        <v>0</v>
      </c>
      <c r="W178">
        <v>0</v>
      </c>
      <c r="Y178">
        <v>0</v>
      </c>
      <c r="AC178">
        <v>0</v>
      </c>
      <c r="AD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</row>
    <row r="179" spans="1:39" ht="15">
      <c r="A179" s="6" t="str">
        <f t="shared" si="12"/>
        <v>130900</v>
      </c>
      <c r="B179" s="6" t="e">
        <f>VLOOKUP(A179,#REF!,16,FALSE)</f>
        <v>#REF!</v>
      </c>
      <c r="C179" s="6" t="e">
        <f t="shared" si="13"/>
        <v>#REF!</v>
      </c>
      <c r="D179" s="6" t="e">
        <f t="shared" si="14"/>
        <v>#REF!</v>
      </c>
      <c r="E179" s="6" t="e">
        <f t="shared" si="15"/>
        <v>#REF!</v>
      </c>
      <c r="F179" s="6" t="e">
        <f>VLOOKUP(Bilancio_2016_USCITE!C179,#REF!,2,FALSE)</f>
        <v>#REF!</v>
      </c>
      <c r="G179" s="6" t="e">
        <f>VLOOKUP(D179,#REF!,2,FALSE)</f>
        <v>#REF!</v>
      </c>
      <c r="H179" s="6" t="e">
        <f>VLOOKUP(E179,#REF!,2,FALSE)</f>
        <v>#REF!</v>
      </c>
      <c r="I179" s="6" t="e">
        <f>VLOOKUP(A179,#REF!,19,FALSE)</f>
        <v>#REF!</v>
      </c>
      <c r="J179" s="6" t="e">
        <f>VLOOKUP(A179,#REF!,21,FALSE)</f>
        <v>#REF!</v>
      </c>
      <c r="K179" s="6">
        <v>13090</v>
      </c>
      <c r="L179" s="6">
        <v>0</v>
      </c>
      <c r="M179" s="6">
        <v>0</v>
      </c>
      <c r="N179" s="6">
        <v>0</v>
      </c>
      <c r="O179">
        <v>0</v>
      </c>
      <c r="P179">
        <v>0</v>
      </c>
      <c r="Q179" s="6">
        <v>728000</v>
      </c>
      <c r="R179" s="6">
        <v>728000</v>
      </c>
      <c r="S179">
        <v>0</v>
      </c>
      <c r="T179">
        <v>728000</v>
      </c>
      <c r="U179">
        <v>0</v>
      </c>
      <c r="V179">
        <v>0</v>
      </c>
      <c r="W179">
        <v>398512.73</v>
      </c>
      <c r="X179">
        <v>0</v>
      </c>
      <c r="Y179">
        <v>398512.73</v>
      </c>
      <c r="Z179">
        <v>6378.37</v>
      </c>
      <c r="AA179">
        <v>0</v>
      </c>
      <c r="AB179">
        <v>0</v>
      </c>
      <c r="AC179">
        <v>391534.36</v>
      </c>
      <c r="AD179">
        <v>600</v>
      </c>
      <c r="AE179">
        <v>5145.21</v>
      </c>
      <c r="AF179">
        <v>1833.16</v>
      </c>
      <c r="AG179">
        <v>6978.37</v>
      </c>
      <c r="AH179">
        <v>0</v>
      </c>
      <c r="AI179">
        <v>392134.36</v>
      </c>
      <c r="AJ179">
        <v>392134.36</v>
      </c>
      <c r="AK179">
        <v>6378.37</v>
      </c>
      <c r="AL179">
        <v>0</v>
      </c>
      <c r="AM179">
        <v>398512.73</v>
      </c>
    </row>
    <row r="180" spans="1:39" ht="15">
      <c r="A180" s="6" t="str">
        <f t="shared" si="12"/>
        <v>1309010</v>
      </c>
      <c r="B180" s="6" t="e">
        <f>VLOOKUP(A180,#REF!,16,FALSE)</f>
        <v>#REF!</v>
      </c>
      <c r="C180" s="6" t="e">
        <f t="shared" si="13"/>
        <v>#REF!</v>
      </c>
      <c r="D180" s="6" t="e">
        <f t="shared" si="14"/>
        <v>#REF!</v>
      </c>
      <c r="E180" s="6" t="e">
        <f t="shared" si="15"/>
        <v>#REF!</v>
      </c>
      <c r="F180" s="6" t="e">
        <f>VLOOKUP(Bilancio_2016_USCITE!C180,#REF!,2,FALSE)</f>
        <v>#REF!</v>
      </c>
      <c r="G180" s="6" t="e">
        <f>VLOOKUP(D180,#REF!,2,FALSE)</f>
        <v>#REF!</v>
      </c>
      <c r="H180" s="6" t="e">
        <f>VLOOKUP(E180,#REF!,2,FALSE)</f>
        <v>#REF!</v>
      </c>
      <c r="I180" s="6" t="e">
        <f>VLOOKUP(A180,#REF!,19,FALSE)</f>
        <v>#REF!</v>
      </c>
      <c r="J180" s="6" t="e">
        <f>VLOOKUP(A180,#REF!,21,FALSE)</f>
        <v>#REF!</v>
      </c>
      <c r="K180" s="6">
        <v>13090</v>
      </c>
      <c r="L180" s="6">
        <v>10</v>
      </c>
      <c r="M180" s="6">
        <v>1</v>
      </c>
      <c r="N180" s="6">
        <v>96075</v>
      </c>
      <c r="O180">
        <v>0</v>
      </c>
      <c r="P180">
        <v>96075</v>
      </c>
      <c r="Q180" s="11">
        <f>$Q$179*N180/SUM($N$180:$N$185)</f>
        <v>103461.55837432048</v>
      </c>
      <c r="R180" s="11"/>
      <c r="S180">
        <v>0</v>
      </c>
      <c r="T180">
        <v>0</v>
      </c>
      <c r="U180">
        <v>29700</v>
      </c>
      <c r="V180">
        <v>0</v>
      </c>
      <c r="W180">
        <v>22311.74</v>
      </c>
      <c r="Y180">
        <v>22311.74</v>
      </c>
      <c r="AA180">
        <v>49525</v>
      </c>
      <c r="AB180">
        <v>0</v>
      </c>
      <c r="AC180">
        <v>22311.74</v>
      </c>
      <c r="AD180">
        <v>0</v>
      </c>
      <c r="AF180">
        <v>0</v>
      </c>
      <c r="AG180">
        <v>0</v>
      </c>
      <c r="AH180">
        <v>29700</v>
      </c>
      <c r="AI180">
        <v>22311.74</v>
      </c>
      <c r="AJ180">
        <v>52011.74</v>
      </c>
      <c r="AK180">
        <v>0</v>
      </c>
      <c r="AL180">
        <v>66375</v>
      </c>
      <c r="AM180">
        <v>52011.74</v>
      </c>
    </row>
    <row r="181" spans="1:39" ht="15">
      <c r="A181" s="6" t="str">
        <f t="shared" si="12"/>
        <v>1309011</v>
      </c>
      <c r="B181" s="6" t="e">
        <f>VLOOKUP(A181,#REF!,16,FALSE)</f>
        <v>#REF!</v>
      </c>
      <c r="C181" s="6" t="e">
        <f t="shared" si="13"/>
        <v>#REF!</v>
      </c>
      <c r="D181" s="6" t="e">
        <f t="shared" si="14"/>
        <v>#REF!</v>
      </c>
      <c r="E181" s="6" t="e">
        <f t="shared" si="15"/>
        <v>#REF!</v>
      </c>
      <c r="F181" s="6" t="e">
        <f>VLOOKUP(Bilancio_2016_USCITE!C181,#REF!,2,FALSE)</f>
        <v>#REF!</v>
      </c>
      <c r="G181" s="6" t="e">
        <f>VLOOKUP(D181,#REF!,2,FALSE)</f>
        <v>#REF!</v>
      </c>
      <c r="H181" s="6" t="e">
        <f>VLOOKUP(E181,#REF!,2,FALSE)</f>
        <v>#REF!</v>
      </c>
      <c r="I181" s="6" t="e">
        <f>VLOOKUP(A181,#REF!,19,FALSE)</f>
        <v>#REF!</v>
      </c>
      <c r="J181" s="6" t="e">
        <f>VLOOKUP(A181,#REF!,21,FALSE)</f>
        <v>#REF!</v>
      </c>
      <c r="K181" s="6">
        <v>13090</v>
      </c>
      <c r="L181" s="6">
        <v>11</v>
      </c>
      <c r="M181" s="6">
        <v>1</v>
      </c>
      <c r="N181" s="6">
        <v>224950</v>
      </c>
      <c r="O181">
        <v>0</v>
      </c>
      <c r="P181">
        <v>224950</v>
      </c>
      <c r="Q181" s="11">
        <f>$Q$179*N181/SUM($N$180:$N$185)</f>
        <v>242244.8873932177</v>
      </c>
      <c r="R181" s="11"/>
      <c r="S181">
        <v>0</v>
      </c>
      <c r="T181">
        <v>0</v>
      </c>
      <c r="U181">
        <v>2650</v>
      </c>
      <c r="V181">
        <v>0</v>
      </c>
      <c r="W181">
        <v>91913.29</v>
      </c>
      <c r="X181">
        <v>0</v>
      </c>
      <c r="Y181">
        <v>91913.29</v>
      </c>
      <c r="Z181">
        <v>330.41</v>
      </c>
      <c r="AA181">
        <v>45949</v>
      </c>
      <c r="AB181">
        <v>0</v>
      </c>
      <c r="AC181">
        <v>91582.88</v>
      </c>
      <c r="AD181">
        <v>0</v>
      </c>
      <c r="AE181">
        <v>330.41</v>
      </c>
      <c r="AF181">
        <v>0</v>
      </c>
      <c r="AG181">
        <v>330.41</v>
      </c>
      <c r="AH181">
        <v>2650</v>
      </c>
      <c r="AI181">
        <v>91582.88</v>
      </c>
      <c r="AJ181">
        <v>94232.88</v>
      </c>
      <c r="AK181">
        <v>330.41</v>
      </c>
      <c r="AL181">
        <v>222300</v>
      </c>
      <c r="AM181">
        <v>94563.29</v>
      </c>
    </row>
    <row r="182" spans="1:39" ht="15">
      <c r="A182" s="6" t="str">
        <f t="shared" si="12"/>
        <v>1309012</v>
      </c>
      <c r="B182" s="6" t="e">
        <f>VLOOKUP(A182,#REF!,16,FALSE)</f>
        <v>#REF!</v>
      </c>
      <c r="C182" s="6" t="e">
        <f t="shared" si="13"/>
        <v>#REF!</v>
      </c>
      <c r="D182" s="6" t="e">
        <f t="shared" si="14"/>
        <v>#REF!</v>
      </c>
      <c r="E182" s="6" t="e">
        <f t="shared" si="15"/>
        <v>#REF!</v>
      </c>
      <c r="F182" s="6" t="e">
        <f>VLOOKUP(Bilancio_2016_USCITE!C182,#REF!,2,FALSE)</f>
        <v>#REF!</v>
      </c>
      <c r="G182" s="6" t="e">
        <f>VLOOKUP(D182,#REF!,2,FALSE)</f>
        <v>#REF!</v>
      </c>
      <c r="H182" s="6" t="e">
        <f>VLOOKUP(E182,#REF!,2,FALSE)</f>
        <v>#REF!</v>
      </c>
      <c r="I182" s="6" t="e">
        <f>VLOOKUP(A182,#REF!,19,FALSE)</f>
        <v>#REF!</v>
      </c>
      <c r="J182" s="6" t="e">
        <f>VLOOKUP(A182,#REF!,21,FALSE)</f>
        <v>#REF!</v>
      </c>
      <c r="K182" s="6">
        <v>13090</v>
      </c>
      <c r="L182" s="6">
        <v>12</v>
      </c>
      <c r="M182" s="6">
        <v>1</v>
      </c>
      <c r="N182" s="6">
        <v>225000</v>
      </c>
      <c r="O182">
        <v>0</v>
      </c>
      <c r="P182">
        <v>225000</v>
      </c>
      <c r="Q182" s="11">
        <f>$Q$179*N182/SUM($N$180:$N$185)</f>
        <v>242298.73155578566</v>
      </c>
      <c r="R182" s="11"/>
      <c r="S182">
        <v>0</v>
      </c>
      <c r="T182">
        <v>0</v>
      </c>
      <c r="U182">
        <v>0</v>
      </c>
      <c r="V182">
        <v>0</v>
      </c>
      <c r="W182">
        <v>143662.2</v>
      </c>
      <c r="Y182">
        <v>143662.2</v>
      </c>
      <c r="AA182">
        <v>21545.2</v>
      </c>
      <c r="AB182">
        <v>0</v>
      </c>
      <c r="AC182">
        <v>143662.2</v>
      </c>
      <c r="AD182">
        <v>0</v>
      </c>
      <c r="AF182">
        <v>0</v>
      </c>
      <c r="AG182">
        <v>0</v>
      </c>
      <c r="AH182">
        <v>0</v>
      </c>
      <c r="AI182">
        <v>143662.2</v>
      </c>
      <c r="AJ182">
        <v>143662.2</v>
      </c>
      <c r="AK182">
        <v>0</v>
      </c>
      <c r="AL182">
        <v>225000</v>
      </c>
      <c r="AM182">
        <v>143662.2</v>
      </c>
    </row>
    <row r="183" spans="1:39" ht="15">
      <c r="A183" s="6" t="str">
        <f t="shared" si="12"/>
        <v>1309013</v>
      </c>
      <c r="B183" s="6" t="e">
        <f>VLOOKUP(A183,#REF!,16,FALSE)</f>
        <v>#REF!</v>
      </c>
      <c r="C183" s="6" t="e">
        <f t="shared" si="13"/>
        <v>#REF!</v>
      </c>
      <c r="D183" s="6" t="e">
        <f t="shared" si="14"/>
        <v>#REF!</v>
      </c>
      <c r="E183" s="6" t="e">
        <f t="shared" si="15"/>
        <v>#REF!</v>
      </c>
      <c r="F183" s="6" t="e">
        <f>VLOOKUP(Bilancio_2016_USCITE!C183,#REF!,2,FALSE)</f>
        <v>#REF!</v>
      </c>
      <c r="G183" s="6" t="e">
        <f>VLOOKUP(D183,#REF!,2,FALSE)</f>
        <v>#REF!</v>
      </c>
      <c r="H183" s="6" t="e">
        <f>VLOOKUP(E183,#REF!,2,FALSE)</f>
        <v>#REF!</v>
      </c>
      <c r="I183" s="6" t="e">
        <f>VLOOKUP(A183,#REF!,19,FALSE)</f>
        <v>#REF!</v>
      </c>
      <c r="J183" s="6" t="e">
        <f>VLOOKUP(A183,#REF!,21,FALSE)</f>
        <v>#REF!</v>
      </c>
      <c r="K183" s="6">
        <v>13090</v>
      </c>
      <c r="L183" s="6">
        <v>13</v>
      </c>
      <c r="M183" s="6">
        <v>1</v>
      </c>
      <c r="N183" s="6">
        <v>5000</v>
      </c>
      <c r="O183">
        <v>0</v>
      </c>
      <c r="P183">
        <v>5000</v>
      </c>
      <c r="Q183" s="11">
        <f>$Q$179*N183/SUM($N$180:$N$185)</f>
        <v>5384.416256795237</v>
      </c>
      <c r="R183" s="11"/>
      <c r="S183">
        <v>0</v>
      </c>
      <c r="T183">
        <v>0</v>
      </c>
      <c r="U183">
        <v>0</v>
      </c>
      <c r="V183">
        <v>0</v>
      </c>
      <c r="W183">
        <v>2010.46</v>
      </c>
      <c r="X183">
        <v>0</v>
      </c>
      <c r="Y183">
        <v>2010.46</v>
      </c>
      <c r="Z183">
        <v>1043.1</v>
      </c>
      <c r="AA183">
        <v>3622.28</v>
      </c>
      <c r="AB183">
        <v>0</v>
      </c>
      <c r="AC183">
        <v>967.36</v>
      </c>
      <c r="AD183">
        <v>0</v>
      </c>
      <c r="AE183">
        <v>1043.1</v>
      </c>
      <c r="AF183">
        <v>0</v>
      </c>
      <c r="AG183">
        <v>1043.1</v>
      </c>
      <c r="AH183">
        <v>0</v>
      </c>
      <c r="AI183">
        <v>967.36</v>
      </c>
      <c r="AJ183">
        <v>967.36</v>
      </c>
      <c r="AK183">
        <v>1043.1</v>
      </c>
      <c r="AL183">
        <v>5000</v>
      </c>
      <c r="AM183">
        <v>2010.46</v>
      </c>
    </row>
    <row r="184" spans="1:39" ht="15">
      <c r="A184" s="6" t="str">
        <f t="shared" si="12"/>
        <v>1309014</v>
      </c>
      <c r="B184" s="6" t="e">
        <f>VLOOKUP(A184,#REF!,16,FALSE)</f>
        <v>#REF!</v>
      </c>
      <c r="C184" s="6" t="e">
        <f t="shared" si="13"/>
        <v>#REF!</v>
      </c>
      <c r="D184" s="6" t="e">
        <f t="shared" si="14"/>
        <v>#REF!</v>
      </c>
      <c r="E184" s="6" t="e">
        <f t="shared" si="15"/>
        <v>#REF!</v>
      </c>
      <c r="F184" s="6" t="e">
        <f>VLOOKUP(Bilancio_2016_USCITE!C184,#REF!,2,FALSE)</f>
        <v>#REF!</v>
      </c>
      <c r="G184" s="6" t="e">
        <f>VLOOKUP(D184,#REF!,2,FALSE)</f>
        <v>#REF!</v>
      </c>
      <c r="H184" s="6" t="e">
        <f>VLOOKUP(E184,#REF!,2,FALSE)</f>
        <v>#REF!</v>
      </c>
      <c r="I184" s="6" t="e">
        <f>VLOOKUP(A184,#REF!,19,FALSE)</f>
        <v>#REF!</v>
      </c>
      <c r="J184" s="6" t="e">
        <f>VLOOKUP(A184,#REF!,21,FALSE)</f>
        <v>#REF!</v>
      </c>
      <c r="K184" s="6">
        <v>13090</v>
      </c>
      <c r="L184" s="6">
        <v>14</v>
      </c>
      <c r="M184" s="6">
        <v>1</v>
      </c>
      <c r="N184" s="6">
        <v>3000</v>
      </c>
      <c r="O184">
        <v>0</v>
      </c>
      <c r="P184">
        <v>3000</v>
      </c>
      <c r="Q184" s="11">
        <f>$Q$179*N184/SUM($N$180:$N$185)</f>
        <v>3230.649754077142</v>
      </c>
      <c r="R184" s="11"/>
      <c r="S184">
        <v>0</v>
      </c>
      <c r="T184">
        <v>0</v>
      </c>
      <c r="Y184">
        <v>0</v>
      </c>
      <c r="AC184">
        <v>0</v>
      </c>
      <c r="AD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3000</v>
      </c>
      <c r="AM184">
        <v>0</v>
      </c>
    </row>
    <row r="185" spans="1:39" ht="15">
      <c r="A185" s="6" t="str">
        <f t="shared" si="12"/>
        <v>1309015</v>
      </c>
      <c r="B185" s="6" t="e">
        <f>VLOOKUP(A185,#REF!,16,FALSE)</f>
        <v>#REF!</v>
      </c>
      <c r="C185" s="6" t="e">
        <f t="shared" si="13"/>
        <v>#REF!</v>
      </c>
      <c r="D185" s="6" t="e">
        <f t="shared" si="14"/>
        <v>#REF!</v>
      </c>
      <c r="E185" s="6" t="e">
        <f t="shared" si="15"/>
        <v>#REF!</v>
      </c>
      <c r="F185" s="6" t="e">
        <f>VLOOKUP(Bilancio_2016_USCITE!C185,#REF!,2,FALSE)</f>
        <v>#REF!</v>
      </c>
      <c r="G185" s="6" t="e">
        <f>VLOOKUP(D185,#REF!,2,FALSE)</f>
        <v>#REF!</v>
      </c>
      <c r="H185" s="6" t="e">
        <f>VLOOKUP(E185,#REF!,2,FALSE)</f>
        <v>#REF!</v>
      </c>
      <c r="I185" s="6" t="e">
        <f>VLOOKUP(A185,#REF!,19,FALSE)</f>
        <v>#REF!</v>
      </c>
      <c r="J185" s="6" t="e">
        <f>VLOOKUP(A185,#REF!,21,FALSE)</f>
        <v>#REF!</v>
      </c>
      <c r="K185" s="6">
        <v>13090</v>
      </c>
      <c r="L185" s="6">
        <v>15</v>
      </c>
      <c r="M185" s="6">
        <v>1</v>
      </c>
      <c r="N185" s="6">
        <v>122000</v>
      </c>
      <c r="O185">
        <v>0</v>
      </c>
      <c r="P185">
        <v>122000</v>
      </c>
      <c r="Q185" s="11">
        <f>$Q$179*N185/SUM($N$180:$N$185)</f>
        <v>131379.75666580378</v>
      </c>
      <c r="R185" s="11"/>
      <c r="S185">
        <v>0</v>
      </c>
      <c r="T185">
        <v>0</v>
      </c>
      <c r="U185">
        <v>0</v>
      </c>
      <c r="V185">
        <v>0</v>
      </c>
      <c r="W185">
        <v>14580.49</v>
      </c>
      <c r="Y185">
        <v>14580.49</v>
      </c>
      <c r="AA185">
        <v>122000</v>
      </c>
      <c r="AB185">
        <v>0</v>
      </c>
      <c r="AC185">
        <v>14580.49</v>
      </c>
      <c r="AD185">
        <v>0</v>
      </c>
      <c r="AF185">
        <v>0</v>
      </c>
      <c r="AG185">
        <v>0</v>
      </c>
      <c r="AH185">
        <v>0</v>
      </c>
      <c r="AI185">
        <v>14580.49</v>
      </c>
      <c r="AJ185">
        <v>14580.49</v>
      </c>
      <c r="AK185">
        <v>0</v>
      </c>
      <c r="AL185">
        <v>122000</v>
      </c>
      <c r="AM185">
        <v>14580.49</v>
      </c>
    </row>
    <row r="186" spans="1:39" ht="15">
      <c r="A186" s="6" t="str">
        <f t="shared" si="12"/>
        <v>130950</v>
      </c>
      <c r="B186" s="6" t="e">
        <f>VLOOKUP(A186,#REF!,16,FALSE)</f>
        <v>#REF!</v>
      </c>
      <c r="C186" s="6" t="e">
        <f t="shared" si="13"/>
        <v>#REF!</v>
      </c>
      <c r="D186" s="6" t="e">
        <f t="shared" si="14"/>
        <v>#REF!</v>
      </c>
      <c r="E186" s="6" t="e">
        <f t="shared" si="15"/>
        <v>#REF!</v>
      </c>
      <c r="F186" s="6" t="e">
        <f>VLOOKUP(Bilancio_2016_USCITE!C186,#REF!,2,FALSE)</f>
        <v>#REF!</v>
      </c>
      <c r="G186" s="6" t="e">
        <f>VLOOKUP(D186,#REF!,2,FALSE)</f>
        <v>#REF!</v>
      </c>
      <c r="H186" s="6" t="e">
        <f>VLOOKUP(E186,#REF!,2,FALSE)</f>
        <v>#REF!</v>
      </c>
      <c r="I186" s="6" t="e">
        <f>VLOOKUP(A186,#REF!,19,FALSE)</f>
        <v>#REF!</v>
      </c>
      <c r="J186" s="6" t="e">
        <f>VLOOKUP(A186,#REF!,21,FALSE)</f>
        <v>#REF!</v>
      </c>
      <c r="K186" s="6">
        <v>13095</v>
      </c>
      <c r="L186" s="6">
        <v>0</v>
      </c>
      <c r="M186" s="6">
        <v>0</v>
      </c>
      <c r="P186">
        <v>0</v>
      </c>
      <c r="T186">
        <v>0</v>
      </c>
      <c r="W186">
        <v>0</v>
      </c>
      <c r="Y186">
        <v>0</v>
      </c>
      <c r="AC186">
        <v>0</v>
      </c>
      <c r="AD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</row>
    <row r="187" spans="1:39" ht="15">
      <c r="A187" s="6" t="str">
        <f t="shared" si="12"/>
        <v>140200</v>
      </c>
      <c r="B187" s="6" t="e">
        <f>VLOOKUP(A187,#REF!,16,FALSE)</f>
        <v>#REF!</v>
      </c>
      <c r="C187" s="6" t="e">
        <f t="shared" si="13"/>
        <v>#REF!</v>
      </c>
      <c r="D187" s="6" t="e">
        <f t="shared" si="14"/>
        <v>#REF!</v>
      </c>
      <c r="E187" s="6" t="e">
        <f t="shared" si="15"/>
        <v>#REF!</v>
      </c>
      <c r="F187" s="6" t="e">
        <f>VLOOKUP(Bilancio_2016_USCITE!C187,#REF!,2,FALSE)</f>
        <v>#REF!</v>
      </c>
      <c r="G187" s="6" t="e">
        <f>VLOOKUP(D187,#REF!,2,FALSE)</f>
        <v>#REF!</v>
      </c>
      <c r="H187" s="6" t="e">
        <f>VLOOKUP(E187,#REF!,2,FALSE)</f>
        <v>#REF!</v>
      </c>
      <c r="I187" s="6" t="e">
        <f>VLOOKUP(A187,#REF!,19,FALSE)</f>
        <v>#REF!</v>
      </c>
      <c r="J187" s="6" t="e">
        <f>VLOOKUP(A187,#REF!,21,FALSE)</f>
        <v>#REF!</v>
      </c>
      <c r="K187" s="6">
        <v>14020</v>
      </c>
      <c r="L187" s="6">
        <v>0</v>
      </c>
      <c r="M187" s="6">
        <v>0</v>
      </c>
      <c r="P187">
        <v>0</v>
      </c>
      <c r="T187">
        <v>0</v>
      </c>
      <c r="W187">
        <v>0</v>
      </c>
      <c r="Y187">
        <v>0</v>
      </c>
      <c r="AC187">
        <v>0</v>
      </c>
      <c r="AD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</row>
    <row r="188" spans="1:39" ht="15">
      <c r="A188" s="6" t="str">
        <f t="shared" si="12"/>
        <v>160100</v>
      </c>
      <c r="B188" s="6" t="e">
        <f>VLOOKUP(A188,#REF!,16,FALSE)</f>
        <v>#REF!</v>
      </c>
      <c r="C188" s="6" t="e">
        <f t="shared" si="13"/>
        <v>#REF!</v>
      </c>
      <c r="D188" s="6" t="e">
        <f t="shared" si="14"/>
        <v>#REF!</v>
      </c>
      <c r="E188" s="6" t="e">
        <f t="shared" si="15"/>
        <v>#REF!</v>
      </c>
      <c r="F188" s="6" t="e">
        <f>VLOOKUP(Bilancio_2016_USCITE!C188,#REF!,2,FALSE)</f>
        <v>#REF!</v>
      </c>
      <c r="G188" s="6" t="e">
        <f>VLOOKUP(D188,#REF!,2,FALSE)</f>
        <v>#REF!</v>
      </c>
      <c r="H188" s="6" t="e">
        <f>VLOOKUP(E188,#REF!,2,FALSE)</f>
        <v>#REF!</v>
      </c>
      <c r="I188" s="6" t="e">
        <f>VLOOKUP(A188,#REF!,19,FALSE)</f>
        <v>#REF!</v>
      </c>
      <c r="J188" s="6" t="e">
        <f>VLOOKUP(A188,#REF!,21,FALSE)</f>
        <v>#REF!</v>
      </c>
      <c r="K188" s="6">
        <v>16010</v>
      </c>
      <c r="L188" s="6">
        <v>0</v>
      </c>
      <c r="M188" s="6">
        <v>0</v>
      </c>
      <c r="P188">
        <v>0</v>
      </c>
      <c r="T188">
        <v>0</v>
      </c>
      <c r="Y188">
        <v>0</v>
      </c>
      <c r="AC188">
        <v>0</v>
      </c>
      <c r="AD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</row>
    <row r="189" spans="1:39" ht="15">
      <c r="A189" s="6" t="str">
        <f t="shared" si="12"/>
        <v>160400</v>
      </c>
      <c r="B189" s="6" t="e">
        <f>VLOOKUP(A189,#REF!,16,FALSE)</f>
        <v>#REF!</v>
      </c>
      <c r="C189" s="6" t="e">
        <f t="shared" si="13"/>
        <v>#REF!</v>
      </c>
      <c r="D189" s="6" t="e">
        <f t="shared" si="14"/>
        <v>#REF!</v>
      </c>
      <c r="E189" s="6" t="e">
        <f t="shared" si="15"/>
        <v>#REF!</v>
      </c>
      <c r="F189" s="6" t="e">
        <f>VLOOKUP(Bilancio_2016_USCITE!C189,#REF!,2,FALSE)</f>
        <v>#REF!</v>
      </c>
      <c r="G189" s="6" t="e">
        <f>VLOOKUP(D189,#REF!,2,FALSE)</f>
        <v>#REF!</v>
      </c>
      <c r="H189" s="6" t="e">
        <f>VLOOKUP(E189,#REF!,2,FALSE)</f>
        <v>#REF!</v>
      </c>
      <c r="I189" s="6" t="e">
        <f>VLOOKUP(A189,#REF!,19,FALSE)</f>
        <v>#REF!</v>
      </c>
      <c r="J189" s="6" t="e">
        <f>VLOOKUP(A189,#REF!,21,FALSE)</f>
        <v>#REF!</v>
      </c>
      <c r="K189" s="6">
        <v>16040</v>
      </c>
      <c r="L189" s="6">
        <v>0</v>
      </c>
      <c r="M189" s="6">
        <v>0</v>
      </c>
      <c r="N189" s="6">
        <v>42500</v>
      </c>
      <c r="O189">
        <v>0</v>
      </c>
      <c r="P189">
        <v>42500</v>
      </c>
      <c r="Q189" s="6">
        <v>42000</v>
      </c>
      <c r="R189" s="6">
        <v>42000</v>
      </c>
      <c r="S189">
        <v>0</v>
      </c>
      <c r="T189">
        <v>42000</v>
      </c>
      <c r="U189">
        <v>4100</v>
      </c>
      <c r="V189">
        <v>0</v>
      </c>
      <c r="W189">
        <v>11856.63</v>
      </c>
      <c r="Y189">
        <v>11856.63</v>
      </c>
      <c r="AA189">
        <v>4100</v>
      </c>
      <c r="AB189">
        <v>0</v>
      </c>
      <c r="AC189">
        <v>11856.63</v>
      </c>
      <c r="AD189">
        <v>0</v>
      </c>
      <c r="AF189">
        <v>0</v>
      </c>
      <c r="AG189">
        <v>0</v>
      </c>
      <c r="AH189">
        <v>4100</v>
      </c>
      <c r="AI189">
        <v>11856.63</v>
      </c>
      <c r="AJ189">
        <v>15956.63</v>
      </c>
      <c r="AK189">
        <v>0</v>
      </c>
      <c r="AL189">
        <v>38400</v>
      </c>
      <c r="AM189">
        <v>15956.63</v>
      </c>
    </row>
    <row r="190" spans="1:39" ht="15">
      <c r="A190" s="6" t="str">
        <f t="shared" si="12"/>
        <v>160600</v>
      </c>
      <c r="B190" s="6" t="e">
        <f>VLOOKUP(A190,#REF!,16,FALSE)</f>
        <v>#REF!</v>
      </c>
      <c r="C190" s="6" t="e">
        <f t="shared" si="13"/>
        <v>#REF!</v>
      </c>
      <c r="D190" s="6" t="e">
        <f t="shared" si="14"/>
        <v>#REF!</v>
      </c>
      <c r="E190" s="6" t="e">
        <f t="shared" si="15"/>
        <v>#REF!</v>
      </c>
      <c r="F190" s="6" t="e">
        <f>VLOOKUP(Bilancio_2016_USCITE!C190,#REF!,2,FALSE)</f>
        <v>#REF!</v>
      </c>
      <c r="G190" s="6" t="e">
        <f>VLOOKUP(D190,#REF!,2,FALSE)</f>
        <v>#REF!</v>
      </c>
      <c r="H190" s="6" t="e">
        <f>VLOOKUP(E190,#REF!,2,FALSE)</f>
        <v>#REF!</v>
      </c>
      <c r="I190" s="6" t="e">
        <f>VLOOKUP(A190,#REF!,19,FALSE)</f>
        <v>#REF!</v>
      </c>
      <c r="J190" s="6" t="e">
        <f>VLOOKUP(A190,#REF!,21,FALSE)</f>
        <v>#REF!</v>
      </c>
      <c r="K190" s="6">
        <v>16060</v>
      </c>
      <c r="L190" s="6">
        <v>0</v>
      </c>
      <c r="M190" s="6">
        <v>0</v>
      </c>
      <c r="N190" s="6">
        <v>0</v>
      </c>
      <c r="O190">
        <v>0</v>
      </c>
      <c r="P190">
        <v>0</v>
      </c>
      <c r="Q190" s="6">
        <v>8130000</v>
      </c>
      <c r="R190" s="6">
        <v>8130000</v>
      </c>
      <c r="S190">
        <v>0</v>
      </c>
      <c r="T190">
        <v>8130000</v>
      </c>
      <c r="W190">
        <v>11203.62</v>
      </c>
      <c r="Y190">
        <v>11203.62</v>
      </c>
      <c r="AC190">
        <v>11203.62</v>
      </c>
      <c r="AD190">
        <v>0</v>
      </c>
      <c r="AF190">
        <v>0</v>
      </c>
      <c r="AG190">
        <v>0</v>
      </c>
      <c r="AH190">
        <v>0</v>
      </c>
      <c r="AI190">
        <v>11203.62</v>
      </c>
      <c r="AJ190">
        <v>11203.62</v>
      </c>
      <c r="AK190">
        <v>0</v>
      </c>
      <c r="AL190">
        <v>0</v>
      </c>
      <c r="AM190">
        <v>11203.62</v>
      </c>
    </row>
    <row r="191" spans="1:39" ht="15">
      <c r="A191" s="6" t="str">
        <f t="shared" si="12"/>
        <v>1606010</v>
      </c>
      <c r="B191" s="6" t="e">
        <f>VLOOKUP(A191,#REF!,16,FALSE)</f>
        <v>#REF!</v>
      </c>
      <c r="C191" s="6" t="e">
        <f t="shared" si="13"/>
        <v>#REF!</v>
      </c>
      <c r="D191" s="6" t="e">
        <f t="shared" si="14"/>
        <v>#REF!</v>
      </c>
      <c r="E191" s="6" t="e">
        <f t="shared" si="15"/>
        <v>#REF!</v>
      </c>
      <c r="F191" s="6" t="e">
        <f>VLOOKUP(Bilancio_2016_USCITE!C191,#REF!,2,FALSE)</f>
        <v>#REF!</v>
      </c>
      <c r="G191" s="6" t="e">
        <f>VLOOKUP(D191,#REF!,2,FALSE)</f>
        <v>#REF!</v>
      </c>
      <c r="H191" s="6" t="e">
        <f>VLOOKUP(E191,#REF!,2,FALSE)</f>
        <v>#REF!</v>
      </c>
      <c r="I191" s="6" t="e">
        <f>VLOOKUP(A191,#REF!,19,FALSE)</f>
        <v>#REF!</v>
      </c>
      <c r="J191" s="6" t="e">
        <f>VLOOKUP(A191,#REF!,21,FALSE)</f>
        <v>#REF!</v>
      </c>
      <c r="K191" s="6">
        <v>16060</v>
      </c>
      <c r="L191" s="6">
        <v>10</v>
      </c>
      <c r="M191" s="6">
        <v>0</v>
      </c>
      <c r="P191">
        <v>0</v>
      </c>
      <c r="Q191" s="11">
        <f>$Q$190*N191/SUM($N$191:$N$196)</f>
        <v>0</v>
      </c>
      <c r="R191" s="11"/>
      <c r="T191">
        <v>0</v>
      </c>
      <c r="W191">
        <v>8277.45</v>
      </c>
      <c r="Y191">
        <v>8277.45</v>
      </c>
      <c r="AC191">
        <v>8277.45</v>
      </c>
      <c r="AD191">
        <v>0</v>
      </c>
      <c r="AF191">
        <v>0</v>
      </c>
      <c r="AG191">
        <v>0</v>
      </c>
      <c r="AH191">
        <v>0</v>
      </c>
      <c r="AI191">
        <v>8277.45</v>
      </c>
      <c r="AJ191">
        <v>8277.45</v>
      </c>
      <c r="AK191">
        <v>0</v>
      </c>
      <c r="AL191">
        <v>0</v>
      </c>
      <c r="AM191">
        <v>8277.45</v>
      </c>
    </row>
    <row r="192" spans="1:39" ht="15">
      <c r="A192" s="6" t="str">
        <f t="shared" si="12"/>
        <v>1606011</v>
      </c>
      <c r="B192" s="6" t="e">
        <f>VLOOKUP(A192,#REF!,16,FALSE)</f>
        <v>#REF!</v>
      </c>
      <c r="C192" s="6" t="e">
        <f t="shared" si="13"/>
        <v>#REF!</v>
      </c>
      <c r="D192" s="6" t="e">
        <f t="shared" si="14"/>
        <v>#REF!</v>
      </c>
      <c r="E192" s="6" t="e">
        <f t="shared" si="15"/>
        <v>#REF!</v>
      </c>
      <c r="F192" s="6" t="e">
        <f>VLOOKUP(Bilancio_2016_USCITE!C192,#REF!,2,FALSE)</f>
        <v>#REF!</v>
      </c>
      <c r="G192" s="6" t="e">
        <f>VLOOKUP(D192,#REF!,2,FALSE)</f>
        <v>#REF!</v>
      </c>
      <c r="H192" s="6" t="e">
        <f>VLOOKUP(E192,#REF!,2,FALSE)</f>
        <v>#REF!</v>
      </c>
      <c r="I192" s="6" t="e">
        <f>VLOOKUP(A192,#REF!,19,FALSE)</f>
        <v>#REF!</v>
      </c>
      <c r="J192" s="6" t="e">
        <f>VLOOKUP(A192,#REF!,21,FALSE)</f>
        <v>#REF!</v>
      </c>
      <c r="K192" s="6">
        <v>16060</v>
      </c>
      <c r="L192" s="6">
        <v>11</v>
      </c>
      <c r="M192" s="6">
        <v>1</v>
      </c>
      <c r="N192" s="6">
        <v>60000</v>
      </c>
      <c r="O192">
        <v>0</v>
      </c>
      <c r="P192">
        <v>60000</v>
      </c>
      <c r="Q192" s="11">
        <f>$Q$190*N192/SUM($N$191:$N$196)</f>
        <v>60168.46429924276</v>
      </c>
      <c r="R192" s="11"/>
      <c r="S192">
        <v>0</v>
      </c>
      <c r="T192">
        <v>0</v>
      </c>
      <c r="U192">
        <v>0</v>
      </c>
      <c r="V192">
        <v>0</v>
      </c>
      <c r="W192">
        <v>24781</v>
      </c>
      <c r="Y192">
        <v>24781</v>
      </c>
      <c r="AA192">
        <v>60000</v>
      </c>
      <c r="AB192">
        <v>0</v>
      </c>
      <c r="AC192">
        <v>24781</v>
      </c>
      <c r="AD192">
        <v>0</v>
      </c>
      <c r="AF192">
        <v>0</v>
      </c>
      <c r="AG192">
        <v>0</v>
      </c>
      <c r="AH192">
        <v>0</v>
      </c>
      <c r="AI192">
        <v>24781</v>
      </c>
      <c r="AJ192">
        <v>24781</v>
      </c>
      <c r="AK192">
        <v>0</v>
      </c>
      <c r="AL192">
        <v>60000</v>
      </c>
      <c r="AM192">
        <v>24781</v>
      </c>
    </row>
    <row r="193" spans="1:39" ht="15">
      <c r="A193" s="6" t="str">
        <f t="shared" si="12"/>
        <v>1606012</v>
      </c>
      <c r="B193" s="6" t="e">
        <f>VLOOKUP(A193,#REF!,16,FALSE)</f>
        <v>#REF!</v>
      </c>
      <c r="C193" s="6" t="e">
        <f t="shared" si="13"/>
        <v>#REF!</v>
      </c>
      <c r="D193" s="6" t="e">
        <f t="shared" si="14"/>
        <v>#REF!</v>
      </c>
      <c r="E193" s="6" t="e">
        <f t="shared" si="15"/>
        <v>#REF!</v>
      </c>
      <c r="F193" s="6" t="e">
        <f>VLOOKUP(Bilancio_2016_USCITE!C193,#REF!,2,FALSE)</f>
        <v>#REF!</v>
      </c>
      <c r="G193" s="6" t="e">
        <f>VLOOKUP(D193,#REF!,2,FALSE)</f>
        <v>#REF!</v>
      </c>
      <c r="H193" s="6" t="e">
        <f>VLOOKUP(E193,#REF!,2,FALSE)</f>
        <v>#REF!</v>
      </c>
      <c r="I193" s="6" t="e">
        <f>VLOOKUP(A193,#REF!,19,FALSE)</f>
        <v>#REF!</v>
      </c>
      <c r="J193" s="6" t="e">
        <f>VLOOKUP(A193,#REF!,21,FALSE)</f>
        <v>#REF!</v>
      </c>
      <c r="K193" s="6">
        <v>16060</v>
      </c>
      <c r="L193" s="6">
        <v>12</v>
      </c>
      <c r="M193" s="6">
        <v>1</v>
      </c>
      <c r="N193" s="6">
        <v>925000</v>
      </c>
      <c r="O193">
        <v>0</v>
      </c>
      <c r="P193">
        <v>925000</v>
      </c>
      <c r="Q193" s="11">
        <f>$Q$190*N193/SUM($N$191:$N$196)</f>
        <v>927597.1579466593</v>
      </c>
      <c r="R193" s="11"/>
      <c r="S193">
        <v>0</v>
      </c>
      <c r="T193">
        <v>0</v>
      </c>
      <c r="U193">
        <v>0</v>
      </c>
      <c r="V193">
        <v>0</v>
      </c>
      <c r="W193">
        <v>0</v>
      </c>
      <c r="Y193">
        <v>0</v>
      </c>
      <c r="AA193">
        <v>5871.92</v>
      </c>
      <c r="AB193">
        <v>0</v>
      </c>
      <c r="AC193">
        <v>0</v>
      </c>
      <c r="AD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925000</v>
      </c>
      <c r="AM193">
        <v>0</v>
      </c>
    </row>
    <row r="194" spans="1:39" ht="15">
      <c r="A194" s="6" t="str">
        <f t="shared" si="12"/>
        <v>1606013</v>
      </c>
      <c r="B194" s="6" t="e">
        <f>VLOOKUP(A194,#REF!,16,FALSE)</f>
        <v>#REF!</v>
      </c>
      <c r="C194" s="6" t="e">
        <f t="shared" si="13"/>
        <v>#REF!</v>
      </c>
      <c r="D194" s="6" t="e">
        <f t="shared" si="14"/>
        <v>#REF!</v>
      </c>
      <c r="E194" s="6" t="e">
        <f t="shared" si="15"/>
        <v>#REF!</v>
      </c>
      <c r="F194" s="6" t="e">
        <f>VLOOKUP(Bilancio_2016_USCITE!C194,#REF!,2,FALSE)</f>
        <v>#REF!</v>
      </c>
      <c r="G194" s="6" t="e">
        <f>VLOOKUP(D194,#REF!,2,FALSE)</f>
        <v>#REF!</v>
      </c>
      <c r="H194" s="6" t="e">
        <f>VLOOKUP(E194,#REF!,2,FALSE)</f>
        <v>#REF!</v>
      </c>
      <c r="I194" s="6" t="e">
        <f>VLOOKUP(A194,#REF!,19,FALSE)</f>
        <v>#REF!</v>
      </c>
      <c r="J194" s="6" t="e">
        <f>VLOOKUP(A194,#REF!,21,FALSE)</f>
        <v>#REF!</v>
      </c>
      <c r="K194" s="6">
        <v>16060</v>
      </c>
      <c r="L194" s="6">
        <v>13</v>
      </c>
      <c r="M194" s="6">
        <v>1</v>
      </c>
      <c r="N194" s="6">
        <v>37500</v>
      </c>
      <c r="O194">
        <v>0</v>
      </c>
      <c r="P194">
        <v>37500</v>
      </c>
      <c r="Q194" s="11">
        <f>$Q$190*N194/SUM($N$191:$N$196)</f>
        <v>37605.29018702672</v>
      </c>
      <c r="R194" s="11"/>
      <c r="S194">
        <v>0</v>
      </c>
      <c r="T194">
        <v>0</v>
      </c>
      <c r="U194">
        <v>1006</v>
      </c>
      <c r="V194">
        <v>8</v>
      </c>
      <c r="W194">
        <v>24949.92</v>
      </c>
      <c r="Y194">
        <v>24949.92</v>
      </c>
      <c r="AA194">
        <v>37498.75</v>
      </c>
      <c r="AB194">
        <v>12</v>
      </c>
      <c r="AC194">
        <v>24949.92</v>
      </c>
      <c r="AD194">
        <v>0</v>
      </c>
      <c r="AF194">
        <v>0</v>
      </c>
      <c r="AG194">
        <v>0</v>
      </c>
      <c r="AH194">
        <v>998</v>
      </c>
      <c r="AI194">
        <v>24949.92</v>
      </c>
      <c r="AJ194">
        <v>25947.92</v>
      </c>
      <c r="AK194">
        <v>8</v>
      </c>
      <c r="AL194">
        <v>36494</v>
      </c>
      <c r="AM194">
        <v>25955.92</v>
      </c>
    </row>
    <row r="195" spans="1:39" ht="15">
      <c r="A195" s="6" t="str">
        <f aca="true" t="shared" si="19" ref="A195:A258">CONCATENATE(K195,L195)</f>
        <v>1606014</v>
      </c>
      <c r="B195" s="6" t="e">
        <f>VLOOKUP(A195,#REF!,16,FALSE)</f>
        <v>#REF!</v>
      </c>
      <c r="C195" s="6" t="e">
        <f aca="true" t="shared" si="20" ref="C195:C258">CONCATENATE(LEFT(B195,3),".00.00.00.000")</f>
        <v>#REF!</v>
      </c>
      <c r="D195" s="6" t="e">
        <f aca="true" t="shared" si="21" ref="D195:D258">CONCATENATE(LEFT(B195,6),".00.00.000")</f>
        <v>#REF!</v>
      </c>
      <c r="E195" s="6" t="e">
        <f aca="true" t="shared" si="22" ref="E195:E258">CONCATENATE(LEFT(B195,9),".00.000")</f>
        <v>#REF!</v>
      </c>
      <c r="F195" s="6" t="e">
        <f>VLOOKUP(Bilancio_2016_USCITE!C195,#REF!,2,FALSE)</f>
        <v>#REF!</v>
      </c>
      <c r="G195" s="6" t="e">
        <f>VLOOKUP(D195,#REF!,2,FALSE)</f>
        <v>#REF!</v>
      </c>
      <c r="H195" s="6" t="e">
        <f>VLOOKUP(E195,#REF!,2,FALSE)</f>
        <v>#REF!</v>
      </c>
      <c r="I195" s="6" t="e">
        <f>VLOOKUP(A195,#REF!,19,FALSE)</f>
        <v>#REF!</v>
      </c>
      <c r="J195" s="6" t="e">
        <f>VLOOKUP(A195,#REF!,21,FALSE)</f>
        <v>#REF!</v>
      </c>
      <c r="K195" s="6">
        <v>16060</v>
      </c>
      <c r="L195" s="6">
        <v>14</v>
      </c>
      <c r="M195" s="6">
        <v>0</v>
      </c>
      <c r="N195" s="6">
        <v>7084737</v>
      </c>
      <c r="O195">
        <v>0</v>
      </c>
      <c r="P195">
        <v>7084737</v>
      </c>
      <c r="Q195" s="11">
        <f>$Q$190*N195/SUM($N$191:$N$196)</f>
        <v>7104629.087567071</v>
      </c>
      <c r="R195" s="11"/>
      <c r="S195">
        <v>0</v>
      </c>
      <c r="T195">
        <v>0</v>
      </c>
      <c r="U195">
        <v>471599.72</v>
      </c>
      <c r="V195">
        <v>0</v>
      </c>
      <c r="Y195">
        <v>0</v>
      </c>
      <c r="AA195">
        <v>471599.72</v>
      </c>
      <c r="AB195">
        <v>471599.72</v>
      </c>
      <c r="AC195">
        <v>0</v>
      </c>
      <c r="AD195">
        <v>0</v>
      </c>
      <c r="AG195">
        <v>0</v>
      </c>
      <c r="AH195">
        <v>471599.72</v>
      </c>
      <c r="AI195">
        <v>0</v>
      </c>
      <c r="AJ195">
        <v>471599.72</v>
      </c>
      <c r="AK195">
        <v>0</v>
      </c>
      <c r="AL195">
        <v>6613137.28</v>
      </c>
      <c r="AM195">
        <v>471599.72</v>
      </c>
    </row>
    <row r="196" spans="1:39" ht="15">
      <c r="A196" s="6" t="str">
        <f t="shared" si="19"/>
        <v>1606020</v>
      </c>
      <c r="B196" s="6" t="e">
        <f>VLOOKUP(A196,#REF!,16,FALSE)</f>
        <v>#REF!</v>
      </c>
      <c r="C196" s="6" t="e">
        <f t="shared" si="20"/>
        <v>#REF!</v>
      </c>
      <c r="D196" s="6" t="e">
        <f t="shared" si="21"/>
        <v>#REF!</v>
      </c>
      <c r="E196" s="6" t="e">
        <f t="shared" si="22"/>
        <v>#REF!</v>
      </c>
      <c r="F196" s="6" t="e">
        <f>VLOOKUP(Bilancio_2016_USCITE!C196,#REF!,2,FALSE)</f>
        <v>#REF!</v>
      </c>
      <c r="G196" s="6" t="e">
        <f>VLOOKUP(D196,#REF!,2,FALSE)</f>
        <v>#REF!</v>
      </c>
      <c r="H196" s="6" t="e">
        <f>VLOOKUP(E196,#REF!,2,FALSE)</f>
        <v>#REF!</v>
      </c>
      <c r="I196" s="6" t="e">
        <f>VLOOKUP(A196,#REF!,19,FALSE)</f>
        <v>#REF!</v>
      </c>
      <c r="J196" s="6" t="e">
        <f>VLOOKUP(A196,#REF!,21,FALSE)</f>
        <v>#REF!</v>
      </c>
      <c r="K196" s="6">
        <v>16060</v>
      </c>
      <c r="L196" s="6">
        <v>20</v>
      </c>
      <c r="M196" s="6">
        <v>0</v>
      </c>
      <c r="P196">
        <v>0</v>
      </c>
      <c r="Q196" s="11">
        <f>$Q$190*N196/SUM($N$191:$N$196)</f>
        <v>0</v>
      </c>
      <c r="R196" s="11"/>
      <c r="T196">
        <v>0</v>
      </c>
      <c r="U196">
        <v>0</v>
      </c>
      <c r="V196">
        <v>0</v>
      </c>
      <c r="W196">
        <v>86403.48</v>
      </c>
      <c r="Y196">
        <v>86403.48</v>
      </c>
      <c r="AA196">
        <v>0</v>
      </c>
      <c r="AB196">
        <v>0</v>
      </c>
      <c r="AC196">
        <v>86403.48</v>
      </c>
      <c r="AD196">
        <v>0</v>
      </c>
      <c r="AF196">
        <v>0</v>
      </c>
      <c r="AG196">
        <v>0</v>
      </c>
      <c r="AH196">
        <v>0</v>
      </c>
      <c r="AI196">
        <v>86403.48</v>
      </c>
      <c r="AJ196">
        <v>86403.48</v>
      </c>
      <c r="AK196">
        <v>0</v>
      </c>
      <c r="AL196">
        <v>0</v>
      </c>
      <c r="AM196">
        <v>86403.48</v>
      </c>
    </row>
    <row r="197" spans="1:39" ht="15">
      <c r="A197" s="6" t="str">
        <f t="shared" si="19"/>
        <v>180100</v>
      </c>
      <c r="B197" s="6" t="e">
        <f>VLOOKUP(A197,#REF!,16,FALSE)</f>
        <v>#REF!</v>
      </c>
      <c r="C197" s="6" t="e">
        <f t="shared" si="20"/>
        <v>#REF!</v>
      </c>
      <c r="D197" s="6" t="e">
        <f t="shared" si="21"/>
        <v>#REF!</v>
      </c>
      <c r="E197" s="6" t="e">
        <f t="shared" si="22"/>
        <v>#REF!</v>
      </c>
      <c r="F197" s="6" t="e">
        <f>VLOOKUP(Bilancio_2016_USCITE!C197,#REF!,2,FALSE)</f>
        <v>#REF!</v>
      </c>
      <c r="G197" s="6" t="e">
        <f>VLOOKUP(D197,#REF!,2,FALSE)</f>
        <v>#REF!</v>
      </c>
      <c r="H197" s="6" t="e">
        <f>VLOOKUP(E197,#REF!,2,FALSE)</f>
        <v>#REF!</v>
      </c>
      <c r="I197" s="6" t="e">
        <f>VLOOKUP(A197,#REF!,19,FALSE)</f>
        <v>#REF!</v>
      </c>
      <c r="J197" s="6" t="e">
        <f>VLOOKUP(A197,#REF!,21,FALSE)</f>
        <v>#REF!</v>
      </c>
      <c r="K197" s="6">
        <v>18010</v>
      </c>
      <c r="L197" s="6">
        <v>0</v>
      </c>
      <c r="M197" s="6">
        <v>0</v>
      </c>
      <c r="N197" s="6">
        <v>100000</v>
      </c>
      <c r="O197">
        <v>0</v>
      </c>
      <c r="P197">
        <v>100000</v>
      </c>
      <c r="Q197" s="6">
        <v>100000</v>
      </c>
      <c r="R197" s="6">
        <v>100000</v>
      </c>
      <c r="S197">
        <v>0</v>
      </c>
      <c r="T197">
        <v>100000</v>
      </c>
      <c r="W197">
        <v>0</v>
      </c>
      <c r="Y197">
        <v>0</v>
      </c>
      <c r="AC197">
        <v>0</v>
      </c>
      <c r="AD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100000</v>
      </c>
      <c r="AM197">
        <v>0</v>
      </c>
    </row>
    <row r="198" spans="1:39" ht="15">
      <c r="A198" s="6" t="str">
        <f t="shared" si="19"/>
        <v>180200</v>
      </c>
      <c r="B198" s="6" t="e">
        <f>VLOOKUP(A198,#REF!,16,FALSE)</f>
        <v>#REF!</v>
      </c>
      <c r="C198" s="6" t="e">
        <f t="shared" si="20"/>
        <v>#REF!</v>
      </c>
      <c r="D198" s="6" t="e">
        <f t="shared" si="21"/>
        <v>#REF!</v>
      </c>
      <c r="E198" s="6" t="e">
        <f t="shared" si="22"/>
        <v>#REF!</v>
      </c>
      <c r="F198" s="6" t="e">
        <f>VLOOKUP(Bilancio_2016_USCITE!C198,#REF!,2,FALSE)</f>
        <v>#REF!</v>
      </c>
      <c r="G198" s="6" t="e">
        <f>VLOOKUP(D198,#REF!,2,FALSE)</f>
        <v>#REF!</v>
      </c>
      <c r="H198" s="6" t="e">
        <f>VLOOKUP(E198,#REF!,2,FALSE)</f>
        <v>#REF!</v>
      </c>
      <c r="I198" s="6" t="e">
        <f>VLOOKUP(A198,#REF!,19,FALSE)</f>
        <v>#REF!</v>
      </c>
      <c r="J198" s="6" t="e">
        <f>VLOOKUP(A198,#REF!,21,FALSE)</f>
        <v>#REF!</v>
      </c>
      <c r="K198" s="6">
        <v>18020</v>
      </c>
      <c r="L198" s="6">
        <v>0</v>
      </c>
      <c r="M198" s="6">
        <v>0</v>
      </c>
      <c r="N198" s="6">
        <v>2000000</v>
      </c>
      <c r="O198">
        <v>0</v>
      </c>
      <c r="P198">
        <v>2000000</v>
      </c>
      <c r="Q198" s="6">
        <v>2000000</v>
      </c>
      <c r="R198" s="6">
        <v>2000000</v>
      </c>
      <c r="S198">
        <v>0</v>
      </c>
      <c r="T198">
        <v>2000000</v>
      </c>
      <c r="W198">
        <v>0</v>
      </c>
      <c r="Y198">
        <v>0</v>
      </c>
      <c r="AC198">
        <v>0</v>
      </c>
      <c r="AD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2000000</v>
      </c>
      <c r="AM198">
        <v>0</v>
      </c>
    </row>
    <row r="199" spans="1:39" ht="15">
      <c r="A199" s="6" t="str">
        <f t="shared" si="19"/>
        <v>180300</v>
      </c>
      <c r="B199" s="6" t="e">
        <f>VLOOKUP(A199,#REF!,16,FALSE)</f>
        <v>#REF!</v>
      </c>
      <c r="C199" s="6" t="e">
        <f t="shared" si="20"/>
        <v>#REF!</v>
      </c>
      <c r="D199" s="6" t="e">
        <f t="shared" si="21"/>
        <v>#REF!</v>
      </c>
      <c r="E199" s="6" t="e">
        <f t="shared" si="22"/>
        <v>#REF!</v>
      </c>
      <c r="F199" s="6" t="e">
        <f>VLOOKUP(Bilancio_2016_USCITE!C199,#REF!,2,FALSE)</f>
        <v>#REF!</v>
      </c>
      <c r="G199" s="6" t="e">
        <f>VLOOKUP(D199,#REF!,2,FALSE)</f>
        <v>#REF!</v>
      </c>
      <c r="H199" s="6" t="e">
        <f>VLOOKUP(E199,#REF!,2,FALSE)</f>
        <v>#REF!</v>
      </c>
      <c r="I199" s="6" t="e">
        <f>VLOOKUP(A199,#REF!,19,FALSE)</f>
        <v>#REF!</v>
      </c>
      <c r="J199" s="6" t="e">
        <f>VLOOKUP(A199,#REF!,21,FALSE)</f>
        <v>#REF!</v>
      </c>
      <c r="K199" s="6">
        <v>18030</v>
      </c>
      <c r="L199" s="6">
        <v>0</v>
      </c>
      <c r="M199" s="6">
        <v>0</v>
      </c>
      <c r="N199" s="6">
        <v>0</v>
      </c>
      <c r="O199">
        <v>0</v>
      </c>
      <c r="P199">
        <v>0</v>
      </c>
      <c r="Q199" s="6">
        <v>200000</v>
      </c>
      <c r="R199" s="6">
        <v>200000</v>
      </c>
      <c r="S199">
        <v>0</v>
      </c>
      <c r="T199">
        <v>200000</v>
      </c>
      <c r="W199">
        <v>0</v>
      </c>
      <c r="Y199">
        <v>0</v>
      </c>
      <c r="AC199">
        <v>0</v>
      </c>
      <c r="AD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</row>
    <row r="200" spans="1:39" ht="15">
      <c r="A200" s="6" t="str">
        <f t="shared" si="19"/>
        <v>1803010</v>
      </c>
      <c r="B200" s="6" t="e">
        <f>VLOOKUP(A200,#REF!,16,FALSE)</f>
        <v>#REF!</v>
      </c>
      <c r="C200" s="6" t="e">
        <f t="shared" si="20"/>
        <v>#REF!</v>
      </c>
      <c r="D200" s="6" t="e">
        <f t="shared" si="21"/>
        <v>#REF!</v>
      </c>
      <c r="E200" s="6" t="e">
        <f t="shared" si="22"/>
        <v>#REF!</v>
      </c>
      <c r="F200" s="6" t="e">
        <f>VLOOKUP(Bilancio_2016_USCITE!C200,#REF!,2,FALSE)</f>
        <v>#REF!</v>
      </c>
      <c r="G200" s="6" t="e">
        <f>VLOOKUP(D200,#REF!,2,FALSE)</f>
        <v>#REF!</v>
      </c>
      <c r="H200" s="6" t="e">
        <f>VLOOKUP(E200,#REF!,2,FALSE)</f>
        <v>#REF!</v>
      </c>
      <c r="I200" s="6" t="e">
        <f>VLOOKUP(A200,#REF!,19,FALSE)</f>
        <v>#REF!</v>
      </c>
      <c r="J200" s="6" t="e">
        <f>VLOOKUP(A200,#REF!,21,FALSE)</f>
        <v>#REF!</v>
      </c>
      <c r="K200" s="6">
        <v>18030</v>
      </c>
      <c r="L200" s="6">
        <v>10</v>
      </c>
      <c r="M200" s="6">
        <v>1</v>
      </c>
      <c r="N200" s="6">
        <v>50000</v>
      </c>
      <c r="O200">
        <v>0</v>
      </c>
      <c r="P200">
        <v>50000</v>
      </c>
      <c r="Q200" s="11">
        <f>$Q$199*N200/SUM($N$200:$N$202)</f>
        <v>50000</v>
      </c>
      <c r="R200" s="11"/>
      <c r="S200">
        <v>0</v>
      </c>
      <c r="T200">
        <v>0</v>
      </c>
      <c r="W200">
        <v>2438.25</v>
      </c>
      <c r="X200">
        <v>0</v>
      </c>
      <c r="Y200">
        <v>2438.25</v>
      </c>
      <c r="Z200">
        <v>2438.25</v>
      </c>
      <c r="AC200">
        <v>0</v>
      </c>
      <c r="AD200">
        <v>0</v>
      </c>
      <c r="AE200">
        <v>0</v>
      </c>
      <c r="AF200">
        <v>2438.25</v>
      </c>
      <c r="AG200">
        <v>2438.25</v>
      </c>
      <c r="AH200">
        <v>0</v>
      </c>
      <c r="AI200">
        <v>0</v>
      </c>
      <c r="AJ200">
        <v>0</v>
      </c>
      <c r="AK200">
        <v>2438.25</v>
      </c>
      <c r="AL200">
        <v>50000</v>
      </c>
      <c r="AM200">
        <v>2438.25</v>
      </c>
    </row>
    <row r="201" spans="1:39" ht="15">
      <c r="A201" s="6" t="str">
        <f t="shared" si="19"/>
        <v>1803011</v>
      </c>
      <c r="B201" s="6" t="e">
        <f>VLOOKUP(A201,#REF!,16,FALSE)</f>
        <v>#REF!</v>
      </c>
      <c r="C201" s="6" t="e">
        <f t="shared" si="20"/>
        <v>#REF!</v>
      </c>
      <c r="D201" s="6" t="e">
        <f t="shared" si="21"/>
        <v>#REF!</v>
      </c>
      <c r="E201" s="6" t="e">
        <f t="shared" si="22"/>
        <v>#REF!</v>
      </c>
      <c r="F201" s="6" t="e">
        <f>VLOOKUP(Bilancio_2016_USCITE!C201,#REF!,2,FALSE)</f>
        <v>#REF!</v>
      </c>
      <c r="G201" s="6" t="e">
        <f>VLOOKUP(D201,#REF!,2,FALSE)</f>
        <v>#REF!</v>
      </c>
      <c r="H201" s="6" t="e">
        <f>VLOOKUP(E201,#REF!,2,FALSE)</f>
        <v>#REF!</v>
      </c>
      <c r="I201" s="6" t="e">
        <f>VLOOKUP(A201,#REF!,19,FALSE)</f>
        <v>#REF!</v>
      </c>
      <c r="J201" s="6" t="e">
        <f>VLOOKUP(A201,#REF!,21,FALSE)</f>
        <v>#REF!</v>
      </c>
      <c r="K201" s="6">
        <v>18030</v>
      </c>
      <c r="L201" s="6">
        <v>11</v>
      </c>
      <c r="M201" s="6">
        <v>1</v>
      </c>
      <c r="N201" s="6">
        <v>100000</v>
      </c>
      <c r="O201">
        <v>0</v>
      </c>
      <c r="P201">
        <v>100000</v>
      </c>
      <c r="Q201" s="11">
        <f>$Q$199*N201/SUM($N$200:$N$202)</f>
        <v>100000</v>
      </c>
      <c r="R201" s="11"/>
      <c r="S201">
        <v>0</v>
      </c>
      <c r="T201">
        <v>0</v>
      </c>
      <c r="Y201">
        <v>0</v>
      </c>
      <c r="AC201">
        <v>0</v>
      </c>
      <c r="AD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100000</v>
      </c>
      <c r="AM201">
        <v>0</v>
      </c>
    </row>
    <row r="202" spans="1:39" ht="15">
      <c r="A202" s="6" t="str">
        <f t="shared" si="19"/>
        <v>1803012</v>
      </c>
      <c r="B202" s="6" t="e">
        <f>VLOOKUP(A202,#REF!,16,FALSE)</f>
        <v>#REF!</v>
      </c>
      <c r="C202" s="6" t="e">
        <f t="shared" si="20"/>
        <v>#REF!</v>
      </c>
      <c r="D202" s="6" t="e">
        <f t="shared" si="21"/>
        <v>#REF!</v>
      </c>
      <c r="E202" s="6" t="e">
        <f t="shared" si="22"/>
        <v>#REF!</v>
      </c>
      <c r="F202" s="6" t="e">
        <f>VLOOKUP(Bilancio_2016_USCITE!C202,#REF!,2,FALSE)</f>
        <v>#REF!</v>
      </c>
      <c r="G202" s="6" t="e">
        <f>VLOOKUP(D202,#REF!,2,FALSE)</f>
        <v>#REF!</v>
      </c>
      <c r="H202" s="6" t="e">
        <f>VLOOKUP(E202,#REF!,2,FALSE)</f>
        <v>#REF!</v>
      </c>
      <c r="I202" s="6" t="e">
        <f>VLOOKUP(A202,#REF!,19,FALSE)</f>
        <v>#REF!</v>
      </c>
      <c r="J202" s="6" t="e">
        <f>VLOOKUP(A202,#REF!,21,FALSE)</f>
        <v>#REF!</v>
      </c>
      <c r="K202" s="6">
        <v>18030</v>
      </c>
      <c r="L202" s="6">
        <v>12</v>
      </c>
      <c r="M202" s="6">
        <v>1</v>
      </c>
      <c r="N202" s="6">
        <v>50000</v>
      </c>
      <c r="O202">
        <v>0</v>
      </c>
      <c r="P202">
        <v>50000</v>
      </c>
      <c r="Q202" s="11">
        <f>$Q$199*N202/SUM($N$200:$N$202)</f>
        <v>50000</v>
      </c>
      <c r="R202" s="11"/>
      <c r="S202">
        <v>0</v>
      </c>
      <c r="T202">
        <v>0</v>
      </c>
      <c r="Y202">
        <v>0</v>
      </c>
      <c r="AC202">
        <v>0</v>
      </c>
      <c r="AD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50000</v>
      </c>
      <c r="AM202">
        <v>0</v>
      </c>
    </row>
    <row r="203" spans="1:39" ht="15">
      <c r="A203" s="6" t="str">
        <f t="shared" si="19"/>
        <v>180400</v>
      </c>
      <c r="B203" s="6" t="e">
        <f>VLOOKUP(A203,#REF!,16,FALSE)</f>
        <v>#REF!</v>
      </c>
      <c r="C203" s="6" t="e">
        <f t="shared" si="20"/>
        <v>#REF!</v>
      </c>
      <c r="D203" s="6" t="e">
        <f t="shared" si="21"/>
        <v>#REF!</v>
      </c>
      <c r="E203" s="6" t="e">
        <f t="shared" si="22"/>
        <v>#REF!</v>
      </c>
      <c r="F203" s="6" t="e">
        <f>VLOOKUP(Bilancio_2016_USCITE!C203,#REF!,2,FALSE)</f>
        <v>#REF!</v>
      </c>
      <c r="G203" s="6" t="e">
        <f>VLOOKUP(D203,#REF!,2,FALSE)</f>
        <v>#REF!</v>
      </c>
      <c r="H203" s="6" t="e">
        <f>VLOOKUP(E203,#REF!,2,FALSE)</f>
        <v>#REF!</v>
      </c>
      <c r="I203" s="6" t="e">
        <f>VLOOKUP(A203,#REF!,19,FALSE)</f>
        <v>#REF!</v>
      </c>
      <c r="J203" s="6" t="e">
        <f>VLOOKUP(A203,#REF!,21,FALSE)</f>
        <v>#REF!</v>
      </c>
      <c r="K203" s="6">
        <v>18040</v>
      </c>
      <c r="L203" s="6">
        <v>0</v>
      </c>
      <c r="M203" s="6">
        <v>0</v>
      </c>
      <c r="N203" s="6">
        <v>2300000</v>
      </c>
      <c r="O203">
        <v>0</v>
      </c>
      <c r="P203">
        <v>2300000</v>
      </c>
      <c r="Q203" s="6">
        <v>2300000</v>
      </c>
      <c r="R203" s="6">
        <v>2300000</v>
      </c>
      <c r="S203">
        <v>0</v>
      </c>
      <c r="T203">
        <v>2300000</v>
      </c>
      <c r="W203">
        <v>0</v>
      </c>
      <c r="Y203">
        <v>0</v>
      </c>
      <c r="AC203">
        <v>0</v>
      </c>
      <c r="AD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2300000</v>
      </c>
      <c r="AM203">
        <v>0</v>
      </c>
    </row>
    <row r="204" spans="1:39" ht="15">
      <c r="A204" s="6" t="str">
        <f t="shared" si="19"/>
        <v>180500</v>
      </c>
      <c r="B204" s="6" t="e">
        <f>VLOOKUP(A204,#REF!,16,FALSE)</f>
        <v>#REF!</v>
      </c>
      <c r="C204" s="6" t="e">
        <f t="shared" si="20"/>
        <v>#REF!</v>
      </c>
      <c r="D204" s="6" t="e">
        <f t="shared" si="21"/>
        <v>#REF!</v>
      </c>
      <c r="E204" s="6" t="e">
        <f t="shared" si="22"/>
        <v>#REF!</v>
      </c>
      <c r="F204" s="6" t="e">
        <f>VLOOKUP(Bilancio_2016_USCITE!C204,#REF!,2,FALSE)</f>
        <v>#REF!</v>
      </c>
      <c r="G204" s="6" t="e">
        <f>VLOOKUP(D204,#REF!,2,FALSE)</f>
        <v>#REF!</v>
      </c>
      <c r="H204" s="6" t="e">
        <f>VLOOKUP(E204,#REF!,2,FALSE)</f>
        <v>#REF!</v>
      </c>
      <c r="I204" s="6" t="e">
        <f>VLOOKUP(A204,#REF!,19,FALSE)</f>
        <v>#REF!</v>
      </c>
      <c r="J204" s="6" t="e">
        <f>VLOOKUP(A204,#REF!,21,FALSE)</f>
        <v>#REF!</v>
      </c>
      <c r="K204" s="6">
        <v>18050</v>
      </c>
      <c r="L204" s="6">
        <v>0</v>
      </c>
      <c r="M204" s="6">
        <v>0</v>
      </c>
      <c r="P204">
        <v>0</v>
      </c>
      <c r="T204">
        <v>0</v>
      </c>
      <c r="W204">
        <v>0</v>
      </c>
      <c r="Y204">
        <v>0</v>
      </c>
      <c r="AC204">
        <v>0</v>
      </c>
      <c r="AD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</row>
    <row r="205" spans="1:39" ht="15">
      <c r="A205" s="6" t="str">
        <f t="shared" si="19"/>
        <v>180600</v>
      </c>
      <c r="B205" s="6" t="e">
        <f>VLOOKUP(A205,#REF!,16,FALSE)</f>
        <v>#REF!</v>
      </c>
      <c r="C205" s="6" t="e">
        <f t="shared" si="20"/>
        <v>#REF!</v>
      </c>
      <c r="D205" s="6" t="e">
        <f t="shared" si="21"/>
        <v>#REF!</v>
      </c>
      <c r="E205" s="6" t="e">
        <f t="shared" si="22"/>
        <v>#REF!</v>
      </c>
      <c r="F205" s="6" t="e">
        <f>VLOOKUP(Bilancio_2016_USCITE!C205,#REF!,2,FALSE)</f>
        <v>#REF!</v>
      </c>
      <c r="G205" s="6" t="e">
        <f>VLOOKUP(D205,#REF!,2,FALSE)</f>
        <v>#REF!</v>
      </c>
      <c r="H205" s="6" t="e">
        <f>VLOOKUP(E205,#REF!,2,FALSE)</f>
        <v>#REF!</v>
      </c>
      <c r="I205" s="6" t="e">
        <f>VLOOKUP(A205,#REF!,19,FALSE)</f>
        <v>#REF!</v>
      </c>
      <c r="J205" s="6" t="e">
        <f>VLOOKUP(A205,#REF!,21,FALSE)</f>
        <v>#REF!</v>
      </c>
      <c r="K205" s="6">
        <v>18060</v>
      </c>
      <c r="L205" s="6">
        <v>0</v>
      </c>
      <c r="M205" s="6">
        <v>0</v>
      </c>
      <c r="N205" s="6">
        <v>10000</v>
      </c>
      <c r="O205">
        <v>0</v>
      </c>
      <c r="P205">
        <v>10000</v>
      </c>
      <c r="Q205" s="6">
        <v>10000</v>
      </c>
      <c r="R205" s="6">
        <v>10000</v>
      </c>
      <c r="S205">
        <v>0</v>
      </c>
      <c r="T205">
        <v>10000</v>
      </c>
      <c r="W205">
        <v>168.4</v>
      </c>
      <c r="Y205">
        <v>168.4</v>
      </c>
      <c r="AC205">
        <v>168.4</v>
      </c>
      <c r="AD205">
        <v>0</v>
      </c>
      <c r="AF205">
        <v>0</v>
      </c>
      <c r="AG205">
        <v>0</v>
      </c>
      <c r="AH205">
        <v>0</v>
      </c>
      <c r="AI205">
        <v>168.4</v>
      </c>
      <c r="AJ205">
        <v>168.4</v>
      </c>
      <c r="AK205">
        <v>0</v>
      </c>
      <c r="AL205">
        <v>10000</v>
      </c>
      <c r="AM205">
        <v>168.4</v>
      </c>
    </row>
    <row r="206" spans="1:39" ht="15">
      <c r="A206" s="6" t="str">
        <f t="shared" si="19"/>
        <v>180700</v>
      </c>
      <c r="B206" s="6" t="e">
        <f>VLOOKUP(A206,#REF!,16,FALSE)</f>
        <v>#REF!</v>
      </c>
      <c r="C206" s="6" t="e">
        <f t="shared" si="20"/>
        <v>#REF!</v>
      </c>
      <c r="D206" s="6" t="e">
        <f t="shared" si="21"/>
        <v>#REF!</v>
      </c>
      <c r="E206" s="6" t="e">
        <f t="shared" si="22"/>
        <v>#REF!</v>
      </c>
      <c r="F206" s="6" t="e">
        <f>VLOOKUP(Bilancio_2016_USCITE!C206,#REF!,2,FALSE)</f>
        <v>#REF!</v>
      </c>
      <c r="G206" s="6" t="e">
        <f>VLOOKUP(D206,#REF!,2,FALSE)</f>
        <v>#REF!</v>
      </c>
      <c r="H206" s="6" t="e">
        <f>VLOOKUP(E206,#REF!,2,FALSE)</f>
        <v>#REF!</v>
      </c>
      <c r="I206" s="6" t="e">
        <f>VLOOKUP(A206,#REF!,19,FALSE)</f>
        <v>#REF!</v>
      </c>
      <c r="J206" s="6" t="e">
        <f>VLOOKUP(A206,#REF!,21,FALSE)</f>
        <v>#REF!</v>
      </c>
      <c r="K206" s="6">
        <v>18070</v>
      </c>
      <c r="L206" s="6">
        <v>0</v>
      </c>
      <c r="M206" s="6">
        <v>1</v>
      </c>
      <c r="N206" s="6">
        <v>250000</v>
      </c>
      <c r="O206">
        <v>0</v>
      </c>
      <c r="P206">
        <v>250000</v>
      </c>
      <c r="Q206" s="6">
        <v>250000</v>
      </c>
      <c r="R206" s="6">
        <v>250000</v>
      </c>
      <c r="S206">
        <v>0</v>
      </c>
      <c r="T206">
        <v>250000</v>
      </c>
      <c r="Y206">
        <v>0</v>
      </c>
      <c r="AC206">
        <v>0</v>
      </c>
      <c r="AD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250000</v>
      </c>
      <c r="AM206">
        <v>0</v>
      </c>
    </row>
    <row r="207" spans="1:39" ht="15">
      <c r="A207" s="6" t="str">
        <f t="shared" si="19"/>
        <v>210100</v>
      </c>
      <c r="B207" s="6" t="e">
        <f>VLOOKUP(A207,#REF!,16,FALSE)</f>
        <v>#REF!</v>
      </c>
      <c r="C207" s="6" t="e">
        <f t="shared" si="20"/>
        <v>#REF!</v>
      </c>
      <c r="D207" s="6" t="e">
        <f t="shared" si="21"/>
        <v>#REF!</v>
      </c>
      <c r="E207" s="6" t="e">
        <f t="shared" si="22"/>
        <v>#REF!</v>
      </c>
      <c r="F207" s="6" t="e">
        <f>VLOOKUP(Bilancio_2016_USCITE!C207,#REF!,2,FALSE)</f>
        <v>#REF!</v>
      </c>
      <c r="G207" s="6" t="e">
        <f>VLOOKUP(D207,#REF!,2,FALSE)</f>
        <v>#REF!</v>
      </c>
      <c r="H207" s="6" t="e">
        <f>VLOOKUP(E207,#REF!,2,FALSE)</f>
        <v>#REF!</v>
      </c>
      <c r="I207" s="6" t="e">
        <f>VLOOKUP(A207,#REF!,19,FALSE)</f>
        <v>#REF!</v>
      </c>
      <c r="J207" s="6" t="e">
        <f>VLOOKUP(A207,#REF!,21,FALSE)</f>
        <v>#REF!</v>
      </c>
      <c r="K207" s="6">
        <v>21010</v>
      </c>
      <c r="L207" s="6">
        <v>0</v>
      </c>
      <c r="M207" s="6">
        <v>0</v>
      </c>
      <c r="N207" s="6">
        <v>0</v>
      </c>
      <c r="O207">
        <v>0</v>
      </c>
      <c r="P207">
        <v>0</v>
      </c>
      <c r="Q207" s="6">
        <v>29864000</v>
      </c>
      <c r="R207" s="6">
        <v>29864000</v>
      </c>
      <c r="S207">
        <v>0</v>
      </c>
      <c r="T207">
        <v>29864000</v>
      </c>
      <c r="Y207">
        <v>0</v>
      </c>
      <c r="AC207">
        <v>0</v>
      </c>
      <c r="AD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</row>
    <row r="208" spans="1:39" ht="15">
      <c r="A208" s="6" t="str">
        <f t="shared" si="19"/>
        <v>2101010</v>
      </c>
      <c r="B208" s="6" t="e">
        <f>VLOOKUP(A208,#REF!,16,FALSE)</f>
        <v>#REF!</v>
      </c>
      <c r="C208" s="6" t="e">
        <f t="shared" si="20"/>
        <v>#REF!</v>
      </c>
      <c r="D208" s="6" t="e">
        <f t="shared" si="21"/>
        <v>#REF!</v>
      </c>
      <c r="E208" s="6" t="e">
        <f t="shared" si="22"/>
        <v>#REF!</v>
      </c>
      <c r="F208" s="6" t="e">
        <f>VLOOKUP(Bilancio_2016_USCITE!C208,#REF!,2,FALSE)</f>
        <v>#REF!</v>
      </c>
      <c r="G208" s="6" t="e">
        <f>VLOOKUP(D208,#REF!,2,FALSE)</f>
        <v>#REF!</v>
      </c>
      <c r="H208" s="6" t="e">
        <f>VLOOKUP(E208,#REF!,2,FALSE)</f>
        <v>#REF!</v>
      </c>
      <c r="I208" s="6" t="e">
        <f>VLOOKUP(A208,#REF!,19,FALSE)</f>
        <v>#REF!</v>
      </c>
      <c r="J208" s="6" t="e">
        <f>VLOOKUP(A208,#REF!,21,FALSE)</f>
        <v>#REF!</v>
      </c>
      <c r="K208" s="6">
        <v>21010</v>
      </c>
      <c r="L208" s="6">
        <v>10</v>
      </c>
      <c r="M208" s="6">
        <v>0</v>
      </c>
      <c r="N208" s="6">
        <v>0</v>
      </c>
      <c r="O208">
        <v>0</v>
      </c>
      <c r="P208">
        <v>0</v>
      </c>
      <c r="Q208" s="11">
        <f>$Q$207*N208/SUM($N$208:$N$223)</f>
        <v>0</v>
      </c>
      <c r="R208" s="11"/>
      <c r="S208">
        <v>0</v>
      </c>
      <c r="T208">
        <v>0</v>
      </c>
      <c r="U208">
        <v>0</v>
      </c>
      <c r="V208">
        <v>0</v>
      </c>
      <c r="W208">
        <v>8479014.9</v>
      </c>
      <c r="X208">
        <v>0</v>
      </c>
      <c r="Y208">
        <v>8479014.9</v>
      </c>
      <c r="Z208">
        <v>289105.02</v>
      </c>
      <c r="AA208">
        <v>0</v>
      </c>
      <c r="AB208">
        <v>0</v>
      </c>
      <c r="AC208">
        <v>8139001.55</v>
      </c>
      <c r="AD208">
        <v>50908.33</v>
      </c>
      <c r="AE208">
        <v>289105.02</v>
      </c>
      <c r="AF208">
        <v>50908.33</v>
      </c>
      <c r="AG208">
        <v>340013.35</v>
      </c>
      <c r="AH208">
        <v>0</v>
      </c>
      <c r="AI208">
        <v>8189909.88</v>
      </c>
      <c r="AJ208">
        <v>8189909.88</v>
      </c>
      <c r="AK208">
        <v>289105.02</v>
      </c>
      <c r="AL208">
        <v>0</v>
      </c>
      <c r="AM208">
        <v>8479014.9</v>
      </c>
    </row>
    <row r="209" spans="1:39" ht="15">
      <c r="A209" s="6" t="str">
        <f t="shared" si="19"/>
        <v>2101011</v>
      </c>
      <c r="B209" s="6" t="e">
        <f>VLOOKUP(A209,#REF!,16,FALSE)</f>
        <v>#REF!</v>
      </c>
      <c r="C209" s="6" t="e">
        <f t="shared" si="20"/>
        <v>#REF!</v>
      </c>
      <c r="D209" s="6" t="e">
        <f t="shared" si="21"/>
        <v>#REF!</v>
      </c>
      <c r="E209" s="6" t="e">
        <f t="shared" si="22"/>
        <v>#REF!</v>
      </c>
      <c r="F209" s="6" t="e">
        <f>VLOOKUP(Bilancio_2016_USCITE!C209,#REF!,2,FALSE)</f>
        <v>#REF!</v>
      </c>
      <c r="G209" s="6" t="e">
        <f>VLOOKUP(D209,#REF!,2,FALSE)</f>
        <v>#REF!</v>
      </c>
      <c r="H209" s="6" t="e">
        <f>VLOOKUP(E209,#REF!,2,FALSE)</f>
        <v>#REF!</v>
      </c>
      <c r="I209" s="6" t="e">
        <f>VLOOKUP(A209,#REF!,19,FALSE)</f>
        <v>#REF!</v>
      </c>
      <c r="J209" s="6" t="e">
        <f>VLOOKUP(A209,#REF!,21,FALSE)</f>
        <v>#REF!</v>
      </c>
      <c r="K209" s="6">
        <v>21010</v>
      </c>
      <c r="L209" s="6">
        <v>11</v>
      </c>
      <c r="M209" s="6">
        <v>1</v>
      </c>
      <c r="N209" s="6">
        <v>13840112</v>
      </c>
      <c r="O209">
        <v>0</v>
      </c>
      <c r="P209">
        <v>13840112</v>
      </c>
      <c r="Q209" s="11">
        <f aca="true" t="shared" si="23" ref="Q209:Q223">$Q$207*N209/SUM($N$208:$N$223)</f>
        <v>19021138.560561284</v>
      </c>
      <c r="R209" s="11"/>
      <c r="S209">
        <v>0</v>
      </c>
      <c r="T209">
        <v>0</v>
      </c>
      <c r="U209">
        <v>0</v>
      </c>
      <c r="V209">
        <v>0</v>
      </c>
      <c r="W209">
        <v>5186536.74</v>
      </c>
      <c r="X209">
        <v>0</v>
      </c>
      <c r="Y209">
        <v>5186536.74</v>
      </c>
      <c r="Z209">
        <v>364505.72</v>
      </c>
      <c r="AA209">
        <v>9183571.99</v>
      </c>
      <c r="AB209">
        <v>0</v>
      </c>
      <c r="AC209">
        <v>4822031.02</v>
      </c>
      <c r="AD209">
        <v>0</v>
      </c>
      <c r="AE209">
        <v>364505.72</v>
      </c>
      <c r="AF209">
        <v>0</v>
      </c>
      <c r="AG209">
        <v>364505.72</v>
      </c>
      <c r="AH209">
        <v>0</v>
      </c>
      <c r="AI209">
        <v>4822031.02</v>
      </c>
      <c r="AJ209">
        <v>4822031.02</v>
      </c>
      <c r="AK209">
        <v>364505.72</v>
      </c>
      <c r="AL209">
        <v>13840112</v>
      </c>
      <c r="AM209">
        <v>5186536.74</v>
      </c>
    </row>
    <row r="210" spans="1:39" ht="15">
      <c r="A210" s="6" t="str">
        <f t="shared" si="19"/>
        <v>2101012</v>
      </c>
      <c r="B210" s="6" t="e">
        <f>VLOOKUP(A210,#REF!,16,FALSE)</f>
        <v>#REF!</v>
      </c>
      <c r="C210" s="6" t="e">
        <f t="shared" si="20"/>
        <v>#REF!</v>
      </c>
      <c r="D210" s="6" t="e">
        <f t="shared" si="21"/>
        <v>#REF!</v>
      </c>
      <c r="E210" s="6" t="e">
        <f t="shared" si="22"/>
        <v>#REF!</v>
      </c>
      <c r="F210" s="6" t="e">
        <f>VLOOKUP(Bilancio_2016_USCITE!C210,#REF!,2,FALSE)</f>
        <v>#REF!</v>
      </c>
      <c r="G210" s="6" t="e">
        <f>VLOOKUP(D210,#REF!,2,FALSE)</f>
        <v>#REF!</v>
      </c>
      <c r="H210" s="6" t="e">
        <f>VLOOKUP(E210,#REF!,2,FALSE)</f>
        <v>#REF!</v>
      </c>
      <c r="I210" s="6" t="e">
        <f>VLOOKUP(A210,#REF!,19,FALSE)</f>
        <v>#REF!</v>
      </c>
      <c r="J210" s="6" t="e">
        <f>VLOOKUP(A210,#REF!,21,FALSE)</f>
        <v>#REF!</v>
      </c>
      <c r="K210" s="6">
        <v>21010</v>
      </c>
      <c r="L210" s="6">
        <v>12</v>
      </c>
      <c r="M210" s="6">
        <v>1</v>
      </c>
      <c r="N210" s="6">
        <v>293710</v>
      </c>
      <c r="O210">
        <v>0</v>
      </c>
      <c r="P210">
        <v>293710</v>
      </c>
      <c r="Q210" s="11">
        <f t="shared" si="23"/>
        <v>403659.92750798946</v>
      </c>
      <c r="R210" s="11"/>
      <c r="S210">
        <v>0</v>
      </c>
      <c r="T210">
        <v>0</v>
      </c>
      <c r="U210">
        <v>0</v>
      </c>
      <c r="V210">
        <v>0</v>
      </c>
      <c r="W210">
        <v>157843.16</v>
      </c>
      <c r="X210">
        <v>0</v>
      </c>
      <c r="Y210">
        <v>157843.16</v>
      </c>
      <c r="Z210">
        <v>13216.5</v>
      </c>
      <c r="AA210">
        <v>181040.76</v>
      </c>
      <c r="AB210">
        <v>0</v>
      </c>
      <c r="AC210">
        <v>144626.66</v>
      </c>
      <c r="AD210">
        <v>0</v>
      </c>
      <c r="AE210">
        <v>13216.5</v>
      </c>
      <c r="AF210">
        <v>0</v>
      </c>
      <c r="AG210">
        <v>13216.5</v>
      </c>
      <c r="AH210">
        <v>0</v>
      </c>
      <c r="AI210">
        <v>144626.66</v>
      </c>
      <c r="AJ210">
        <v>144626.66</v>
      </c>
      <c r="AK210">
        <v>13216.5</v>
      </c>
      <c r="AL210">
        <v>293710</v>
      </c>
      <c r="AM210">
        <v>157843.16</v>
      </c>
    </row>
    <row r="211" spans="1:39" ht="15">
      <c r="A211" s="6" t="str">
        <f t="shared" si="19"/>
        <v>2101013</v>
      </c>
      <c r="B211" s="6" t="e">
        <f>VLOOKUP(A211,#REF!,16,FALSE)</f>
        <v>#REF!</v>
      </c>
      <c r="C211" s="6" t="e">
        <f t="shared" si="20"/>
        <v>#REF!</v>
      </c>
      <c r="D211" s="6" t="e">
        <f t="shared" si="21"/>
        <v>#REF!</v>
      </c>
      <c r="E211" s="6" t="e">
        <f t="shared" si="22"/>
        <v>#REF!</v>
      </c>
      <c r="F211" s="6" t="e">
        <f>VLOOKUP(Bilancio_2016_USCITE!C211,#REF!,2,FALSE)</f>
        <v>#REF!</v>
      </c>
      <c r="G211" s="6" t="e">
        <f>VLOOKUP(D211,#REF!,2,FALSE)</f>
        <v>#REF!</v>
      </c>
      <c r="H211" s="6" t="e">
        <f>VLOOKUP(E211,#REF!,2,FALSE)</f>
        <v>#REF!</v>
      </c>
      <c r="I211" s="6" t="e">
        <f>VLOOKUP(A211,#REF!,19,FALSE)</f>
        <v>#REF!</v>
      </c>
      <c r="J211" s="6" t="e">
        <f>VLOOKUP(A211,#REF!,21,FALSE)</f>
        <v>#REF!</v>
      </c>
      <c r="K211" s="6">
        <v>21010</v>
      </c>
      <c r="L211" s="6">
        <v>13</v>
      </c>
      <c r="M211" s="6">
        <v>1</v>
      </c>
      <c r="N211" s="6">
        <v>995346</v>
      </c>
      <c r="O211">
        <v>0</v>
      </c>
      <c r="P211">
        <v>995346</v>
      </c>
      <c r="Q211" s="11">
        <f t="shared" si="23"/>
        <v>1367952.3823001166</v>
      </c>
      <c r="R211" s="11"/>
      <c r="S211">
        <v>0</v>
      </c>
      <c r="T211">
        <v>0</v>
      </c>
      <c r="U211">
        <v>0</v>
      </c>
      <c r="V211">
        <v>0</v>
      </c>
      <c r="W211">
        <v>1583165.52</v>
      </c>
      <c r="Y211">
        <v>1583165.52</v>
      </c>
      <c r="AA211">
        <v>995345.24</v>
      </c>
      <c r="AB211">
        <v>0</v>
      </c>
      <c r="AC211">
        <v>1583165.52</v>
      </c>
      <c r="AD211">
        <v>0</v>
      </c>
      <c r="AF211">
        <v>0</v>
      </c>
      <c r="AG211">
        <v>0</v>
      </c>
      <c r="AH211">
        <v>0</v>
      </c>
      <c r="AI211">
        <v>1583165.52</v>
      </c>
      <c r="AJ211">
        <v>1583165.52</v>
      </c>
      <c r="AK211">
        <v>0</v>
      </c>
      <c r="AL211">
        <v>995346</v>
      </c>
      <c r="AM211">
        <v>1583165.52</v>
      </c>
    </row>
    <row r="212" spans="1:39" ht="15">
      <c r="A212" s="6" t="str">
        <f t="shared" si="19"/>
        <v>2101020</v>
      </c>
      <c r="B212" s="6" t="e">
        <f>VLOOKUP(A212,#REF!,16,FALSE)</f>
        <v>#REF!</v>
      </c>
      <c r="C212" s="6" t="e">
        <f t="shared" si="20"/>
        <v>#REF!</v>
      </c>
      <c r="D212" s="6" t="e">
        <f t="shared" si="21"/>
        <v>#REF!</v>
      </c>
      <c r="E212" s="6" t="e">
        <f t="shared" si="22"/>
        <v>#REF!</v>
      </c>
      <c r="F212" s="6" t="e">
        <f>VLOOKUP(Bilancio_2016_USCITE!C212,#REF!,2,FALSE)</f>
        <v>#REF!</v>
      </c>
      <c r="G212" s="6" t="e">
        <f>VLOOKUP(D212,#REF!,2,FALSE)</f>
        <v>#REF!</v>
      </c>
      <c r="H212" s="6" t="e">
        <f>VLOOKUP(E212,#REF!,2,FALSE)</f>
        <v>#REF!</v>
      </c>
      <c r="I212" s="6" t="e">
        <f>VLOOKUP(A212,#REF!,19,FALSE)</f>
        <v>#REF!</v>
      </c>
      <c r="J212" s="6" t="e">
        <f>VLOOKUP(A212,#REF!,21,FALSE)</f>
        <v>#REF!</v>
      </c>
      <c r="K212" s="6">
        <v>21010</v>
      </c>
      <c r="L212" s="6">
        <v>20</v>
      </c>
      <c r="M212" s="6">
        <v>0</v>
      </c>
      <c r="N212" s="6">
        <v>0</v>
      </c>
      <c r="O212">
        <v>0</v>
      </c>
      <c r="P212">
        <v>0</v>
      </c>
      <c r="Q212" s="11">
        <f t="shared" si="23"/>
        <v>0</v>
      </c>
      <c r="R212" s="11"/>
      <c r="S212">
        <v>0</v>
      </c>
      <c r="T212">
        <v>0</v>
      </c>
      <c r="U212">
        <v>0</v>
      </c>
      <c r="V212">
        <v>0</v>
      </c>
      <c r="W212">
        <v>3276010.26</v>
      </c>
      <c r="Y212">
        <v>3276010.26</v>
      </c>
      <c r="AA212">
        <v>0</v>
      </c>
      <c r="AB212">
        <v>0</v>
      </c>
      <c r="AC212">
        <v>3276010.26</v>
      </c>
      <c r="AD212">
        <v>0</v>
      </c>
      <c r="AF212">
        <v>0</v>
      </c>
      <c r="AG212">
        <v>0</v>
      </c>
      <c r="AH212">
        <v>0</v>
      </c>
      <c r="AI212">
        <v>3276010.26</v>
      </c>
      <c r="AJ212">
        <v>3276010.26</v>
      </c>
      <c r="AK212">
        <v>0</v>
      </c>
      <c r="AL212">
        <v>0</v>
      </c>
      <c r="AM212">
        <v>3276010.26</v>
      </c>
    </row>
    <row r="213" spans="1:39" ht="15">
      <c r="A213" s="6" t="str">
        <f t="shared" si="19"/>
        <v>2101021</v>
      </c>
      <c r="B213" s="6" t="e">
        <f>VLOOKUP(A213,#REF!,16,FALSE)</f>
        <v>#REF!</v>
      </c>
      <c r="C213" s="6" t="e">
        <f t="shared" si="20"/>
        <v>#REF!</v>
      </c>
      <c r="D213" s="6" t="e">
        <f t="shared" si="21"/>
        <v>#REF!</v>
      </c>
      <c r="E213" s="6" t="e">
        <f t="shared" si="22"/>
        <v>#REF!</v>
      </c>
      <c r="F213" s="6" t="e">
        <f>VLOOKUP(Bilancio_2016_USCITE!C213,#REF!,2,FALSE)</f>
        <v>#REF!</v>
      </c>
      <c r="G213" s="6" t="e">
        <f>VLOOKUP(D213,#REF!,2,FALSE)</f>
        <v>#REF!</v>
      </c>
      <c r="H213" s="6" t="e">
        <f>VLOOKUP(E213,#REF!,2,FALSE)</f>
        <v>#REF!</v>
      </c>
      <c r="I213" s="6" t="e">
        <f>VLOOKUP(A213,#REF!,19,FALSE)</f>
        <v>#REF!</v>
      </c>
      <c r="J213" s="6" t="e">
        <f>VLOOKUP(A213,#REF!,21,FALSE)</f>
        <v>#REF!</v>
      </c>
      <c r="K213" s="6">
        <v>21010</v>
      </c>
      <c r="L213" s="6">
        <v>21</v>
      </c>
      <c r="M213" s="6">
        <v>1</v>
      </c>
      <c r="N213" s="6">
        <v>1975014</v>
      </c>
      <c r="O213">
        <v>0</v>
      </c>
      <c r="P213">
        <v>1975014</v>
      </c>
      <c r="Q213" s="11">
        <f t="shared" si="23"/>
        <v>2714357.7272386514</v>
      </c>
      <c r="R213" s="11"/>
      <c r="S213">
        <v>0</v>
      </c>
      <c r="T213">
        <v>0</v>
      </c>
      <c r="U213">
        <v>0</v>
      </c>
      <c r="V213">
        <v>0</v>
      </c>
      <c r="W213">
        <v>1534302.22</v>
      </c>
      <c r="X213">
        <v>0</v>
      </c>
      <c r="Y213">
        <v>1534302.22</v>
      </c>
      <c r="Z213">
        <v>64178.44</v>
      </c>
      <c r="AA213">
        <v>1975014</v>
      </c>
      <c r="AB213">
        <v>0</v>
      </c>
      <c r="AC213">
        <v>1359542.2</v>
      </c>
      <c r="AD213">
        <v>110581.58</v>
      </c>
      <c r="AE213">
        <v>174760.02</v>
      </c>
      <c r="AF213">
        <v>0</v>
      </c>
      <c r="AG213">
        <v>174760.02</v>
      </c>
      <c r="AH213">
        <v>0</v>
      </c>
      <c r="AI213">
        <v>1470123.78</v>
      </c>
      <c r="AJ213">
        <v>1470123.78</v>
      </c>
      <c r="AK213">
        <v>64178.44</v>
      </c>
      <c r="AL213">
        <v>1975014</v>
      </c>
      <c r="AM213">
        <v>1534302.22</v>
      </c>
    </row>
    <row r="214" spans="1:39" ht="15">
      <c r="A214" s="6" t="str">
        <f t="shared" si="19"/>
        <v>2101022</v>
      </c>
      <c r="B214" s="6" t="e">
        <f>VLOOKUP(A214,#REF!,16,FALSE)</f>
        <v>#REF!</v>
      </c>
      <c r="C214" s="6" t="e">
        <f t="shared" si="20"/>
        <v>#REF!</v>
      </c>
      <c r="D214" s="6" t="e">
        <f t="shared" si="21"/>
        <v>#REF!</v>
      </c>
      <c r="E214" s="6" t="e">
        <f t="shared" si="22"/>
        <v>#REF!</v>
      </c>
      <c r="F214" s="6" t="e">
        <f>VLOOKUP(Bilancio_2016_USCITE!C214,#REF!,2,FALSE)</f>
        <v>#REF!</v>
      </c>
      <c r="G214" s="6" t="e">
        <f>VLOOKUP(D214,#REF!,2,FALSE)</f>
        <v>#REF!</v>
      </c>
      <c r="H214" s="6" t="e">
        <f>VLOOKUP(E214,#REF!,2,FALSE)</f>
        <v>#REF!</v>
      </c>
      <c r="I214" s="6" t="e">
        <f>VLOOKUP(A214,#REF!,19,FALSE)</f>
        <v>#REF!</v>
      </c>
      <c r="J214" s="6" t="e">
        <f>VLOOKUP(A214,#REF!,21,FALSE)</f>
        <v>#REF!</v>
      </c>
      <c r="K214" s="6">
        <v>21010</v>
      </c>
      <c r="L214" s="6">
        <v>22</v>
      </c>
      <c r="M214" s="6">
        <v>1</v>
      </c>
      <c r="N214" s="6">
        <v>35000</v>
      </c>
      <c r="O214">
        <v>0</v>
      </c>
      <c r="P214">
        <v>35000</v>
      </c>
      <c r="Q214" s="11">
        <f t="shared" si="23"/>
        <v>48102.201024070106</v>
      </c>
      <c r="R214" s="11"/>
      <c r="S214">
        <v>0</v>
      </c>
      <c r="T214">
        <v>0</v>
      </c>
      <c r="W214">
        <v>0</v>
      </c>
      <c r="Y214">
        <v>0</v>
      </c>
      <c r="AC214">
        <v>0</v>
      </c>
      <c r="AD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35000</v>
      </c>
      <c r="AM214">
        <v>0</v>
      </c>
    </row>
    <row r="215" spans="1:39" ht="15">
      <c r="A215" s="6" t="str">
        <f t="shared" si="19"/>
        <v>2101023</v>
      </c>
      <c r="B215" s="6" t="e">
        <f>VLOOKUP(A215,#REF!,16,FALSE)</f>
        <v>#REF!</v>
      </c>
      <c r="C215" s="6" t="e">
        <f t="shared" si="20"/>
        <v>#REF!</v>
      </c>
      <c r="D215" s="6" t="e">
        <f t="shared" si="21"/>
        <v>#REF!</v>
      </c>
      <c r="E215" s="6" t="e">
        <f t="shared" si="22"/>
        <v>#REF!</v>
      </c>
      <c r="F215" s="6" t="e">
        <f>VLOOKUP(Bilancio_2016_USCITE!C215,#REF!,2,FALSE)</f>
        <v>#REF!</v>
      </c>
      <c r="G215" s="6" t="e">
        <f>VLOOKUP(D215,#REF!,2,FALSE)</f>
        <v>#REF!</v>
      </c>
      <c r="H215" s="6" t="e">
        <f>VLOOKUP(E215,#REF!,2,FALSE)</f>
        <v>#REF!</v>
      </c>
      <c r="I215" s="6" t="e">
        <f>VLOOKUP(A215,#REF!,19,FALSE)</f>
        <v>#REF!</v>
      </c>
      <c r="J215" s="6" t="e">
        <f>VLOOKUP(A215,#REF!,21,FALSE)</f>
        <v>#REF!</v>
      </c>
      <c r="K215" s="6">
        <v>21010</v>
      </c>
      <c r="L215" s="6">
        <v>23</v>
      </c>
      <c r="M215" s="6">
        <v>1</v>
      </c>
      <c r="N215" s="6">
        <v>1320000</v>
      </c>
      <c r="O215">
        <v>0</v>
      </c>
      <c r="P215">
        <v>1320000</v>
      </c>
      <c r="Q215" s="11">
        <f t="shared" si="23"/>
        <v>1814140.152907787</v>
      </c>
      <c r="R215" s="11"/>
      <c r="S215">
        <v>0</v>
      </c>
      <c r="T215">
        <v>0</v>
      </c>
      <c r="W215">
        <v>664140.72</v>
      </c>
      <c r="Y215">
        <v>664140.72</v>
      </c>
      <c r="AC215">
        <v>664140.72</v>
      </c>
      <c r="AD215">
        <v>0</v>
      </c>
      <c r="AF215">
        <v>0</v>
      </c>
      <c r="AG215">
        <v>0</v>
      </c>
      <c r="AH215">
        <v>0</v>
      </c>
      <c r="AI215">
        <v>664140.72</v>
      </c>
      <c r="AJ215">
        <v>664140.72</v>
      </c>
      <c r="AK215">
        <v>0</v>
      </c>
      <c r="AL215">
        <v>1320000</v>
      </c>
      <c r="AM215">
        <v>664140.72</v>
      </c>
    </row>
    <row r="216" spans="1:39" ht="15">
      <c r="A216" s="6" t="str">
        <f t="shared" si="19"/>
        <v>2101024</v>
      </c>
      <c r="B216" s="6" t="e">
        <f>VLOOKUP(A216,#REF!,16,FALSE)</f>
        <v>#REF!</v>
      </c>
      <c r="C216" s="6" t="e">
        <f t="shared" si="20"/>
        <v>#REF!</v>
      </c>
      <c r="D216" s="6" t="e">
        <f t="shared" si="21"/>
        <v>#REF!</v>
      </c>
      <c r="E216" s="6" t="e">
        <f t="shared" si="22"/>
        <v>#REF!</v>
      </c>
      <c r="F216" s="6" t="e">
        <f>VLOOKUP(Bilancio_2016_USCITE!C216,#REF!,2,FALSE)</f>
        <v>#REF!</v>
      </c>
      <c r="G216" s="6" t="e">
        <f>VLOOKUP(D216,#REF!,2,FALSE)</f>
        <v>#REF!</v>
      </c>
      <c r="H216" s="6" t="e">
        <f>VLOOKUP(E216,#REF!,2,FALSE)</f>
        <v>#REF!</v>
      </c>
      <c r="I216" s="6" t="e">
        <f>VLOOKUP(A216,#REF!,19,FALSE)</f>
        <v>#REF!</v>
      </c>
      <c r="J216" s="6" t="e">
        <f>VLOOKUP(A216,#REF!,21,FALSE)</f>
        <v>#REF!</v>
      </c>
      <c r="K216" s="6">
        <v>21010</v>
      </c>
      <c r="L216" s="6">
        <v>24</v>
      </c>
      <c r="M216" s="6">
        <v>1</v>
      </c>
      <c r="N216" s="6">
        <v>60000</v>
      </c>
      <c r="O216">
        <v>0</v>
      </c>
      <c r="P216">
        <v>60000</v>
      </c>
      <c r="Q216" s="11">
        <f t="shared" si="23"/>
        <v>82460.91604126304</v>
      </c>
      <c r="R216" s="11"/>
      <c r="S216">
        <v>0</v>
      </c>
      <c r="T216">
        <v>0</v>
      </c>
      <c r="W216">
        <v>64856.6</v>
      </c>
      <c r="Y216">
        <v>64856.6</v>
      </c>
      <c r="AC216">
        <v>64856.6</v>
      </c>
      <c r="AD216">
        <v>0</v>
      </c>
      <c r="AF216">
        <v>0</v>
      </c>
      <c r="AG216">
        <v>0</v>
      </c>
      <c r="AH216">
        <v>0</v>
      </c>
      <c r="AI216">
        <v>64856.6</v>
      </c>
      <c r="AJ216">
        <v>64856.6</v>
      </c>
      <c r="AK216">
        <v>0</v>
      </c>
      <c r="AL216">
        <v>60000</v>
      </c>
      <c r="AM216">
        <v>64856.6</v>
      </c>
    </row>
    <row r="217" spans="1:39" ht="15">
      <c r="A217" s="6" t="str">
        <f t="shared" si="19"/>
        <v>2101025</v>
      </c>
      <c r="B217" s="6" t="e">
        <f>VLOOKUP(A217,#REF!,16,FALSE)</f>
        <v>#REF!</v>
      </c>
      <c r="C217" s="6" t="e">
        <f t="shared" si="20"/>
        <v>#REF!</v>
      </c>
      <c r="D217" s="6" t="e">
        <f t="shared" si="21"/>
        <v>#REF!</v>
      </c>
      <c r="E217" s="6" t="e">
        <f t="shared" si="22"/>
        <v>#REF!</v>
      </c>
      <c r="F217" s="6" t="e">
        <f>VLOOKUP(Bilancio_2016_USCITE!C217,#REF!,2,FALSE)</f>
        <v>#REF!</v>
      </c>
      <c r="G217" s="6" t="e">
        <f>VLOOKUP(D217,#REF!,2,FALSE)</f>
        <v>#REF!</v>
      </c>
      <c r="H217" s="6" t="e">
        <f>VLOOKUP(E217,#REF!,2,FALSE)</f>
        <v>#REF!</v>
      </c>
      <c r="I217" s="6" t="e">
        <f>VLOOKUP(A217,#REF!,19,FALSE)</f>
        <v>#REF!</v>
      </c>
      <c r="J217" s="6" t="e">
        <f>VLOOKUP(A217,#REF!,21,FALSE)</f>
        <v>#REF!</v>
      </c>
      <c r="K217" s="6">
        <v>21010</v>
      </c>
      <c r="L217" s="6">
        <v>25</v>
      </c>
      <c r="M217" s="6">
        <v>1</v>
      </c>
      <c r="N217" s="6">
        <v>786592</v>
      </c>
      <c r="O217">
        <v>0</v>
      </c>
      <c r="P217">
        <v>786592</v>
      </c>
      <c r="Q217" s="11">
        <f t="shared" si="23"/>
        <v>1081051.614512153</v>
      </c>
      <c r="R217" s="11"/>
      <c r="S217">
        <v>0</v>
      </c>
      <c r="T217">
        <v>0</v>
      </c>
      <c r="W217">
        <v>1141.76</v>
      </c>
      <c r="Y217">
        <v>1141.76</v>
      </c>
      <c r="AC217">
        <v>1141.76</v>
      </c>
      <c r="AD217">
        <v>0</v>
      </c>
      <c r="AF217">
        <v>0</v>
      </c>
      <c r="AG217">
        <v>0</v>
      </c>
      <c r="AH217">
        <v>0</v>
      </c>
      <c r="AI217">
        <v>1141.76</v>
      </c>
      <c r="AJ217">
        <v>1141.76</v>
      </c>
      <c r="AK217">
        <v>0</v>
      </c>
      <c r="AL217">
        <v>786592</v>
      </c>
      <c r="AM217">
        <v>1141.76</v>
      </c>
    </row>
    <row r="218" spans="1:39" ht="15">
      <c r="A218" s="6" t="str">
        <f t="shared" si="19"/>
        <v>2101026</v>
      </c>
      <c r="B218" s="6" t="e">
        <f>VLOOKUP(A218,#REF!,16,FALSE)</f>
        <v>#REF!</v>
      </c>
      <c r="C218" s="6" t="e">
        <f t="shared" si="20"/>
        <v>#REF!</v>
      </c>
      <c r="D218" s="6" t="e">
        <f t="shared" si="21"/>
        <v>#REF!</v>
      </c>
      <c r="E218" s="6" t="e">
        <f t="shared" si="22"/>
        <v>#REF!</v>
      </c>
      <c r="F218" s="6" t="e">
        <f>VLOOKUP(Bilancio_2016_USCITE!C218,#REF!,2,FALSE)</f>
        <v>#REF!</v>
      </c>
      <c r="G218" s="6" t="e">
        <f>VLOOKUP(D218,#REF!,2,FALSE)</f>
        <v>#REF!</v>
      </c>
      <c r="H218" s="6" t="e">
        <f>VLOOKUP(E218,#REF!,2,FALSE)</f>
        <v>#REF!</v>
      </c>
      <c r="I218" s="6" t="e">
        <f>VLOOKUP(A218,#REF!,19,FALSE)</f>
        <v>#REF!</v>
      </c>
      <c r="J218" s="6" t="e">
        <f>VLOOKUP(A218,#REF!,21,FALSE)</f>
        <v>#REF!</v>
      </c>
      <c r="K218" s="6">
        <v>21010</v>
      </c>
      <c r="L218" s="6">
        <v>26</v>
      </c>
      <c r="M218" s="6">
        <v>1</v>
      </c>
      <c r="N218" s="6">
        <v>7930</v>
      </c>
      <c r="O218">
        <v>0</v>
      </c>
      <c r="P218">
        <v>7930</v>
      </c>
      <c r="Q218" s="11">
        <f t="shared" si="23"/>
        <v>10898.584403453598</v>
      </c>
      <c r="R218" s="11"/>
      <c r="S218">
        <v>0</v>
      </c>
      <c r="T218">
        <v>0</v>
      </c>
      <c r="Y218">
        <v>0</v>
      </c>
      <c r="AC218">
        <v>0</v>
      </c>
      <c r="AD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7930</v>
      </c>
      <c r="AM218">
        <v>0</v>
      </c>
    </row>
    <row r="219" spans="1:39" ht="15">
      <c r="A219" s="6" t="str">
        <f t="shared" si="19"/>
        <v>2101030</v>
      </c>
      <c r="B219" s="6" t="e">
        <f>VLOOKUP(A219,#REF!,16,FALSE)</f>
        <v>#REF!</v>
      </c>
      <c r="C219" s="6" t="e">
        <f t="shared" si="20"/>
        <v>#REF!</v>
      </c>
      <c r="D219" s="6" t="e">
        <f t="shared" si="21"/>
        <v>#REF!</v>
      </c>
      <c r="E219" s="6" t="e">
        <f t="shared" si="22"/>
        <v>#REF!</v>
      </c>
      <c r="F219" s="6" t="e">
        <f>VLOOKUP(Bilancio_2016_USCITE!C219,#REF!,2,FALSE)</f>
        <v>#REF!</v>
      </c>
      <c r="G219" s="6" t="e">
        <f>VLOOKUP(D219,#REF!,2,FALSE)</f>
        <v>#REF!</v>
      </c>
      <c r="H219" s="6" t="e">
        <f>VLOOKUP(E219,#REF!,2,FALSE)</f>
        <v>#REF!</v>
      </c>
      <c r="I219" s="6" t="e">
        <f>VLOOKUP(A219,#REF!,19,FALSE)</f>
        <v>#REF!</v>
      </c>
      <c r="J219" s="6" t="e">
        <f>VLOOKUP(A219,#REF!,21,FALSE)</f>
        <v>#REF!</v>
      </c>
      <c r="K219" s="6">
        <v>21010</v>
      </c>
      <c r="L219" s="6">
        <v>30</v>
      </c>
      <c r="M219" s="6">
        <v>0</v>
      </c>
      <c r="P219">
        <v>0</v>
      </c>
      <c r="Q219" s="11">
        <f t="shared" si="23"/>
        <v>0</v>
      </c>
      <c r="R219" s="11"/>
      <c r="T219">
        <v>0</v>
      </c>
      <c r="W219">
        <v>145476.99</v>
      </c>
      <c r="Y219">
        <v>145476.99</v>
      </c>
      <c r="AC219">
        <v>145476.99</v>
      </c>
      <c r="AD219">
        <v>0</v>
      </c>
      <c r="AF219">
        <v>0</v>
      </c>
      <c r="AG219">
        <v>0</v>
      </c>
      <c r="AH219">
        <v>0</v>
      </c>
      <c r="AI219">
        <v>145476.99</v>
      </c>
      <c r="AJ219">
        <v>145476.99</v>
      </c>
      <c r="AK219">
        <v>0</v>
      </c>
      <c r="AL219">
        <v>0</v>
      </c>
      <c r="AM219">
        <v>145476.99</v>
      </c>
    </row>
    <row r="220" spans="1:39" ht="15">
      <c r="A220" s="6" t="str">
        <f t="shared" si="19"/>
        <v>2101031</v>
      </c>
      <c r="B220" s="6" t="e">
        <f>VLOOKUP(A220,#REF!,16,FALSE)</f>
        <v>#REF!</v>
      </c>
      <c r="C220" s="6" t="e">
        <f t="shared" si="20"/>
        <v>#REF!</v>
      </c>
      <c r="D220" s="6" t="e">
        <f t="shared" si="21"/>
        <v>#REF!</v>
      </c>
      <c r="E220" s="6" t="e">
        <f t="shared" si="22"/>
        <v>#REF!</v>
      </c>
      <c r="F220" s="6" t="e">
        <f>VLOOKUP(Bilancio_2016_USCITE!C220,#REF!,2,FALSE)</f>
        <v>#REF!</v>
      </c>
      <c r="G220" s="6" t="e">
        <f>VLOOKUP(D220,#REF!,2,FALSE)</f>
        <v>#REF!</v>
      </c>
      <c r="H220" s="6" t="e">
        <f>VLOOKUP(E220,#REF!,2,FALSE)</f>
        <v>#REF!</v>
      </c>
      <c r="I220" s="6" t="e">
        <f>VLOOKUP(A220,#REF!,19,FALSE)</f>
        <v>#REF!</v>
      </c>
      <c r="J220" s="6" t="e">
        <f>VLOOKUP(A220,#REF!,21,FALSE)</f>
        <v>#REF!</v>
      </c>
      <c r="K220" s="6">
        <v>21010</v>
      </c>
      <c r="L220" s="6">
        <v>31</v>
      </c>
      <c r="M220" s="6">
        <v>1</v>
      </c>
      <c r="N220" s="6">
        <v>915863</v>
      </c>
      <c r="O220">
        <v>0</v>
      </c>
      <c r="P220">
        <v>915863</v>
      </c>
      <c r="Q220" s="11">
        <f t="shared" si="23"/>
        <v>1258715.032471655</v>
      </c>
      <c r="R220" s="11"/>
      <c r="S220">
        <v>0</v>
      </c>
      <c r="T220">
        <v>0</v>
      </c>
      <c r="U220">
        <v>0</v>
      </c>
      <c r="V220">
        <v>0</v>
      </c>
      <c r="W220">
        <v>412787.49</v>
      </c>
      <c r="Y220">
        <v>412787.49</v>
      </c>
      <c r="AA220">
        <v>811300.01</v>
      </c>
      <c r="AB220">
        <v>0</v>
      </c>
      <c r="AC220">
        <v>412787.49</v>
      </c>
      <c r="AD220">
        <v>0</v>
      </c>
      <c r="AF220">
        <v>0</v>
      </c>
      <c r="AG220">
        <v>0</v>
      </c>
      <c r="AH220">
        <v>0</v>
      </c>
      <c r="AI220">
        <v>412787.49</v>
      </c>
      <c r="AJ220">
        <v>412787.49</v>
      </c>
      <c r="AK220">
        <v>0</v>
      </c>
      <c r="AL220">
        <v>915863</v>
      </c>
      <c r="AM220">
        <v>412787.49</v>
      </c>
    </row>
    <row r="221" spans="1:39" ht="15">
      <c r="A221" s="6" t="str">
        <f t="shared" si="19"/>
        <v>2101032</v>
      </c>
      <c r="B221" s="6" t="e">
        <f>VLOOKUP(A221,#REF!,16,FALSE)</f>
        <v>#REF!</v>
      </c>
      <c r="C221" s="6" t="e">
        <f t="shared" si="20"/>
        <v>#REF!</v>
      </c>
      <c r="D221" s="6" t="e">
        <f t="shared" si="21"/>
        <v>#REF!</v>
      </c>
      <c r="E221" s="6" t="e">
        <f t="shared" si="22"/>
        <v>#REF!</v>
      </c>
      <c r="F221" s="6" t="e">
        <f>VLOOKUP(Bilancio_2016_USCITE!C221,#REF!,2,FALSE)</f>
        <v>#REF!</v>
      </c>
      <c r="G221" s="6" t="e">
        <f>VLOOKUP(D221,#REF!,2,FALSE)</f>
        <v>#REF!</v>
      </c>
      <c r="H221" s="6" t="e">
        <f>VLOOKUP(E221,#REF!,2,FALSE)</f>
        <v>#REF!</v>
      </c>
      <c r="I221" s="6" t="e">
        <f>VLOOKUP(A221,#REF!,19,FALSE)</f>
        <v>#REF!</v>
      </c>
      <c r="J221" s="6" t="e">
        <f>VLOOKUP(A221,#REF!,21,FALSE)</f>
        <v>#REF!</v>
      </c>
      <c r="K221" s="6">
        <v>21010</v>
      </c>
      <c r="L221" s="6">
        <v>32</v>
      </c>
      <c r="M221" s="6">
        <v>1</v>
      </c>
      <c r="N221" s="6">
        <v>700000</v>
      </c>
      <c r="O221">
        <v>0</v>
      </c>
      <c r="P221">
        <v>700000</v>
      </c>
      <c r="Q221" s="11">
        <f t="shared" si="23"/>
        <v>962044.0204814022</v>
      </c>
      <c r="R221" s="11"/>
      <c r="S221">
        <v>0</v>
      </c>
      <c r="T221">
        <v>0</v>
      </c>
      <c r="Y221">
        <v>0</v>
      </c>
      <c r="AC221">
        <v>0</v>
      </c>
      <c r="AD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700000</v>
      </c>
      <c r="AM221">
        <v>0</v>
      </c>
    </row>
    <row r="222" spans="1:39" ht="15">
      <c r="A222" s="6" t="str">
        <f t="shared" si="19"/>
        <v>2101040</v>
      </c>
      <c r="B222" s="6" t="e">
        <f>VLOOKUP(A222,#REF!,16,FALSE)</f>
        <v>#REF!</v>
      </c>
      <c r="C222" s="6" t="e">
        <f t="shared" si="20"/>
        <v>#REF!</v>
      </c>
      <c r="D222" s="6" t="e">
        <f t="shared" si="21"/>
        <v>#REF!</v>
      </c>
      <c r="E222" s="6" t="e">
        <f t="shared" si="22"/>
        <v>#REF!</v>
      </c>
      <c r="F222" s="6" t="e">
        <f>VLOOKUP(Bilancio_2016_USCITE!C222,#REF!,2,FALSE)</f>
        <v>#REF!</v>
      </c>
      <c r="G222" s="6" t="e">
        <f>VLOOKUP(D222,#REF!,2,FALSE)</f>
        <v>#REF!</v>
      </c>
      <c r="H222" s="6" t="e">
        <f>VLOOKUP(E222,#REF!,2,FALSE)</f>
        <v>#REF!</v>
      </c>
      <c r="I222" s="6" t="e">
        <f>VLOOKUP(A222,#REF!,19,FALSE)</f>
        <v>#REF!</v>
      </c>
      <c r="J222" s="6" t="e">
        <f>VLOOKUP(A222,#REF!,21,FALSE)</f>
        <v>#REF!</v>
      </c>
      <c r="K222" s="6">
        <v>21010</v>
      </c>
      <c r="L222" s="6">
        <v>40</v>
      </c>
      <c r="M222" s="6">
        <v>0</v>
      </c>
      <c r="N222" s="6">
        <v>800000</v>
      </c>
      <c r="O222">
        <v>0</v>
      </c>
      <c r="P222">
        <v>800000</v>
      </c>
      <c r="Q222" s="11">
        <f t="shared" si="23"/>
        <v>1099478.8805501738</v>
      </c>
      <c r="R222" s="11"/>
      <c r="S222">
        <v>0</v>
      </c>
      <c r="T222">
        <v>0</v>
      </c>
      <c r="U222">
        <v>0</v>
      </c>
      <c r="V222">
        <v>0</v>
      </c>
      <c r="W222">
        <v>427071.61</v>
      </c>
      <c r="X222">
        <v>0</v>
      </c>
      <c r="Y222">
        <v>427071.61</v>
      </c>
      <c r="Z222">
        <v>167135.97</v>
      </c>
      <c r="AA222">
        <v>590743.62</v>
      </c>
      <c r="AB222">
        <v>0</v>
      </c>
      <c r="AC222">
        <v>259935.64</v>
      </c>
      <c r="AD222">
        <v>0</v>
      </c>
      <c r="AE222">
        <v>167135.97</v>
      </c>
      <c r="AF222">
        <v>0</v>
      </c>
      <c r="AG222">
        <v>167135.97</v>
      </c>
      <c r="AH222">
        <v>0</v>
      </c>
      <c r="AI222">
        <v>259935.64</v>
      </c>
      <c r="AJ222">
        <v>259935.64</v>
      </c>
      <c r="AK222">
        <v>167135.97</v>
      </c>
      <c r="AL222">
        <v>800000</v>
      </c>
      <c r="AM222">
        <v>427071.61</v>
      </c>
    </row>
    <row r="223" spans="1:39" ht="15">
      <c r="A223" s="6" t="str">
        <f t="shared" si="19"/>
        <v>2101050</v>
      </c>
      <c r="B223" s="6" t="e">
        <f>VLOOKUP(A223,#REF!,16,FALSE)</f>
        <v>#REF!</v>
      </c>
      <c r="C223" s="6" t="e">
        <f t="shared" si="20"/>
        <v>#REF!</v>
      </c>
      <c r="D223" s="6" t="e">
        <f t="shared" si="21"/>
        <v>#REF!</v>
      </c>
      <c r="E223" s="6" t="e">
        <f t="shared" si="22"/>
        <v>#REF!</v>
      </c>
      <c r="F223" s="6" t="e">
        <f>VLOOKUP(Bilancio_2016_USCITE!C223,#REF!,2,FALSE)</f>
        <v>#REF!</v>
      </c>
      <c r="G223" s="6" t="e">
        <f>VLOOKUP(D223,#REF!,2,FALSE)</f>
        <v>#REF!</v>
      </c>
      <c r="H223" s="6" t="e">
        <f>VLOOKUP(E223,#REF!,2,FALSE)</f>
        <v>#REF!</v>
      </c>
      <c r="I223" s="6" t="e">
        <f>VLOOKUP(A223,#REF!,19,FALSE)</f>
        <v>#REF!</v>
      </c>
      <c r="J223" s="6" t="e">
        <f>VLOOKUP(A223,#REF!,21,FALSE)</f>
        <v>#REF!</v>
      </c>
      <c r="K223" s="6">
        <v>21010</v>
      </c>
      <c r="L223" s="6">
        <v>50</v>
      </c>
      <c r="M223" s="6">
        <v>0</v>
      </c>
      <c r="P223">
        <v>0</v>
      </c>
      <c r="Q223" s="11">
        <f t="shared" si="23"/>
        <v>0</v>
      </c>
      <c r="R223" s="11"/>
      <c r="T223">
        <v>0</v>
      </c>
      <c r="Y223">
        <v>0</v>
      </c>
      <c r="AC223">
        <v>0</v>
      </c>
      <c r="AD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</row>
    <row r="224" spans="1:39" ht="15">
      <c r="A224" s="6" t="str">
        <f t="shared" si="19"/>
        <v>210200</v>
      </c>
      <c r="B224" s="6" t="e">
        <f>VLOOKUP(A224,#REF!,16,FALSE)</f>
        <v>#REF!</v>
      </c>
      <c r="C224" s="6" t="e">
        <f t="shared" si="20"/>
        <v>#REF!</v>
      </c>
      <c r="D224" s="6" t="e">
        <f t="shared" si="21"/>
        <v>#REF!</v>
      </c>
      <c r="E224" s="6" t="e">
        <f t="shared" si="22"/>
        <v>#REF!</v>
      </c>
      <c r="F224" s="6" t="e">
        <f>VLOOKUP(Bilancio_2016_USCITE!C224,#REF!,2,FALSE)</f>
        <v>#REF!</v>
      </c>
      <c r="G224" s="6" t="e">
        <f>VLOOKUP(D224,#REF!,2,FALSE)</f>
        <v>#REF!</v>
      </c>
      <c r="H224" s="6" t="e">
        <f>VLOOKUP(E224,#REF!,2,FALSE)</f>
        <v>#REF!</v>
      </c>
      <c r="I224" s="6" t="e">
        <f>VLOOKUP(A224,#REF!,19,FALSE)</f>
        <v>#REF!</v>
      </c>
      <c r="J224" s="6" t="e">
        <f>VLOOKUP(A224,#REF!,21,FALSE)</f>
        <v>#REF!</v>
      </c>
      <c r="K224" s="6">
        <v>21020</v>
      </c>
      <c r="L224" s="6">
        <v>0</v>
      </c>
      <c r="M224" s="6">
        <v>0</v>
      </c>
      <c r="N224" s="6">
        <v>0</v>
      </c>
      <c r="O224">
        <v>0</v>
      </c>
      <c r="P224">
        <v>0</v>
      </c>
      <c r="Q224" s="6">
        <v>4006000</v>
      </c>
      <c r="R224" s="6">
        <v>4006000</v>
      </c>
      <c r="S224">
        <v>0</v>
      </c>
      <c r="T224">
        <v>4006000</v>
      </c>
      <c r="W224">
        <v>3591101.92</v>
      </c>
      <c r="X224">
        <v>0</v>
      </c>
      <c r="Y224">
        <v>3591101.92</v>
      </c>
      <c r="Z224">
        <v>14389.9</v>
      </c>
      <c r="AC224">
        <v>3575123.54</v>
      </c>
      <c r="AD224">
        <v>1588.48</v>
      </c>
      <c r="AE224">
        <v>15978.38</v>
      </c>
      <c r="AF224">
        <v>0</v>
      </c>
      <c r="AG224">
        <v>15978.38</v>
      </c>
      <c r="AH224">
        <v>0</v>
      </c>
      <c r="AI224">
        <v>3576712.02</v>
      </c>
      <c r="AJ224">
        <v>3576712.02</v>
      </c>
      <c r="AK224">
        <v>14389.9</v>
      </c>
      <c r="AL224">
        <v>0</v>
      </c>
      <c r="AM224">
        <v>3591101.92</v>
      </c>
    </row>
    <row r="225" spans="1:39" ht="15">
      <c r="A225" s="6" t="str">
        <f t="shared" si="19"/>
        <v>2102010</v>
      </c>
      <c r="B225" s="6" t="e">
        <f>VLOOKUP(A225,#REF!,16,FALSE)</f>
        <v>#REF!</v>
      </c>
      <c r="C225" s="6" t="e">
        <f t="shared" si="20"/>
        <v>#REF!</v>
      </c>
      <c r="D225" s="6" t="e">
        <f t="shared" si="21"/>
        <v>#REF!</v>
      </c>
      <c r="E225" s="6" t="e">
        <f t="shared" si="22"/>
        <v>#REF!</v>
      </c>
      <c r="F225" s="6" t="e">
        <f>VLOOKUP(Bilancio_2016_USCITE!C225,#REF!,2,FALSE)</f>
        <v>#REF!</v>
      </c>
      <c r="G225" s="6" t="e">
        <f>VLOOKUP(D225,#REF!,2,FALSE)</f>
        <v>#REF!</v>
      </c>
      <c r="H225" s="6" t="e">
        <f>VLOOKUP(E225,#REF!,2,FALSE)</f>
        <v>#REF!</v>
      </c>
      <c r="I225" s="6" t="e">
        <f>VLOOKUP(A225,#REF!,19,FALSE)</f>
        <v>#REF!</v>
      </c>
      <c r="J225" s="6" t="e">
        <f>VLOOKUP(A225,#REF!,21,FALSE)</f>
        <v>#REF!</v>
      </c>
      <c r="K225" s="6">
        <v>21020</v>
      </c>
      <c r="L225" s="6">
        <v>10</v>
      </c>
      <c r="M225" s="6">
        <v>1</v>
      </c>
      <c r="N225" s="6">
        <v>9000</v>
      </c>
      <c r="O225">
        <v>0</v>
      </c>
      <c r="P225">
        <v>9000</v>
      </c>
      <c r="Q225" s="11">
        <f>$Q$224*N225/SUM($N$225:$N$241)</f>
        <v>16661.0365850559</v>
      </c>
      <c r="R225" s="11"/>
      <c r="S225">
        <v>0</v>
      </c>
      <c r="T225">
        <v>0</v>
      </c>
      <c r="W225">
        <v>18890.46</v>
      </c>
      <c r="X225">
        <v>0</v>
      </c>
      <c r="Y225">
        <v>18890.46</v>
      </c>
      <c r="Z225">
        <v>14268.47</v>
      </c>
      <c r="AC225">
        <v>0</v>
      </c>
      <c r="AD225">
        <v>4621.99</v>
      </c>
      <c r="AE225">
        <v>18890.46</v>
      </c>
      <c r="AF225">
        <v>0</v>
      </c>
      <c r="AG225">
        <v>18890.46</v>
      </c>
      <c r="AH225">
        <v>0</v>
      </c>
      <c r="AI225">
        <v>4621.99</v>
      </c>
      <c r="AJ225">
        <v>4621.99</v>
      </c>
      <c r="AK225">
        <v>14268.47</v>
      </c>
      <c r="AL225">
        <v>9000</v>
      </c>
      <c r="AM225">
        <v>18890.46</v>
      </c>
    </row>
    <row r="226" spans="1:39" ht="15">
      <c r="A226" s="6" t="str">
        <f t="shared" si="19"/>
        <v>2102011</v>
      </c>
      <c r="B226" s="6" t="e">
        <f>VLOOKUP(A226,#REF!,16,FALSE)</f>
        <v>#REF!</v>
      </c>
      <c r="C226" s="6" t="e">
        <f t="shared" si="20"/>
        <v>#REF!</v>
      </c>
      <c r="D226" s="6" t="e">
        <f t="shared" si="21"/>
        <v>#REF!</v>
      </c>
      <c r="E226" s="6" t="e">
        <f t="shared" si="22"/>
        <v>#REF!</v>
      </c>
      <c r="F226" s="6" t="e">
        <f>VLOOKUP(Bilancio_2016_USCITE!C226,#REF!,2,FALSE)</f>
        <v>#REF!</v>
      </c>
      <c r="G226" s="6" t="e">
        <f>VLOOKUP(D226,#REF!,2,FALSE)</f>
        <v>#REF!</v>
      </c>
      <c r="H226" s="6" t="e">
        <f>VLOOKUP(E226,#REF!,2,FALSE)</f>
        <v>#REF!</v>
      </c>
      <c r="I226" s="6" t="e">
        <f>VLOOKUP(A226,#REF!,19,FALSE)</f>
        <v>#REF!</v>
      </c>
      <c r="J226" s="6" t="e">
        <f>VLOOKUP(A226,#REF!,21,FALSE)</f>
        <v>#REF!</v>
      </c>
      <c r="K226" s="6">
        <v>21020</v>
      </c>
      <c r="L226" s="6">
        <v>11</v>
      </c>
      <c r="M226" s="6">
        <v>1</v>
      </c>
      <c r="N226" s="6">
        <v>179234</v>
      </c>
      <c r="O226">
        <v>0</v>
      </c>
      <c r="P226">
        <v>179234</v>
      </c>
      <c r="Q226" s="11">
        <f aca="true" t="shared" si="24" ref="Q226:Q241">$Q$224*N226/SUM($N$225:$N$241)</f>
        <v>331802.692365101</v>
      </c>
      <c r="R226" s="11"/>
      <c r="S226">
        <v>0</v>
      </c>
      <c r="T226">
        <v>0</v>
      </c>
      <c r="W226">
        <v>7905.27</v>
      </c>
      <c r="Y226">
        <v>7905.27</v>
      </c>
      <c r="AC226">
        <v>7905.27</v>
      </c>
      <c r="AD226">
        <v>0</v>
      </c>
      <c r="AF226">
        <v>0</v>
      </c>
      <c r="AG226">
        <v>0</v>
      </c>
      <c r="AH226">
        <v>0</v>
      </c>
      <c r="AI226">
        <v>7905.27</v>
      </c>
      <c r="AJ226">
        <v>7905.27</v>
      </c>
      <c r="AK226">
        <v>0</v>
      </c>
      <c r="AL226">
        <v>179234</v>
      </c>
      <c r="AM226">
        <v>7905.27</v>
      </c>
    </row>
    <row r="227" spans="1:39" ht="15">
      <c r="A227" s="6" t="str">
        <f t="shared" si="19"/>
        <v>2102012</v>
      </c>
      <c r="B227" s="6" t="e">
        <f>VLOOKUP(A227,#REF!,16,FALSE)</f>
        <v>#REF!</v>
      </c>
      <c r="C227" s="6" t="e">
        <f t="shared" si="20"/>
        <v>#REF!</v>
      </c>
      <c r="D227" s="6" t="e">
        <f t="shared" si="21"/>
        <v>#REF!</v>
      </c>
      <c r="E227" s="6" t="e">
        <f t="shared" si="22"/>
        <v>#REF!</v>
      </c>
      <c r="F227" s="6" t="e">
        <f>VLOOKUP(Bilancio_2016_USCITE!C227,#REF!,2,FALSE)</f>
        <v>#REF!</v>
      </c>
      <c r="G227" s="6" t="e">
        <f>VLOOKUP(D227,#REF!,2,FALSE)</f>
        <v>#REF!</v>
      </c>
      <c r="H227" s="6" t="e">
        <f>VLOOKUP(E227,#REF!,2,FALSE)</f>
        <v>#REF!</v>
      </c>
      <c r="I227" s="6" t="e">
        <f>VLOOKUP(A227,#REF!,19,FALSE)</f>
        <v>#REF!</v>
      </c>
      <c r="J227" s="6" t="e">
        <f>VLOOKUP(A227,#REF!,21,FALSE)</f>
        <v>#REF!</v>
      </c>
      <c r="K227" s="6">
        <v>21020</v>
      </c>
      <c r="L227" s="6">
        <v>12</v>
      </c>
      <c r="M227" s="6">
        <v>1</v>
      </c>
      <c r="P227">
        <v>0</v>
      </c>
      <c r="Q227" s="11">
        <f t="shared" si="24"/>
        <v>0</v>
      </c>
      <c r="R227" s="11"/>
      <c r="T227">
        <v>0</v>
      </c>
      <c r="W227">
        <v>7129.06</v>
      </c>
      <c r="X227">
        <v>0</v>
      </c>
      <c r="Y227">
        <v>7129.06</v>
      </c>
      <c r="Z227">
        <v>4188.99</v>
      </c>
      <c r="AC227">
        <v>1583.13</v>
      </c>
      <c r="AD227">
        <v>1356.94</v>
      </c>
      <c r="AE227">
        <v>5545.93</v>
      </c>
      <c r="AF227">
        <v>0</v>
      </c>
      <c r="AG227">
        <v>5545.93</v>
      </c>
      <c r="AH227">
        <v>0</v>
      </c>
      <c r="AI227">
        <v>2940.07</v>
      </c>
      <c r="AJ227">
        <v>2940.07</v>
      </c>
      <c r="AK227">
        <v>4188.99</v>
      </c>
      <c r="AL227">
        <v>0</v>
      </c>
      <c r="AM227">
        <v>7129.06</v>
      </c>
    </row>
    <row r="228" spans="1:39" ht="15">
      <c r="A228" s="6" t="str">
        <f t="shared" si="19"/>
        <v>2102013</v>
      </c>
      <c r="B228" s="6" t="e">
        <f>VLOOKUP(A228,#REF!,16,FALSE)</f>
        <v>#REF!</v>
      </c>
      <c r="C228" s="6" t="e">
        <f t="shared" si="20"/>
        <v>#REF!</v>
      </c>
      <c r="D228" s="6" t="e">
        <f t="shared" si="21"/>
        <v>#REF!</v>
      </c>
      <c r="E228" s="6" t="e">
        <f t="shared" si="22"/>
        <v>#REF!</v>
      </c>
      <c r="F228" s="6" t="e">
        <f>VLOOKUP(Bilancio_2016_USCITE!C228,#REF!,2,FALSE)</f>
        <v>#REF!</v>
      </c>
      <c r="G228" s="6" t="e">
        <f>VLOOKUP(D228,#REF!,2,FALSE)</f>
        <v>#REF!</v>
      </c>
      <c r="H228" s="6" t="e">
        <f>VLOOKUP(E228,#REF!,2,FALSE)</f>
        <v>#REF!</v>
      </c>
      <c r="I228" s="6" t="e">
        <f>VLOOKUP(A228,#REF!,19,FALSE)</f>
        <v>#REF!</v>
      </c>
      <c r="J228" s="6" t="e">
        <f>VLOOKUP(A228,#REF!,21,FALSE)</f>
        <v>#REF!</v>
      </c>
      <c r="K228" s="6">
        <v>21020</v>
      </c>
      <c r="L228" s="6">
        <v>13</v>
      </c>
      <c r="M228" s="6">
        <v>1</v>
      </c>
      <c r="N228" s="6">
        <v>10000</v>
      </c>
      <c r="O228">
        <v>0</v>
      </c>
      <c r="P228">
        <v>10000</v>
      </c>
      <c r="Q228" s="11">
        <f t="shared" si="24"/>
        <v>18512.262872284333</v>
      </c>
      <c r="R228" s="11"/>
      <c r="S228">
        <v>0</v>
      </c>
      <c r="T228">
        <v>0</v>
      </c>
      <c r="Y228">
        <v>0</v>
      </c>
      <c r="AC228">
        <v>0</v>
      </c>
      <c r="AD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10000</v>
      </c>
      <c r="AM228">
        <v>0</v>
      </c>
    </row>
    <row r="229" spans="1:39" ht="15">
      <c r="A229" s="6" t="str">
        <f t="shared" si="19"/>
        <v>2102014</v>
      </c>
      <c r="B229" s="6" t="e">
        <f>VLOOKUP(A229,#REF!,16,FALSE)</f>
        <v>#REF!</v>
      </c>
      <c r="C229" s="6" t="e">
        <f t="shared" si="20"/>
        <v>#REF!</v>
      </c>
      <c r="D229" s="6" t="e">
        <f t="shared" si="21"/>
        <v>#REF!</v>
      </c>
      <c r="E229" s="6" t="e">
        <f t="shared" si="22"/>
        <v>#REF!</v>
      </c>
      <c r="F229" s="6" t="e">
        <f>VLOOKUP(Bilancio_2016_USCITE!C229,#REF!,2,FALSE)</f>
        <v>#REF!</v>
      </c>
      <c r="G229" s="6" t="e">
        <f>VLOOKUP(D229,#REF!,2,FALSE)</f>
        <v>#REF!</v>
      </c>
      <c r="H229" s="6" t="e">
        <f>VLOOKUP(E229,#REF!,2,FALSE)</f>
        <v>#REF!</v>
      </c>
      <c r="I229" s="6" t="e">
        <f>VLOOKUP(A229,#REF!,19,FALSE)</f>
        <v>#REF!</v>
      </c>
      <c r="J229" s="6" t="e">
        <f>VLOOKUP(A229,#REF!,21,FALSE)</f>
        <v>#REF!</v>
      </c>
      <c r="K229" s="6">
        <v>21020</v>
      </c>
      <c r="L229" s="6">
        <v>14</v>
      </c>
      <c r="M229" s="6">
        <v>1</v>
      </c>
      <c r="N229" s="6">
        <v>4000</v>
      </c>
      <c r="O229">
        <v>0</v>
      </c>
      <c r="P229">
        <v>4000</v>
      </c>
      <c r="Q229" s="11">
        <f t="shared" si="24"/>
        <v>7404.905148913733</v>
      </c>
      <c r="R229" s="11"/>
      <c r="S229">
        <v>0</v>
      </c>
      <c r="T229">
        <v>0</v>
      </c>
      <c r="W229">
        <v>0</v>
      </c>
      <c r="Y229">
        <v>0</v>
      </c>
      <c r="AC229">
        <v>0</v>
      </c>
      <c r="AD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4000</v>
      </c>
      <c r="AM229">
        <v>0</v>
      </c>
    </row>
    <row r="230" spans="1:39" ht="15">
      <c r="A230" s="6" t="str">
        <f t="shared" si="19"/>
        <v>2102015</v>
      </c>
      <c r="B230" s="6" t="e">
        <f>VLOOKUP(A230,#REF!,16,FALSE)</f>
        <v>#REF!</v>
      </c>
      <c r="C230" s="6" t="e">
        <f t="shared" si="20"/>
        <v>#REF!</v>
      </c>
      <c r="D230" s="6" t="e">
        <f t="shared" si="21"/>
        <v>#REF!</v>
      </c>
      <c r="E230" s="6" t="e">
        <f t="shared" si="22"/>
        <v>#REF!</v>
      </c>
      <c r="F230" s="6" t="e">
        <f>VLOOKUP(Bilancio_2016_USCITE!C230,#REF!,2,FALSE)</f>
        <v>#REF!</v>
      </c>
      <c r="G230" s="6" t="e">
        <f>VLOOKUP(D230,#REF!,2,FALSE)</f>
        <v>#REF!</v>
      </c>
      <c r="H230" s="6" t="e">
        <f>VLOOKUP(E230,#REF!,2,FALSE)</f>
        <v>#REF!</v>
      </c>
      <c r="I230" s="6" t="e">
        <f>VLOOKUP(A230,#REF!,19,FALSE)</f>
        <v>#REF!</v>
      </c>
      <c r="J230" s="6" t="e">
        <f>VLOOKUP(A230,#REF!,21,FALSE)</f>
        <v>#REF!</v>
      </c>
      <c r="K230" s="6">
        <v>21020</v>
      </c>
      <c r="L230" s="6">
        <v>15</v>
      </c>
      <c r="M230" s="6">
        <v>1</v>
      </c>
      <c r="N230" s="6">
        <v>34000</v>
      </c>
      <c r="O230">
        <v>0</v>
      </c>
      <c r="P230">
        <v>34000</v>
      </c>
      <c r="Q230" s="11">
        <f t="shared" si="24"/>
        <v>62941.69376576673</v>
      </c>
      <c r="R230" s="11"/>
      <c r="S230">
        <v>0</v>
      </c>
      <c r="T230">
        <v>0</v>
      </c>
      <c r="Y230">
        <v>0</v>
      </c>
      <c r="AC230">
        <v>0</v>
      </c>
      <c r="AD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34000</v>
      </c>
      <c r="AM230">
        <v>0</v>
      </c>
    </row>
    <row r="231" spans="1:39" ht="15">
      <c r="A231" s="6" t="str">
        <f t="shared" si="19"/>
        <v>2102016</v>
      </c>
      <c r="B231" s="6" t="e">
        <f>VLOOKUP(A231,#REF!,16,FALSE)</f>
        <v>#REF!</v>
      </c>
      <c r="C231" s="6" t="e">
        <f t="shared" si="20"/>
        <v>#REF!</v>
      </c>
      <c r="D231" s="6" t="e">
        <f t="shared" si="21"/>
        <v>#REF!</v>
      </c>
      <c r="E231" s="6" t="e">
        <f t="shared" si="22"/>
        <v>#REF!</v>
      </c>
      <c r="F231" s="6" t="e">
        <f>VLOOKUP(Bilancio_2016_USCITE!C231,#REF!,2,FALSE)</f>
        <v>#REF!</v>
      </c>
      <c r="G231" s="6" t="e">
        <f>VLOOKUP(D231,#REF!,2,FALSE)</f>
        <v>#REF!</v>
      </c>
      <c r="H231" s="6" t="e">
        <f>VLOOKUP(E231,#REF!,2,FALSE)</f>
        <v>#REF!</v>
      </c>
      <c r="I231" s="6" t="e">
        <f>VLOOKUP(A231,#REF!,19,FALSE)</f>
        <v>#REF!</v>
      </c>
      <c r="J231" s="6" t="e">
        <f>VLOOKUP(A231,#REF!,21,FALSE)</f>
        <v>#REF!</v>
      </c>
      <c r="K231" s="6">
        <v>21020</v>
      </c>
      <c r="L231" s="6">
        <v>16</v>
      </c>
      <c r="M231" s="6">
        <v>1</v>
      </c>
      <c r="N231" s="6">
        <v>6000</v>
      </c>
      <c r="O231">
        <v>0</v>
      </c>
      <c r="P231">
        <v>6000</v>
      </c>
      <c r="Q231" s="11">
        <f t="shared" si="24"/>
        <v>11107.3577233706</v>
      </c>
      <c r="R231" s="11"/>
      <c r="S231">
        <v>0</v>
      </c>
      <c r="T231">
        <v>0</v>
      </c>
      <c r="Y231">
        <v>0</v>
      </c>
      <c r="AC231">
        <v>0</v>
      </c>
      <c r="AD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6000</v>
      </c>
      <c r="AM231">
        <v>0</v>
      </c>
    </row>
    <row r="232" spans="1:39" ht="15">
      <c r="A232" s="6" t="str">
        <f t="shared" si="19"/>
        <v>2102017</v>
      </c>
      <c r="B232" s="6" t="e">
        <f>VLOOKUP(A232,#REF!,16,FALSE)</f>
        <v>#REF!</v>
      </c>
      <c r="C232" s="6" t="e">
        <f t="shared" si="20"/>
        <v>#REF!</v>
      </c>
      <c r="D232" s="6" t="e">
        <f t="shared" si="21"/>
        <v>#REF!</v>
      </c>
      <c r="E232" s="6" t="e">
        <f t="shared" si="22"/>
        <v>#REF!</v>
      </c>
      <c r="F232" s="6" t="e">
        <f>VLOOKUP(Bilancio_2016_USCITE!C232,#REF!,2,FALSE)</f>
        <v>#REF!</v>
      </c>
      <c r="G232" s="6" t="e">
        <f>VLOOKUP(D232,#REF!,2,FALSE)</f>
        <v>#REF!</v>
      </c>
      <c r="H232" s="6" t="e">
        <f>VLOOKUP(E232,#REF!,2,FALSE)</f>
        <v>#REF!</v>
      </c>
      <c r="I232" s="6" t="e">
        <f>VLOOKUP(A232,#REF!,19,FALSE)</f>
        <v>#REF!</v>
      </c>
      <c r="J232" s="6" t="e">
        <f>VLOOKUP(A232,#REF!,21,FALSE)</f>
        <v>#REF!</v>
      </c>
      <c r="K232" s="6">
        <v>21020</v>
      </c>
      <c r="L232" s="6">
        <v>17</v>
      </c>
      <c r="M232" s="6">
        <v>1</v>
      </c>
      <c r="N232" s="6">
        <v>4000</v>
      </c>
      <c r="O232">
        <v>0</v>
      </c>
      <c r="P232">
        <v>4000</v>
      </c>
      <c r="Q232" s="11">
        <f t="shared" si="24"/>
        <v>7404.905148913733</v>
      </c>
      <c r="R232" s="11"/>
      <c r="S232">
        <v>0</v>
      </c>
      <c r="T232">
        <v>0</v>
      </c>
      <c r="Y232">
        <v>0</v>
      </c>
      <c r="AC232">
        <v>0</v>
      </c>
      <c r="AD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4000</v>
      </c>
      <c r="AM232">
        <v>0</v>
      </c>
    </row>
    <row r="233" spans="1:39" ht="15">
      <c r="A233" s="6" t="str">
        <f t="shared" si="19"/>
        <v>2102018</v>
      </c>
      <c r="B233" s="6" t="e">
        <f>VLOOKUP(A233,#REF!,16,FALSE)</f>
        <v>#REF!</v>
      </c>
      <c r="C233" s="6" t="e">
        <f t="shared" si="20"/>
        <v>#REF!</v>
      </c>
      <c r="D233" s="6" t="e">
        <f t="shared" si="21"/>
        <v>#REF!</v>
      </c>
      <c r="E233" s="6" t="e">
        <f t="shared" si="22"/>
        <v>#REF!</v>
      </c>
      <c r="F233" s="6" t="e">
        <f>VLOOKUP(Bilancio_2016_USCITE!C233,#REF!,2,FALSE)</f>
        <v>#REF!</v>
      </c>
      <c r="G233" s="6" t="e">
        <f>VLOOKUP(D233,#REF!,2,FALSE)</f>
        <v>#REF!</v>
      </c>
      <c r="H233" s="6" t="e">
        <f>VLOOKUP(E233,#REF!,2,FALSE)</f>
        <v>#REF!</v>
      </c>
      <c r="I233" s="6" t="e">
        <f>VLOOKUP(A233,#REF!,19,FALSE)</f>
        <v>#REF!</v>
      </c>
      <c r="J233" s="6" t="e">
        <f>VLOOKUP(A233,#REF!,21,FALSE)</f>
        <v>#REF!</v>
      </c>
      <c r="K233" s="6">
        <v>21020</v>
      </c>
      <c r="L233" s="6">
        <v>18</v>
      </c>
      <c r="M233" s="6">
        <v>1</v>
      </c>
      <c r="P233">
        <v>0</v>
      </c>
      <c r="Q233" s="11">
        <f t="shared" si="24"/>
        <v>0</v>
      </c>
      <c r="R233" s="11"/>
      <c r="T233">
        <v>0</v>
      </c>
      <c r="Y233">
        <v>0</v>
      </c>
      <c r="AC233">
        <v>0</v>
      </c>
      <c r="AD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</row>
    <row r="234" spans="1:39" ht="15">
      <c r="A234" s="6" t="str">
        <f t="shared" si="19"/>
        <v>2102019</v>
      </c>
      <c r="B234" s="6" t="e">
        <f>VLOOKUP(A234,#REF!,16,FALSE)</f>
        <v>#REF!</v>
      </c>
      <c r="C234" s="6" t="e">
        <f t="shared" si="20"/>
        <v>#REF!</v>
      </c>
      <c r="D234" s="6" t="e">
        <f t="shared" si="21"/>
        <v>#REF!</v>
      </c>
      <c r="E234" s="6" t="e">
        <f t="shared" si="22"/>
        <v>#REF!</v>
      </c>
      <c r="F234" s="6" t="e">
        <f>VLOOKUP(Bilancio_2016_USCITE!C234,#REF!,2,FALSE)</f>
        <v>#REF!</v>
      </c>
      <c r="G234" s="6" t="e">
        <f>VLOOKUP(D234,#REF!,2,FALSE)</f>
        <v>#REF!</v>
      </c>
      <c r="H234" s="6" t="e">
        <f>VLOOKUP(E234,#REF!,2,FALSE)</f>
        <v>#REF!</v>
      </c>
      <c r="I234" s="6" t="e">
        <f>VLOOKUP(A234,#REF!,19,FALSE)</f>
        <v>#REF!</v>
      </c>
      <c r="J234" s="6" t="e">
        <f>VLOOKUP(A234,#REF!,21,FALSE)</f>
        <v>#REF!</v>
      </c>
      <c r="K234" s="6">
        <v>21020</v>
      </c>
      <c r="L234" s="6">
        <v>19</v>
      </c>
      <c r="M234" s="6">
        <v>1</v>
      </c>
      <c r="N234" s="6">
        <v>4000</v>
      </c>
      <c r="O234">
        <v>0</v>
      </c>
      <c r="P234">
        <v>4000</v>
      </c>
      <c r="Q234" s="11">
        <f t="shared" si="24"/>
        <v>7404.905148913733</v>
      </c>
      <c r="R234" s="11"/>
      <c r="S234">
        <v>0</v>
      </c>
      <c r="T234">
        <v>0</v>
      </c>
      <c r="Y234">
        <v>0</v>
      </c>
      <c r="AC234">
        <v>0</v>
      </c>
      <c r="AD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4000</v>
      </c>
      <c r="AM234">
        <v>0</v>
      </c>
    </row>
    <row r="235" spans="1:39" ht="15">
      <c r="A235" s="6" t="str">
        <f t="shared" si="19"/>
        <v>2102020</v>
      </c>
      <c r="B235" s="6" t="e">
        <f>VLOOKUP(A235,#REF!,16,FALSE)</f>
        <v>#REF!</v>
      </c>
      <c r="C235" s="6" t="e">
        <f t="shared" si="20"/>
        <v>#REF!</v>
      </c>
      <c r="D235" s="6" t="e">
        <f t="shared" si="21"/>
        <v>#REF!</v>
      </c>
      <c r="E235" s="6" t="e">
        <f t="shared" si="22"/>
        <v>#REF!</v>
      </c>
      <c r="F235" s="6" t="e">
        <f>VLOOKUP(Bilancio_2016_USCITE!C235,#REF!,2,FALSE)</f>
        <v>#REF!</v>
      </c>
      <c r="G235" s="6" t="e">
        <f>VLOOKUP(D235,#REF!,2,FALSE)</f>
        <v>#REF!</v>
      </c>
      <c r="H235" s="6" t="e">
        <f>VLOOKUP(E235,#REF!,2,FALSE)</f>
        <v>#REF!</v>
      </c>
      <c r="I235" s="6" t="e">
        <f>VLOOKUP(A235,#REF!,19,FALSE)</f>
        <v>#REF!</v>
      </c>
      <c r="J235" s="6" t="e">
        <f>VLOOKUP(A235,#REF!,21,FALSE)</f>
        <v>#REF!</v>
      </c>
      <c r="K235" s="6">
        <v>21020</v>
      </c>
      <c r="L235" s="6">
        <v>20</v>
      </c>
      <c r="M235" s="6">
        <v>1</v>
      </c>
      <c r="N235" s="6">
        <v>716237</v>
      </c>
      <c r="O235">
        <v>0</v>
      </c>
      <c r="P235">
        <v>716237</v>
      </c>
      <c r="Q235" s="11">
        <f t="shared" si="24"/>
        <v>1325916.7622856314</v>
      </c>
      <c r="R235" s="11"/>
      <c r="S235">
        <v>0</v>
      </c>
      <c r="T235">
        <v>0</v>
      </c>
      <c r="W235">
        <v>78100</v>
      </c>
      <c r="Y235">
        <v>78100</v>
      </c>
      <c r="AC235">
        <v>78100</v>
      </c>
      <c r="AD235">
        <v>0</v>
      </c>
      <c r="AF235">
        <v>0</v>
      </c>
      <c r="AG235">
        <v>0</v>
      </c>
      <c r="AH235">
        <v>0</v>
      </c>
      <c r="AI235">
        <v>78100</v>
      </c>
      <c r="AJ235">
        <v>78100</v>
      </c>
      <c r="AK235">
        <v>0</v>
      </c>
      <c r="AL235">
        <v>716237</v>
      </c>
      <c r="AM235">
        <v>78100</v>
      </c>
    </row>
    <row r="236" spans="1:39" ht="15">
      <c r="A236" s="6" t="str">
        <f t="shared" si="19"/>
        <v>2102021</v>
      </c>
      <c r="B236" s="6" t="e">
        <f>VLOOKUP(A236,#REF!,16,FALSE)</f>
        <v>#REF!</v>
      </c>
      <c r="C236" s="6" t="e">
        <f t="shared" si="20"/>
        <v>#REF!</v>
      </c>
      <c r="D236" s="6" t="e">
        <f t="shared" si="21"/>
        <v>#REF!</v>
      </c>
      <c r="E236" s="6" t="e">
        <f t="shared" si="22"/>
        <v>#REF!</v>
      </c>
      <c r="F236" s="6" t="e">
        <f>VLOOKUP(Bilancio_2016_USCITE!C236,#REF!,2,FALSE)</f>
        <v>#REF!</v>
      </c>
      <c r="G236" s="6" t="e">
        <f>VLOOKUP(D236,#REF!,2,FALSE)</f>
        <v>#REF!</v>
      </c>
      <c r="H236" s="6" t="e">
        <f>VLOOKUP(E236,#REF!,2,FALSE)</f>
        <v>#REF!</v>
      </c>
      <c r="I236" s="6" t="e">
        <f>VLOOKUP(A236,#REF!,19,FALSE)</f>
        <v>#REF!</v>
      </c>
      <c r="J236" s="6" t="e">
        <f>VLOOKUP(A236,#REF!,21,FALSE)</f>
        <v>#REF!</v>
      </c>
      <c r="K236" s="6">
        <v>21020</v>
      </c>
      <c r="L236" s="6">
        <v>21</v>
      </c>
      <c r="M236" s="6">
        <v>1</v>
      </c>
      <c r="N236" s="6">
        <v>1000000</v>
      </c>
      <c r="O236">
        <v>0</v>
      </c>
      <c r="P236">
        <v>1000000</v>
      </c>
      <c r="Q236" s="11">
        <f t="shared" si="24"/>
        <v>1851226.2872284332</v>
      </c>
      <c r="R236" s="11"/>
      <c r="S236">
        <v>0</v>
      </c>
      <c r="T236">
        <v>0</v>
      </c>
      <c r="Y236">
        <v>0</v>
      </c>
      <c r="AC236">
        <v>0</v>
      </c>
      <c r="AD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1000000</v>
      </c>
      <c r="AM236">
        <v>0</v>
      </c>
    </row>
    <row r="237" spans="1:39" ht="15">
      <c r="A237" s="6" t="str">
        <f t="shared" si="19"/>
        <v>2102022</v>
      </c>
      <c r="B237" s="6" t="e">
        <f>VLOOKUP(A237,#REF!,16,FALSE)</f>
        <v>#REF!</v>
      </c>
      <c r="C237" s="6" t="e">
        <f t="shared" si="20"/>
        <v>#REF!</v>
      </c>
      <c r="D237" s="6" t="e">
        <f t="shared" si="21"/>
        <v>#REF!</v>
      </c>
      <c r="E237" s="6" t="e">
        <f t="shared" si="22"/>
        <v>#REF!</v>
      </c>
      <c r="F237" s="6" t="e">
        <f>VLOOKUP(Bilancio_2016_USCITE!C237,#REF!,2,FALSE)</f>
        <v>#REF!</v>
      </c>
      <c r="G237" s="6" t="e">
        <f>VLOOKUP(D237,#REF!,2,FALSE)</f>
        <v>#REF!</v>
      </c>
      <c r="H237" s="6" t="e">
        <f>VLOOKUP(E237,#REF!,2,FALSE)</f>
        <v>#REF!</v>
      </c>
      <c r="I237" s="6" t="e">
        <f>VLOOKUP(A237,#REF!,19,FALSE)</f>
        <v>#REF!</v>
      </c>
      <c r="J237" s="6" t="e">
        <f>VLOOKUP(A237,#REF!,21,FALSE)</f>
        <v>#REF!</v>
      </c>
      <c r="K237" s="6">
        <v>21020</v>
      </c>
      <c r="L237" s="6">
        <v>22</v>
      </c>
      <c r="M237" s="6">
        <v>1</v>
      </c>
      <c r="N237" s="6">
        <v>190000</v>
      </c>
      <c r="O237">
        <v>0</v>
      </c>
      <c r="P237">
        <v>190000</v>
      </c>
      <c r="Q237" s="11">
        <f t="shared" si="24"/>
        <v>351732.99457340233</v>
      </c>
      <c r="R237" s="11"/>
      <c r="S237">
        <v>0</v>
      </c>
      <c r="T237">
        <v>0</v>
      </c>
      <c r="W237">
        <v>39055</v>
      </c>
      <c r="X237">
        <v>0</v>
      </c>
      <c r="Y237">
        <v>39055</v>
      </c>
      <c r="Z237">
        <v>26399</v>
      </c>
      <c r="AC237">
        <v>12656</v>
      </c>
      <c r="AD237">
        <v>0</v>
      </c>
      <c r="AE237">
        <v>26399</v>
      </c>
      <c r="AF237">
        <v>0</v>
      </c>
      <c r="AG237">
        <v>26399</v>
      </c>
      <c r="AH237">
        <v>0</v>
      </c>
      <c r="AI237">
        <v>12656</v>
      </c>
      <c r="AJ237">
        <v>12656</v>
      </c>
      <c r="AK237">
        <v>26399</v>
      </c>
      <c r="AL237">
        <v>190000</v>
      </c>
      <c r="AM237">
        <v>39055</v>
      </c>
    </row>
    <row r="238" spans="1:39" ht="15">
      <c r="A238" s="6" t="str">
        <f t="shared" si="19"/>
        <v>2102023</v>
      </c>
      <c r="B238" s="6" t="e">
        <f>VLOOKUP(A238,#REF!,16,FALSE)</f>
        <v>#REF!</v>
      </c>
      <c r="C238" s="6" t="e">
        <f t="shared" si="20"/>
        <v>#REF!</v>
      </c>
      <c r="D238" s="6" t="e">
        <f t="shared" si="21"/>
        <v>#REF!</v>
      </c>
      <c r="E238" s="6" t="e">
        <f t="shared" si="22"/>
        <v>#REF!</v>
      </c>
      <c r="F238" s="6" t="e">
        <f>VLOOKUP(Bilancio_2016_USCITE!C238,#REF!,2,FALSE)</f>
        <v>#REF!</v>
      </c>
      <c r="G238" s="6" t="e">
        <f>VLOOKUP(D238,#REF!,2,FALSE)</f>
        <v>#REF!</v>
      </c>
      <c r="H238" s="6" t="e">
        <f>VLOOKUP(E238,#REF!,2,FALSE)</f>
        <v>#REF!</v>
      </c>
      <c r="I238" s="6" t="e">
        <f>VLOOKUP(A238,#REF!,19,FALSE)</f>
        <v>#REF!</v>
      </c>
      <c r="J238" s="6" t="e">
        <f>VLOOKUP(A238,#REF!,21,FALSE)</f>
        <v>#REF!</v>
      </c>
      <c r="K238" s="6">
        <v>21020</v>
      </c>
      <c r="L238" s="6">
        <v>23</v>
      </c>
      <c r="M238" s="6">
        <v>1</v>
      </c>
      <c r="P238">
        <v>0</v>
      </c>
      <c r="Q238" s="11">
        <f t="shared" si="24"/>
        <v>0</v>
      </c>
      <c r="R238" s="11"/>
      <c r="T238">
        <v>0</v>
      </c>
      <c r="Y238">
        <v>0</v>
      </c>
      <c r="AC238">
        <v>0</v>
      </c>
      <c r="AD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</row>
    <row r="239" spans="1:39" ht="15">
      <c r="A239" s="6" t="str">
        <f t="shared" si="19"/>
        <v>2102024</v>
      </c>
      <c r="B239" s="6" t="e">
        <f>VLOOKUP(A239,#REF!,16,FALSE)</f>
        <v>#REF!</v>
      </c>
      <c r="C239" s="6" t="e">
        <f t="shared" si="20"/>
        <v>#REF!</v>
      </c>
      <c r="D239" s="6" t="e">
        <f t="shared" si="21"/>
        <v>#REF!</v>
      </c>
      <c r="E239" s="6" t="e">
        <f t="shared" si="22"/>
        <v>#REF!</v>
      </c>
      <c r="F239" s="6" t="e">
        <f>VLOOKUP(Bilancio_2016_USCITE!C239,#REF!,2,FALSE)</f>
        <v>#REF!</v>
      </c>
      <c r="G239" s="6" t="e">
        <f>VLOOKUP(D239,#REF!,2,FALSE)</f>
        <v>#REF!</v>
      </c>
      <c r="H239" s="6" t="e">
        <f>VLOOKUP(E239,#REF!,2,FALSE)</f>
        <v>#REF!</v>
      </c>
      <c r="I239" s="6" t="e">
        <f>VLOOKUP(A239,#REF!,19,FALSE)</f>
        <v>#REF!</v>
      </c>
      <c r="J239" s="6" t="e">
        <f>VLOOKUP(A239,#REF!,21,FALSE)</f>
        <v>#REF!</v>
      </c>
      <c r="K239" s="6">
        <v>21020</v>
      </c>
      <c r="L239" s="6">
        <v>24</v>
      </c>
      <c r="M239" s="6">
        <v>1</v>
      </c>
      <c r="N239" s="6">
        <v>4000</v>
      </c>
      <c r="O239">
        <v>0</v>
      </c>
      <c r="P239">
        <v>4000</v>
      </c>
      <c r="Q239" s="11">
        <f t="shared" si="24"/>
        <v>7404.905148913733</v>
      </c>
      <c r="R239" s="11"/>
      <c r="S239">
        <v>0</v>
      </c>
      <c r="T239">
        <v>0</v>
      </c>
      <c r="W239">
        <v>38770.49</v>
      </c>
      <c r="Y239">
        <v>38770.49</v>
      </c>
      <c r="AC239">
        <v>38770.49</v>
      </c>
      <c r="AD239">
        <v>0</v>
      </c>
      <c r="AF239">
        <v>0</v>
      </c>
      <c r="AG239">
        <v>0</v>
      </c>
      <c r="AH239">
        <v>0</v>
      </c>
      <c r="AI239">
        <v>38770.49</v>
      </c>
      <c r="AJ239">
        <v>38770.49</v>
      </c>
      <c r="AK239">
        <v>0</v>
      </c>
      <c r="AL239">
        <v>4000</v>
      </c>
      <c r="AM239">
        <v>38770.49</v>
      </c>
    </row>
    <row r="240" spans="1:39" ht="15">
      <c r="A240" s="6" t="str">
        <f t="shared" si="19"/>
        <v>2102025</v>
      </c>
      <c r="B240" s="6" t="e">
        <f>VLOOKUP(A240,#REF!,16,FALSE)</f>
        <v>#REF!</v>
      </c>
      <c r="C240" s="6" t="e">
        <f t="shared" si="20"/>
        <v>#REF!</v>
      </c>
      <c r="D240" s="6" t="e">
        <f t="shared" si="21"/>
        <v>#REF!</v>
      </c>
      <c r="E240" s="6" t="e">
        <f t="shared" si="22"/>
        <v>#REF!</v>
      </c>
      <c r="F240" s="6" t="e">
        <f>VLOOKUP(Bilancio_2016_USCITE!C240,#REF!,2,FALSE)</f>
        <v>#REF!</v>
      </c>
      <c r="G240" s="6" t="e">
        <f>VLOOKUP(D240,#REF!,2,FALSE)</f>
        <v>#REF!</v>
      </c>
      <c r="H240" s="6" t="e">
        <f>VLOOKUP(E240,#REF!,2,FALSE)</f>
        <v>#REF!</v>
      </c>
      <c r="I240" s="6" t="e">
        <f>VLOOKUP(A240,#REF!,19,FALSE)</f>
        <v>#REF!</v>
      </c>
      <c r="J240" s="6" t="e">
        <f>VLOOKUP(A240,#REF!,21,FALSE)</f>
        <v>#REF!</v>
      </c>
      <c r="K240" s="6">
        <v>21020</v>
      </c>
      <c r="L240" s="6">
        <v>25</v>
      </c>
      <c r="M240" s="6">
        <v>1</v>
      </c>
      <c r="N240" s="6">
        <v>3500</v>
      </c>
      <c r="O240">
        <v>0</v>
      </c>
      <c r="P240">
        <v>3500</v>
      </c>
      <c r="Q240" s="11">
        <f t="shared" si="24"/>
        <v>6479.292005299517</v>
      </c>
      <c r="R240" s="11"/>
      <c r="S240">
        <v>0</v>
      </c>
      <c r="T240">
        <v>0</v>
      </c>
      <c r="Y240">
        <v>0</v>
      </c>
      <c r="AC240">
        <v>0</v>
      </c>
      <c r="AD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3500</v>
      </c>
      <c r="AM240">
        <v>0</v>
      </c>
    </row>
    <row r="241" spans="1:39" ht="15">
      <c r="A241" s="6" t="str">
        <f t="shared" si="19"/>
        <v>2102026</v>
      </c>
      <c r="B241" s="6" t="e">
        <f>VLOOKUP(A241,#REF!,16,FALSE)</f>
        <v>#REF!</v>
      </c>
      <c r="C241" s="6" t="e">
        <f t="shared" si="20"/>
        <v>#REF!</v>
      </c>
      <c r="D241" s="6" t="e">
        <f t="shared" si="21"/>
        <v>#REF!</v>
      </c>
      <c r="E241" s="6" t="e">
        <f t="shared" si="22"/>
        <v>#REF!</v>
      </c>
      <c r="F241" s="6" t="e">
        <f>VLOOKUP(Bilancio_2016_USCITE!C241,#REF!,2,FALSE)</f>
        <v>#REF!</v>
      </c>
      <c r="G241" s="6" t="e">
        <f>VLOOKUP(D241,#REF!,2,FALSE)</f>
        <v>#REF!</v>
      </c>
      <c r="H241" s="6" t="e">
        <f>VLOOKUP(E241,#REF!,2,FALSE)</f>
        <v>#REF!</v>
      </c>
      <c r="I241" s="6" t="e">
        <f>VLOOKUP(A241,#REF!,19,FALSE)</f>
        <v>#REF!</v>
      </c>
      <c r="J241" s="6" t="e">
        <f>VLOOKUP(A241,#REF!,21,FALSE)</f>
        <v>#REF!</v>
      </c>
      <c r="K241" s="6">
        <v>21020</v>
      </c>
      <c r="L241" s="6">
        <v>26</v>
      </c>
      <c r="M241" s="6">
        <v>1</v>
      </c>
      <c r="P241">
        <v>0</v>
      </c>
      <c r="Q241" s="11">
        <f t="shared" si="24"/>
        <v>0</v>
      </c>
      <c r="R241" s="11"/>
      <c r="T241">
        <v>0</v>
      </c>
      <c r="Y241">
        <v>0</v>
      </c>
      <c r="AC241">
        <v>0</v>
      </c>
      <c r="AD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</row>
    <row r="242" spans="1:39" ht="15">
      <c r="A242" s="6" t="str">
        <f t="shared" si="19"/>
        <v>210300</v>
      </c>
      <c r="B242" s="6" t="e">
        <f>VLOOKUP(A242,#REF!,16,FALSE)</f>
        <v>#REF!</v>
      </c>
      <c r="C242" s="6" t="e">
        <f t="shared" si="20"/>
        <v>#REF!</v>
      </c>
      <c r="D242" s="6" t="e">
        <f t="shared" si="21"/>
        <v>#REF!</v>
      </c>
      <c r="E242" s="6" t="e">
        <f t="shared" si="22"/>
        <v>#REF!</v>
      </c>
      <c r="F242" s="6" t="e">
        <f>VLOOKUP(Bilancio_2016_USCITE!C242,#REF!,2,FALSE)</f>
        <v>#REF!</v>
      </c>
      <c r="G242" s="6" t="e">
        <f>VLOOKUP(D242,#REF!,2,FALSE)</f>
        <v>#REF!</v>
      </c>
      <c r="H242" s="6" t="e">
        <f>VLOOKUP(E242,#REF!,2,FALSE)</f>
        <v>#REF!</v>
      </c>
      <c r="I242" s="6" t="e">
        <f>VLOOKUP(A242,#REF!,19,FALSE)</f>
        <v>#REF!</v>
      </c>
      <c r="J242" s="6" t="e">
        <f>VLOOKUP(A242,#REF!,21,FALSE)</f>
        <v>#REF!</v>
      </c>
      <c r="K242" s="6">
        <v>21030</v>
      </c>
      <c r="L242" s="6">
        <v>0</v>
      </c>
      <c r="M242" s="6">
        <v>0</v>
      </c>
      <c r="N242" s="6">
        <v>0</v>
      </c>
      <c r="O242">
        <v>0</v>
      </c>
      <c r="P242">
        <v>0</v>
      </c>
      <c r="Q242" s="6">
        <v>1150000</v>
      </c>
      <c r="R242" s="6">
        <v>1150000</v>
      </c>
      <c r="S242">
        <v>0</v>
      </c>
      <c r="T242">
        <v>1150000</v>
      </c>
      <c r="Y242">
        <v>0</v>
      </c>
      <c r="AC242">
        <v>0</v>
      </c>
      <c r="AD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</row>
    <row r="243" spans="1:39" ht="15">
      <c r="A243" s="6" t="str">
        <f t="shared" si="19"/>
        <v>2103010</v>
      </c>
      <c r="B243" s="6" t="e">
        <f>VLOOKUP(A243,#REF!,16,FALSE)</f>
        <v>#REF!</v>
      </c>
      <c r="C243" s="6" t="e">
        <f t="shared" si="20"/>
        <v>#REF!</v>
      </c>
      <c r="D243" s="6" t="e">
        <f t="shared" si="21"/>
        <v>#REF!</v>
      </c>
      <c r="E243" s="6" t="e">
        <f t="shared" si="22"/>
        <v>#REF!</v>
      </c>
      <c r="F243" s="6" t="e">
        <f>VLOOKUP(Bilancio_2016_USCITE!C243,#REF!,2,FALSE)</f>
        <v>#REF!</v>
      </c>
      <c r="G243" s="6" t="e">
        <f>VLOOKUP(D243,#REF!,2,FALSE)</f>
        <v>#REF!</v>
      </c>
      <c r="H243" s="6" t="e">
        <f>VLOOKUP(E243,#REF!,2,FALSE)</f>
        <v>#REF!</v>
      </c>
      <c r="I243" s="6" t="e">
        <f>VLOOKUP(A243,#REF!,19,FALSE)</f>
        <v>#REF!</v>
      </c>
      <c r="J243" s="6" t="e">
        <f>VLOOKUP(A243,#REF!,21,FALSE)</f>
        <v>#REF!</v>
      </c>
      <c r="K243" s="6">
        <v>21030</v>
      </c>
      <c r="L243" s="6">
        <v>10</v>
      </c>
      <c r="M243" s="6">
        <v>0</v>
      </c>
      <c r="N243" s="6">
        <v>447876</v>
      </c>
      <c r="O243">
        <v>0</v>
      </c>
      <c r="P243">
        <v>447876</v>
      </c>
      <c r="Q243" s="11">
        <f>$Q$242*N243/SUM($N$243:$N$247)</f>
        <v>807456.9352037073</v>
      </c>
      <c r="R243" s="11"/>
      <c r="S243">
        <v>0</v>
      </c>
      <c r="T243">
        <v>0</v>
      </c>
      <c r="U243">
        <v>0</v>
      </c>
      <c r="V243">
        <v>0</v>
      </c>
      <c r="W243">
        <v>600351.63</v>
      </c>
      <c r="X243">
        <v>0</v>
      </c>
      <c r="Y243">
        <v>600351.63</v>
      </c>
      <c r="Z243">
        <v>31909.16</v>
      </c>
      <c r="AA243">
        <v>257834.08</v>
      </c>
      <c r="AB243">
        <v>0</v>
      </c>
      <c r="AC243">
        <v>486775.58</v>
      </c>
      <c r="AD243">
        <v>81666.89</v>
      </c>
      <c r="AE243">
        <v>31909.16</v>
      </c>
      <c r="AF243">
        <v>81666.89</v>
      </c>
      <c r="AG243">
        <v>113576.05</v>
      </c>
      <c r="AH243">
        <v>0</v>
      </c>
      <c r="AI243">
        <v>568442.47</v>
      </c>
      <c r="AJ243">
        <v>568442.47</v>
      </c>
      <c r="AK243">
        <v>31909.16</v>
      </c>
      <c r="AL243">
        <v>447876</v>
      </c>
      <c r="AM243">
        <v>600351.63</v>
      </c>
    </row>
    <row r="244" spans="1:39" ht="15">
      <c r="A244" s="6" t="str">
        <f t="shared" si="19"/>
        <v>2103011</v>
      </c>
      <c r="B244" s="6" t="e">
        <f>VLOOKUP(A244,#REF!,16,FALSE)</f>
        <v>#REF!</v>
      </c>
      <c r="C244" s="6" t="e">
        <f t="shared" si="20"/>
        <v>#REF!</v>
      </c>
      <c r="D244" s="6" t="e">
        <f t="shared" si="21"/>
        <v>#REF!</v>
      </c>
      <c r="E244" s="6" t="e">
        <f t="shared" si="22"/>
        <v>#REF!</v>
      </c>
      <c r="F244" s="6" t="e">
        <f>VLOOKUP(Bilancio_2016_USCITE!C244,#REF!,2,FALSE)</f>
        <v>#REF!</v>
      </c>
      <c r="G244" s="6" t="e">
        <f>VLOOKUP(D244,#REF!,2,FALSE)</f>
        <v>#REF!</v>
      </c>
      <c r="H244" s="6" t="e">
        <f>VLOOKUP(E244,#REF!,2,FALSE)</f>
        <v>#REF!</v>
      </c>
      <c r="I244" s="6" t="e">
        <f>VLOOKUP(A244,#REF!,19,FALSE)</f>
        <v>#REF!</v>
      </c>
      <c r="J244" s="6" t="e">
        <f>VLOOKUP(A244,#REF!,21,FALSE)</f>
        <v>#REF!</v>
      </c>
      <c r="K244" s="6">
        <v>21030</v>
      </c>
      <c r="L244" s="6">
        <v>11</v>
      </c>
      <c r="M244" s="6">
        <v>1</v>
      </c>
      <c r="N244" s="6">
        <v>130000</v>
      </c>
      <c r="O244">
        <v>0</v>
      </c>
      <c r="P244">
        <v>130000</v>
      </c>
      <c r="Q244" s="11">
        <f>$Q$242*N244/SUM($N$243:$N$247)</f>
        <v>234371.570650095</v>
      </c>
      <c r="R244" s="11"/>
      <c r="S244">
        <v>0</v>
      </c>
      <c r="T244">
        <v>0</v>
      </c>
      <c r="W244">
        <v>84438.78</v>
      </c>
      <c r="Y244">
        <v>84438.78</v>
      </c>
      <c r="AC244">
        <v>84438.78</v>
      </c>
      <c r="AD244">
        <v>0</v>
      </c>
      <c r="AF244">
        <v>0</v>
      </c>
      <c r="AG244">
        <v>0</v>
      </c>
      <c r="AH244">
        <v>0</v>
      </c>
      <c r="AI244">
        <v>84438.78</v>
      </c>
      <c r="AJ244">
        <v>84438.78</v>
      </c>
      <c r="AK244">
        <v>0</v>
      </c>
      <c r="AL244">
        <v>130000</v>
      </c>
      <c r="AM244">
        <v>84438.78</v>
      </c>
    </row>
    <row r="245" spans="1:39" ht="15">
      <c r="A245" s="6" t="str">
        <f t="shared" si="19"/>
        <v>2103012</v>
      </c>
      <c r="B245" s="6" t="e">
        <f>VLOOKUP(A245,#REF!,16,FALSE)</f>
        <v>#REF!</v>
      </c>
      <c r="C245" s="6" t="e">
        <f t="shared" si="20"/>
        <v>#REF!</v>
      </c>
      <c r="D245" s="6" t="e">
        <f t="shared" si="21"/>
        <v>#REF!</v>
      </c>
      <c r="E245" s="6" t="e">
        <f t="shared" si="22"/>
        <v>#REF!</v>
      </c>
      <c r="F245" s="6" t="e">
        <f>VLOOKUP(Bilancio_2016_USCITE!C245,#REF!,2,FALSE)</f>
        <v>#REF!</v>
      </c>
      <c r="G245" s="6" t="e">
        <f>VLOOKUP(D245,#REF!,2,FALSE)</f>
        <v>#REF!</v>
      </c>
      <c r="H245" s="6" t="e">
        <f>VLOOKUP(E245,#REF!,2,FALSE)</f>
        <v>#REF!</v>
      </c>
      <c r="I245" s="6" t="e">
        <f>VLOOKUP(A245,#REF!,19,FALSE)</f>
        <v>#REF!</v>
      </c>
      <c r="J245" s="6" t="e">
        <f>VLOOKUP(A245,#REF!,21,FALSE)</f>
        <v>#REF!</v>
      </c>
      <c r="K245" s="6">
        <v>21030</v>
      </c>
      <c r="L245" s="6">
        <v>12</v>
      </c>
      <c r="M245" s="6">
        <v>1</v>
      </c>
      <c r="N245" s="6">
        <v>60000</v>
      </c>
      <c r="O245">
        <v>0</v>
      </c>
      <c r="P245">
        <v>60000</v>
      </c>
      <c r="Q245" s="11">
        <f>$Q$242*N245/SUM($N$243:$N$247)</f>
        <v>108171.4941461977</v>
      </c>
      <c r="R245" s="11"/>
      <c r="S245">
        <v>0</v>
      </c>
      <c r="T245">
        <v>0</v>
      </c>
      <c r="Y245">
        <v>0</v>
      </c>
      <c r="AC245">
        <v>0</v>
      </c>
      <c r="AD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60000</v>
      </c>
      <c r="AM245">
        <v>0</v>
      </c>
    </row>
    <row r="246" spans="1:39" ht="15">
      <c r="A246" s="6" t="str">
        <f t="shared" si="19"/>
        <v>2103020</v>
      </c>
      <c r="B246" s="6" t="e">
        <f>VLOOKUP(A246,#REF!,16,FALSE)</f>
        <v>#REF!</v>
      </c>
      <c r="C246" s="6" t="e">
        <f t="shared" si="20"/>
        <v>#REF!</v>
      </c>
      <c r="D246" s="6" t="e">
        <f t="shared" si="21"/>
        <v>#REF!</v>
      </c>
      <c r="E246" s="6" t="e">
        <f t="shared" si="22"/>
        <v>#REF!</v>
      </c>
      <c r="F246" s="6" t="e">
        <f>VLOOKUP(Bilancio_2016_USCITE!C246,#REF!,2,FALSE)</f>
        <v>#REF!</v>
      </c>
      <c r="G246" s="6" t="e">
        <f>VLOOKUP(D246,#REF!,2,FALSE)</f>
        <v>#REF!</v>
      </c>
      <c r="H246" s="6" t="e">
        <f>VLOOKUP(E246,#REF!,2,FALSE)</f>
        <v>#REF!</v>
      </c>
      <c r="I246" s="6" t="e">
        <f>VLOOKUP(A246,#REF!,19,FALSE)</f>
        <v>#REF!</v>
      </c>
      <c r="J246" s="6" t="e">
        <f>VLOOKUP(A246,#REF!,21,FALSE)</f>
        <v>#REF!</v>
      </c>
      <c r="K246" s="6">
        <v>21030</v>
      </c>
      <c r="L246" s="6">
        <v>20</v>
      </c>
      <c r="M246" s="6">
        <v>0</v>
      </c>
      <c r="P246">
        <v>0</v>
      </c>
      <c r="Q246" s="11">
        <f>$Q$242*N246/SUM($N$243:$N$247)</f>
        <v>0</v>
      </c>
      <c r="R246" s="11"/>
      <c r="T246">
        <v>0</v>
      </c>
      <c r="W246">
        <v>145927.11</v>
      </c>
      <c r="Y246">
        <v>145927.11</v>
      </c>
      <c r="AC246">
        <v>119808.95</v>
      </c>
      <c r="AD246">
        <v>26118.16</v>
      </c>
      <c r="AF246">
        <v>26118.16</v>
      </c>
      <c r="AG246">
        <v>26118.16</v>
      </c>
      <c r="AH246">
        <v>0</v>
      </c>
      <c r="AI246">
        <v>145927.11</v>
      </c>
      <c r="AJ246">
        <v>145927.11</v>
      </c>
      <c r="AK246">
        <v>0</v>
      </c>
      <c r="AL246">
        <v>0</v>
      </c>
      <c r="AM246">
        <v>145927.11</v>
      </c>
    </row>
    <row r="247" spans="1:39" ht="15">
      <c r="A247" s="6" t="str">
        <f t="shared" si="19"/>
        <v>2103030</v>
      </c>
      <c r="B247" s="6" t="e">
        <f>VLOOKUP(A247,#REF!,16,FALSE)</f>
        <v>#REF!</v>
      </c>
      <c r="C247" s="6" t="e">
        <f t="shared" si="20"/>
        <v>#REF!</v>
      </c>
      <c r="D247" s="6" t="e">
        <f t="shared" si="21"/>
        <v>#REF!</v>
      </c>
      <c r="E247" s="6" t="e">
        <f t="shared" si="22"/>
        <v>#REF!</v>
      </c>
      <c r="F247" s="6" t="e">
        <f>VLOOKUP(Bilancio_2016_USCITE!C247,#REF!,2,FALSE)</f>
        <v>#REF!</v>
      </c>
      <c r="G247" s="6" t="e">
        <f>VLOOKUP(D247,#REF!,2,FALSE)</f>
        <v>#REF!</v>
      </c>
      <c r="H247" s="6" t="e">
        <f>VLOOKUP(E247,#REF!,2,FALSE)</f>
        <v>#REF!</v>
      </c>
      <c r="I247" s="6" t="e">
        <f>VLOOKUP(A247,#REF!,19,FALSE)</f>
        <v>#REF!</v>
      </c>
      <c r="J247" s="6" t="e">
        <f>VLOOKUP(A247,#REF!,21,FALSE)</f>
        <v>#REF!</v>
      </c>
      <c r="K247" s="6">
        <v>21030</v>
      </c>
      <c r="L247" s="6">
        <v>30</v>
      </c>
      <c r="M247" s="6">
        <v>0</v>
      </c>
      <c r="P247">
        <v>0</v>
      </c>
      <c r="Q247" s="11">
        <f>$Q$242*N247/SUM($N$243:$N$247)</f>
        <v>0</v>
      </c>
      <c r="R247" s="11"/>
      <c r="T247">
        <v>0</v>
      </c>
      <c r="W247">
        <v>4117.53</v>
      </c>
      <c r="Y247">
        <v>4117.53</v>
      </c>
      <c r="AC247">
        <v>4117.53</v>
      </c>
      <c r="AD247">
        <v>0</v>
      </c>
      <c r="AF247">
        <v>0</v>
      </c>
      <c r="AG247">
        <v>0</v>
      </c>
      <c r="AH247">
        <v>0</v>
      </c>
      <c r="AI247">
        <v>4117.53</v>
      </c>
      <c r="AJ247">
        <v>4117.53</v>
      </c>
      <c r="AK247">
        <v>0</v>
      </c>
      <c r="AL247">
        <v>0</v>
      </c>
      <c r="AM247">
        <v>4117.53</v>
      </c>
    </row>
    <row r="248" spans="1:39" ht="15">
      <c r="A248" s="6" t="str">
        <f t="shared" si="19"/>
        <v>210400</v>
      </c>
      <c r="B248" s="6" t="e">
        <f>VLOOKUP(A248,#REF!,16,FALSE)</f>
        <v>#REF!</v>
      </c>
      <c r="C248" s="6" t="e">
        <f t="shared" si="20"/>
        <v>#REF!</v>
      </c>
      <c r="D248" s="6" t="e">
        <f t="shared" si="21"/>
        <v>#REF!</v>
      </c>
      <c r="E248" s="6" t="e">
        <f t="shared" si="22"/>
        <v>#REF!</v>
      </c>
      <c r="F248" s="6" t="e">
        <f>VLOOKUP(Bilancio_2016_USCITE!C248,#REF!,2,FALSE)</f>
        <v>#REF!</v>
      </c>
      <c r="G248" s="6" t="e">
        <f>VLOOKUP(D248,#REF!,2,FALSE)</f>
        <v>#REF!</v>
      </c>
      <c r="H248" s="6" t="e">
        <f>VLOOKUP(E248,#REF!,2,FALSE)</f>
        <v>#REF!</v>
      </c>
      <c r="I248" s="6" t="e">
        <f>VLOOKUP(A248,#REF!,19,FALSE)</f>
        <v>#REF!</v>
      </c>
      <c r="J248" s="6" t="e">
        <f>VLOOKUP(A248,#REF!,21,FALSE)</f>
        <v>#REF!</v>
      </c>
      <c r="K248" s="6">
        <v>21040</v>
      </c>
      <c r="L248" s="6">
        <v>0</v>
      </c>
      <c r="M248" s="6">
        <v>0</v>
      </c>
      <c r="N248" s="6">
        <v>0</v>
      </c>
      <c r="O248">
        <v>0</v>
      </c>
      <c r="P248">
        <v>0</v>
      </c>
      <c r="Q248" s="6">
        <v>5851000</v>
      </c>
      <c r="R248" s="6">
        <v>5851000</v>
      </c>
      <c r="S248">
        <v>0</v>
      </c>
      <c r="T248">
        <v>5851000</v>
      </c>
      <c r="U248">
        <v>0</v>
      </c>
      <c r="V248">
        <v>0</v>
      </c>
      <c r="W248">
        <v>6247004.88</v>
      </c>
      <c r="Y248">
        <v>6247004.88</v>
      </c>
      <c r="AA248">
        <v>0</v>
      </c>
      <c r="AB248">
        <v>0</v>
      </c>
      <c r="AC248">
        <v>6239588.74</v>
      </c>
      <c r="AD248">
        <v>7416.14</v>
      </c>
      <c r="AF248">
        <v>7416.14</v>
      </c>
      <c r="AG248">
        <v>7416.14</v>
      </c>
      <c r="AH248">
        <v>0</v>
      </c>
      <c r="AI248">
        <v>6247004.88</v>
      </c>
      <c r="AJ248">
        <v>6247004.88</v>
      </c>
      <c r="AK248">
        <v>0</v>
      </c>
      <c r="AL248">
        <v>0</v>
      </c>
      <c r="AM248">
        <v>6247004.88</v>
      </c>
    </row>
    <row r="249" spans="1:39" ht="15">
      <c r="A249" s="6" t="str">
        <f t="shared" si="19"/>
        <v>2104010</v>
      </c>
      <c r="B249" s="6" t="e">
        <f>VLOOKUP(A249,#REF!,16,FALSE)</f>
        <v>#REF!</v>
      </c>
      <c r="C249" s="6" t="e">
        <f t="shared" si="20"/>
        <v>#REF!</v>
      </c>
      <c r="D249" s="6" t="e">
        <f t="shared" si="21"/>
        <v>#REF!</v>
      </c>
      <c r="E249" s="6" t="e">
        <f t="shared" si="22"/>
        <v>#REF!</v>
      </c>
      <c r="F249" s="6" t="e">
        <f>VLOOKUP(Bilancio_2016_USCITE!C249,#REF!,2,FALSE)</f>
        <v>#REF!</v>
      </c>
      <c r="G249" s="6" t="e">
        <f>VLOOKUP(D249,#REF!,2,FALSE)</f>
        <v>#REF!</v>
      </c>
      <c r="H249" s="6" t="e">
        <f>VLOOKUP(E249,#REF!,2,FALSE)</f>
        <v>#REF!</v>
      </c>
      <c r="I249" s="6" t="e">
        <f>VLOOKUP(A249,#REF!,19,FALSE)</f>
        <v>#REF!</v>
      </c>
      <c r="J249" s="6" t="e">
        <f>VLOOKUP(A249,#REF!,21,FALSE)</f>
        <v>#REF!</v>
      </c>
      <c r="K249" s="6">
        <v>21040</v>
      </c>
      <c r="L249" s="6">
        <v>10</v>
      </c>
      <c r="M249" s="6">
        <v>1</v>
      </c>
      <c r="N249" s="6">
        <v>242635</v>
      </c>
      <c r="O249">
        <v>0</v>
      </c>
      <c r="P249">
        <v>242635</v>
      </c>
      <c r="Q249" s="11">
        <f>$Q$248*N249/SUM($N$249:$N$250)</f>
        <v>1359498.2288740925</v>
      </c>
      <c r="R249" s="11"/>
      <c r="S249">
        <v>0</v>
      </c>
      <c r="T249">
        <v>0</v>
      </c>
      <c r="Y249">
        <v>0</v>
      </c>
      <c r="AC249">
        <v>0</v>
      </c>
      <c r="AD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242635</v>
      </c>
      <c r="AM249">
        <v>0</v>
      </c>
    </row>
    <row r="250" spans="1:39" ht="15">
      <c r="A250" s="6" t="str">
        <f t="shared" si="19"/>
        <v>2104011</v>
      </c>
      <c r="B250" s="6" t="e">
        <f>VLOOKUP(A250,#REF!,16,FALSE)</f>
        <v>#REF!</v>
      </c>
      <c r="C250" s="6" t="e">
        <f t="shared" si="20"/>
        <v>#REF!</v>
      </c>
      <c r="D250" s="6" t="e">
        <f t="shared" si="21"/>
        <v>#REF!</v>
      </c>
      <c r="E250" s="6" t="e">
        <f t="shared" si="22"/>
        <v>#REF!</v>
      </c>
      <c r="F250" s="6" t="e">
        <f>VLOOKUP(Bilancio_2016_USCITE!C250,#REF!,2,FALSE)</f>
        <v>#REF!</v>
      </c>
      <c r="G250" s="6" t="e">
        <f>VLOOKUP(D250,#REF!,2,FALSE)</f>
        <v>#REF!</v>
      </c>
      <c r="H250" s="6" t="e">
        <f>VLOOKUP(E250,#REF!,2,FALSE)</f>
        <v>#REF!</v>
      </c>
      <c r="I250" s="6" t="e">
        <f>VLOOKUP(A250,#REF!,19,FALSE)</f>
        <v>#REF!</v>
      </c>
      <c r="J250" s="6" t="e">
        <f>VLOOKUP(A250,#REF!,21,FALSE)</f>
        <v>#REF!</v>
      </c>
      <c r="K250" s="6">
        <v>21040</v>
      </c>
      <c r="L250" s="6">
        <v>11</v>
      </c>
      <c r="M250" s="6">
        <v>1</v>
      </c>
      <c r="N250" s="6">
        <v>801616</v>
      </c>
      <c r="O250">
        <v>0</v>
      </c>
      <c r="P250">
        <v>801616</v>
      </c>
      <c r="Q250" s="11">
        <f>$Q$248*N250/SUM($N$249:$N$250)</f>
        <v>4491501.771125907</v>
      </c>
      <c r="R250" s="11"/>
      <c r="S250">
        <v>0</v>
      </c>
      <c r="T250">
        <v>0</v>
      </c>
      <c r="Y250">
        <v>0</v>
      </c>
      <c r="AC250">
        <v>0</v>
      </c>
      <c r="AD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801616</v>
      </c>
      <c r="AM250">
        <v>0</v>
      </c>
    </row>
    <row r="251" spans="1:39" ht="15">
      <c r="A251" s="6" t="str">
        <f t="shared" si="19"/>
        <v>210500</v>
      </c>
      <c r="B251" s="6" t="e">
        <f>VLOOKUP(A251,#REF!,16,FALSE)</f>
        <v>#REF!</v>
      </c>
      <c r="C251" s="8" t="s">
        <v>91</v>
      </c>
      <c r="D251" s="8" t="s">
        <v>103</v>
      </c>
      <c r="E251" s="8" t="s">
        <v>107</v>
      </c>
      <c r="F251" s="6" t="e">
        <f>VLOOKUP(Bilancio_2016_USCITE!C251,#REF!,2,FALSE)</f>
        <v>#REF!</v>
      </c>
      <c r="G251" s="6" t="e">
        <f>VLOOKUP(D251,#REF!,2,FALSE)</f>
        <v>#REF!</v>
      </c>
      <c r="H251" s="6" t="e">
        <f>VLOOKUP(E251,#REF!,2,FALSE)</f>
        <v>#REF!</v>
      </c>
      <c r="I251" s="6" t="e">
        <f>VLOOKUP(A251,#REF!,19,FALSE)</f>
        <v>#REF!</v>
      </c>
      <c r="J251" s="6" t="e">
        <f>VLOOKUP(A251,#REF!,21,FALSE)</f>
        <v>#REF!</v>
      </c>
      <c r="K251" s="6">
        <v>21050</v>
      </c>
      <c r="L251" s="6">
        <v>0</v>
      </c>
      <c r="M251" s="6">
        <v>0</v>
      </c>
      <c r="N251" s="6">
        <v>0</v>
      </c>
      <c r="O251">
        <v>0</v>
      </c>
      <c r="P251">
        <v>0</v>
      </c>
      <c r="Q251" s="10">
        <v>187000</v>
      </c>
      <c r="R251" s="10">
        <v>187000</v>
      </c>
      <c r="S251">
        <v>0</v>
      </c>
      <c r="T251">
        <v>187000</v>
      </c>
      <c r="W251">
        <v>1172883.62</v>
      </c>
      <c r="Y251">
        <v>1172883.62</v>
      </c>
      <c r="AC251">
        <v>1172883.62</v>
      </c>
      <c r="AD251">
        <v>0</v>
      </c>
      <c r="AF251">
        <v>0</v>
      </c>
      <c r="AG251">
        <v>0</v>
      </c>
      <c r="AH251">
        <v>0</v>
      </c>
      <c r="AI251">
        <v>1172883.62</v>
      </c>
      <c r="AJ251">
        <v>1172883.62</v>
      </c>
      <c r="AK251">
        <v>0</v>
      </c>
      <c r="AL251">
        <v>0</v>
      </c>
      <c r="AM251">
        <v>1172883.62</v>
      </c>
    </row>
    <row r="252" spans="1:39" ht="15">
      <c r="A252" s="6" t="str">
        <f t="shared" si="19"/>
        <v>210600</v>
      </c>
      <c r="B252" s="6" t="e">
        <f>VLOOKUP(A252,#REF!,16,FALSE)</f>
        <v>#REF!</v>
      </c>
      <c r="C252" s="6" t="e">
        <f t="shared" si="20"/>
        <v>#REF!</v>
      </c>
      <c r="D252" s="6" t="e">
        <f t="shared" si="21"/>
        <v>#REF!</v>
      </c>
      <c r="E252" s="6" t="e">
        <f t="shared" si="22"/>
        <v>#REF!</v>
      </c>
      <c r="F252" s="6" t="e">
        <f>VLOOKUP(Bilancio_2016_USCITE!C252,#REF!,2,FALSE)</f>
        <v>#REF!</v>
      </c>
      <c r="G252" s="6" t="e">
        <f>VLOOKUP(D252,#REF!,2,FALSE)</f>
        <v>#REF!</v>
      </c>
      <c r="H252" s="6" t="e">
        <f>VLOOKUP(E252,#REF!,2,FALSE)</f>
        <v>#REF!</v>
      </c>
      <c r="I252" s="6" t="e">
        <f>VLOOKUP(A252,#REF!,19,FALSE)</f>
        <v>#REF!</v>
      </c>
      <c r="J252" s="6" t="e">
        <f>VLOOKUP(A252,#REF!,21,FALSE)</f>
        <v>#REF!</v>
      </c>
      <c r="K252" s="6">
        <v>21060</v>
      </c>
      <c r="L252" s="6">
        <v>0</v>
      </c>
      <c r="M252" s="6">
        <v>0</v>
      </c>
      <c r="N252" s="6">
        <v>282706</v>
      </c>
      <c r="O252">
        <v>0</v>
      </c>
      <c r="P252">
        <v>282706</v>
      </c>
      <c r="Q252" s="6">
        <v>307000</v>
      </c>
      <c r="R252" s="6">
        <v>307000</v>
      </c>
      <c r="S252">
        <v>0</v>
      </c>
      <c r="T252">
        <v>307000</v>
      </c>
      <c r="U252">
        <v>0</v>
      </c>
      <c r="V252">
        <v>0</v>
      </c>
      <c r="W252">
        <v>264039.02</v>
      </c>
      <c r="Y252">
        <v>264039.02</v>
      </c>
      <c r="AA252">
        <v>180815.19</v>
      </c>
      <c r="AB252">
        <v>0</v>
      </c>
      <c r="AC252">
        <v>264039.02</v>
      </c>
      <c r="AD252">
        <v>0</v>
      </c>
      <c r="AF252">
        <v>0</v>
      </c>
      <c r="AG252">
        <v>0</v>
      </c>
      <c r="AH252">
        <v>0</v>
      </c>
      <c r="AI252">
        <v>264039.02</v>
      </c>
      <c r="AJ252">
        <v>264039.02</v>
      </c>
      <c r="AK252">
        <v>0</v>
      </c>
      <c r="AL252">
        <v>282706</v>
      </c>
      <c r="AM252">
        <v>264039.02</v>
      </c>
    </row>
    <row r="253" spans="1:39" ht="15">
      <c r="A253" s="6" t="str">
        <f t="shared" si="19"/>
        <v>220100</v>
      </c>
      <c r="B253" s="6" t="e">
        <f>VLOOKUP(A253,#REF!,16,FALSE)</f>
        <v>#REF!</v>
      </c>
      <c r="C253" s="6" t="e">
        <f t="shared" si="20"/>
        <v>#REF!</v>
      </c>
      <c r="D253" s="6" t="e">
        <f t="shared" si="21"/>
        <v>#REF!</v>
      </c>
      <c r="E253" s="6" t="e">
        <f t="shared" si="22"/>
        <v>#REF!</v>
      </c>
      <c r="F253" s="6" t="e">
        <f>VLOOKUP(Bilancio_2016_USCITE!C253,#REF!,2,FALSE)</f>
        <v>#REF!</v>
      </c>
      <c r="G253" s="6" t="e">
        <f>VLOOKUP(D253,#REF!,2,FALSE)</f>
        <v>#REF!</v>
      </c>
      <c r="H253" s="6" t="e">
        <f>VLOOKUP(E253,#REF!,2,FALSE)</f>
        <v>#REF!</v>
      </c>
      <c r="I253" s="6" t="e">
        <f>VLOOKUP(A253,#REF!,19,FALSE)</f>
        <v>#REF!</v>
      </c>
      <c r="J253" s="6" t="e">
        <f>VLOOKUP(A253,#REF!,21,FALSE)</f>
        <v>#REF!</v>
      </c>
      <c r="K253" s="6">
        <v>22010</v>
      </c>
      <c r="L253" s="6">
        <v>0</v>
      </c>
      <c r="M253" s="6">
        <v>0</v>
      </c>
      <c r="N253" s="6">
        <v>6000</v>
      </c>
      <c r="O253">
        <v>0</v>
      </c>
      <c r="P253">
        <v>6000</v>
      </c>
      <c r="Q253" s="6">
        <v>4000</v>
      </c>
      <c r="R253" s="6">
        <v>4000</v>
      </c>
      <c r="S253">
        <v>0</v>
      </c>
      <c r="T253">
        <v>4000</v>
      </c>
      <c r="W253">
        <v>336</v>
      </c>
      <c r="Y253">
        <v>336</v>
      </c>
      <c r="AC253">
        <v>336</v>
      </c>
      <c r="AD253">
        <v>0</v>
      </c>
      <c r="AF253">
        <v>0</v>
      </c>
      <c r="AG253">
        <v>0</v>
      </c>
      <c r="AH253">
        <v>0</v>
      </c>
      <c r="AI253">
        <v>336</v>
      </c>
      <c r="AJ253">
        <v>336</v>
      </c>
      <c r="AK253">
        <v>0</v>
      </c>
      <c r="AL253">
        <v>6000</v>
      </c>
      <c r="AM253">
        <v>336</v>
      </c>
    </row>
    <row r="254" spans="1:39" ht="15">
      <c r="A254" s="6" t="str">
        <f t="shared" si="19"/>
        <v>220110</v>
      </c>
      <c r="B254" s="6" t="e">
        <f>VLOOKUP(A254,#REF!,16,FALSE)</f>
        <v>#REF!</v>
      </c>
      <c r="C254" s="6" t="e">
        <f t="shared" si="20"/>
        <v>#REF!</v>
      </c>
      <c r="D254" s="6" t="e">
        <f t="shared" si="21"/>
        <v>#REF!</v>
      </c>
      <c r="E254" s="6" t="e">
        <f t="shared" si="22"/>
        <v>#REF!</v>
      </c>
      <c r="F254" s="6" t="e">
        <f>VLOOKUP(Bilancio_2016_USCITE!C254,#REF!,2,FALSE)</f>
        <v>#REF!</v>
      </c>
      <c r="G254" s="6" t="e">
        <f>VLOOKUP(D254,#REF!,2,FALSE)</f>
        <v>#REF!</v>
      </c>
      <c r="H254" s="6" t="e">
        <f>VLOOKUP(E254,#REF!,2,FALSE)</f>
        <v>#REF!</v>
      </c>
      <c r="I254" s="6" t="e">
        <f>VLOOKUP(A254,#REF!,19,FALSE)</f>
        <v>#REF!</v>
      </c>
      <c r="J254" s="6" t="e">
        <f>VLOOKUP(A254,#REF!,21,FALSE)</f>
        <v>#REF!</v>
      </c>
      <c r="K254" s="6">
        <v>22011</v>
      </c>
      <c r="L254" s="6">
        <v>0</v>
      </c>
      <c r="M254" s="6">
        <v>0</v>
      </c>
      <c r="N254" s="6">
        <v>1029000</v>
      </c>
      <c r="O254">
        <v>0</v>
      </c>
      <c r="P254">
        <v>1029000</v>
      </c>
      <c r="Q254" s="6">
        <v>1002000</v>
      </c>
      <c r="R254" s="6">
        <v>1002000</v>
      </c>
      <c r="S254">
        <v>0</v>
      </c>
      <c r="T254">
        <v>1002000</v>
      </c>
      <c r="U254">
        <v>419.38</v>
      </c>
      <c r="V254">
        <v>419.38</v>
      </c>
      <c r="W254">
        <v>525642.14</v>
      </c>
      <c r="X254">
        <v>-396</v>
      </c>
      <c r="Y254">
        <v>525246.14</v>
      </c>
      <c r="Z254">
        <v>18731.67</v>
      </c>
      <c r="AA254">
        <v>419.38</v>
      </c>
      <c r="AB254">
        <v>419.38</v>
      </c>
      <c r="AC254">
        <v>506514.47</v>
      </c>
      <c r="AD254">
        <v>0</v>
      </c>
      <c r="AE254">
        <v>18731.67</v>
      </c>
      <c r="AF254">
        <v>0</v>
      </c>
      <c r="AG254">
        <v>18731.67</v>
      </c>
      <c r="AH254">
        <v>0</v>
      </c>
      <c r="AI254">
        <v>506514.47</v>
      </c>
      <c r="AJ254">
        <v>506514.47</v>
      </c>
      <c r="AK254">
        <v>19151.05</v>
      </c>
      <c r="AL254">
        <v>1028580.62</v>
      </c>
      <c r="AM254">
        <v>525665.52</v>
      </c>
    </row>
    <row r="255" spans="1:39" ht="15">
      <c r="A255" s="6" t="str">
        <f t="shared" si="19"/>
        <v>220150</v>
      </c>
      <c r="B255" s="6" t="e">
        <f>VLOOKUP(A255,#REF!,16,FALSE)</f>
        <v>#REF!</v>
      </c>
      <c r="C255" s="6" t="e">
        <f t="shared" si="20"/>
        <v>#REF!</v>
      </c>
      <c r="D255" s="6" t="e">
        <f t="shared" si="21"/>
        <v>#REF!</v>
      </c>
      <c r="E255" s="6" t="e">
        <f t="shared" si="22"/>
        <v>#REF!</v>
      </c>
      <c r="F255" s="6" t="e">
        <f>VLOOKUP(Bilancio_2016_USCITE!C255,#REF!,2,FALSE)</f>
        <v>#REF!</v>
      </c>
      <c r="G255" s="6" t="e">
        <f>VLOOKUP(D255,#REF!,2,FALSE)</f>
        <v>#REF!</v>
      </c>
      <c r="H255" s="6" t="e">
        <f>VLOOKUP(E255,#REF!,2,FALSE)</f>
        <v>#REF!</v>
      </c>
      <c r="I255" s="6" t="e">
        <f>VLOOKUP(A255,#REF!,19,FALSE)</f>
        <v>#REF!</v>
      </c>
      <c r="J255" s="6" t="e">
        <f>VLOOKUP(A255,#REF!,21,FALSE)</f>
        <v>#REF!</v>
      </c>
      <c r="K255" s="6">
        <v>22015</v>
      </c>
      <c r="L255" s="6">
        <v>0</v>
      </c>
      <c r="M255" s="6">
        <v>0</v>
      </c>
      <c r="P255">
        <v>0</v>
      </c>
      <c r="T255">
        <v>0</v>
      </c>
      <c r="W255">
        <v>0</v>
      </c>
      <c r="Y255">
        <v>0</v>
      </c>
      <c r="AC255">
        <v>0</v>
      </c>
      <c r="AD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</row>
    <row r="256" spans="1:39" ht="15">
      <c r="A256" s="6" t="str">
        <f t="shared" si="19"/>
        <v>220200</v>
      </c>
      <c r="B256" s="6" t="e">
        <f>VLOOKUP(A256,#REF!,16,FALSE)</f>
        <v>#REF!</v>
      </c>
      <c r="C256" s="6" t="e">
        <f t="shared" si="20"/>
        <v>#REF!</v>
      </c>
      <c r="D256" s="6" t="e">
        <f t="shared" si="21"/>
        <v>#REF!</v>
      </c>
      <c r="E256" s="6" t="e">
        <f t="shared" si="22"/>
        <v>#REF!</v>
      </c>
      <c r="F256" s="6" t="e">
        <f>VLOOKUP(Bilancio_2016_USCITE!C256,#REF!,2,FALSE)</f>
        <v>#REF!</v>
      </c>
      <c r="G256" s="6" t="e">
        <f>VLOOKUP(D256,#REF!,2,FALSE)</f>
        <v>#REF!</v>
      </c>
      <c r="H256" s="6" t="e">
        <f>VLOOKUP(E256,#REF!,2,FALSE)</f>
        <v>#REF!</v>
      </c>
      <c r="I256" s="6" t="e">
        <f>VLOOKUP(A256,#REF!,19,FALSE)</f>
        <v>#REF!</v>
      </c>
      <c r="J256" s="6" t="e">
        <f>VLOOKUP(A256,#REF!,21,FALSE)</f>
        <v>#REF!</v>
      </c>
      <c r="K256" s="6">
        <v>22020</v>
      </c>
      <c r="L256" s="6">
        <v>0</v>
      </c>
      <c r="M256" s="6">
        <v>0</v>
      </c>
      <c r="N256" s="6">
        <v>0</v>
      </c>
      <c r="O256">
        <v>0</v>
      </c>
      <c r="P256">
        <v>0</v>
      </c>
      <c r="Q256" s="6">
        <v>2000</v>
      </c>
      <c r="R256" s="6">
        <v>2000</v>
      </c>
      <c r="S256">
        <v>0</v>
      </c>
      <c r="T256">
        <v>2000</v>
      </c>
      <c r="W256">
        <v>9810.99</v>
      </c>
      <c r="X256">
        <v>0</v>
      </c>
      <c r="Y256">
        <v>9810.99</v>
      </c>
      <c r="Z256">
        <v>1843.21</v>
      </c>
      <c r="AC256">
        <v>7967.78</v>
      </c>
      <c r="AD256">
        <v>0</v>
      </c>
      <c r="AE256">
        <v>1843.21</v>
      </c>
      <c r="AF256">
        <v>0</v>
      </c>
      <c r="AG256">
        <v>1843.21</v>
      </c>
      <c r="AH256">
        <v>0</v>
      </c>
      <c r="AI256">
        <v>7967.78</v>
      </c>
      <c r="AJ256">
        <v>7967.78</v>
      </c>
      <c r="AK256">
        <v>1843.21</v>
      </c>
      <c r="AL256">
        <v>0</v>
      </c>
      <c r="AM256">
        <v>9810.99</v>
      </c>
    </row>
    <row r="257" spans="1:39" ht="15">
      <c r="A257" s="6" t="str">
        <f t="shared" si="19"/>
        <v>220300</v>
      </c>
      <c r="B257" s="6" t="e">
        <f>VLOOKUP(A257,#REF!,16,FALSE)</f>
        <v>#REF!</v>
      </c>
      <c r="C257" s="6" t="e">
        <f t="shared" si="20"/>
        <v>#REF!</v>
      </c>
      <c r="D257" s="6" t="e">
        <f t="shared" si="21"/>
        <v>#REF!</v>
      </c>
      <c r="E257" s="6" t="e">
        <f t="shared" si="22"/>
        <v>#REF!</v>
      </c>
      <c r="F257" s="6" t="e">
        <f>VLOOKUP(Bilancio_2016_USCITE!C257,#REF!,2,FALSE)</f>
        <v>#REF!</v>
      </c>
      <c r="G257" s="6" t="e">
        <f>VLOOKUP(D257,#REF!,2,FALSE)</f>
        <v>#REF!</v>
      </c>
      <c r="H257" s="6" t="e">
        <f>VLOOKUP(E257,#REF!,2,FALSE)</f>
        <v>#REF!</v>
      </c>
      <c r="I257" s="6" t="e">
        <f>VLOOKUP(A257,#REF!,19,FALSE)</f>
        <v>#REF!</v>
      </c>
      <c r="J257" s="6" t="e">
        <f>VLOOKUP(A257,#REF!,21,FALSE)</f>
        <v>#REF!</v>
      </c>
      <c r="K257" s="6">
        <v>22030</v>
      </c>
      <c r="L257" s="6">
        <v>0</v>
      </c>
      <c r="M257" s="6">
        <v>0</v>
      </c>
      <c r="N257" s="6">
        <v>40000</v>
      </c>
      <c r="O257">
        <v>0</v>
      </c>
      <c r="P257">
        <v>40000</v>
      </c>
      <c r="Q257" s="6">
        <v>67000</v>
      </c>
      <c r="R257" s="6">
        <v>67000</v>
      </c>
      <c r="S257">
        <v>0</v>
      </c>
      <c r="T257">
        <v>67000</v>
      </c>
      <c r="W257">
        <v>28909.17</v>
      </c>
      <c r="Y257">
        <v>28909.17</v>
      </c>
      <c r="AC257">
        <v>28909.17</v>
      </c>
      <c r="AD257">
        <v>0</v>
      </c>
      <c r="AF257">
        <v>0</v>
      </c>
      <c r="AG257">
        <v>0</v>
      </c>
      <c r="AH257">
        <v>0</v>
      </c>
      <c r="AI257">
        <v>28909.17</v>
      </c>
      <c r="AJ257">
        <v>28909.17</v>
      </c>
      <c r="AK257">
        <v>0</v>
      </c>
      <c r="AL257">
        <v>40000</v>
      </c>
      <c r="AM257">
        <v>28909.17</v>
      </c>
    </row>
    <row r="258" spans="1:39" ht="15">
      <c r="A258" s="6" t="str">
        <f t="shared" si="19"/>
        <v>220400</v>
      </c>
      <c r="B258" s="6" t="e">
        <f>VLOOKUP(A258,#REF!,16,FALSE)</f>
        <v>#REF!</v>
      </c>
      <c r="C258" s="6" t="e">
        <f t="shared" si="20"/>
        <v>#REF!</v>
      </c>
      <c r="D258" s="6" t="e">
        <f t="shared" si="21"/>
        <v>#REF!</v>
      </c>
      <c r="E258" s="6" t="e">
        <f t="shared" si="22"/>
        <v>#REF!</v>
      </c>
      <c r="F258" s="6" t="e">
        <f>VLOOKUP(Bilancio_2016_USCITE!C258,#REF!,2,FALSE)</f>
        <v>#REF!</v>
      </c>
      <c r="G258" s="6" t="e">
        <f>VLOOKUP(D258,#REF!,2,FALSE)</f>
        <v>#REF!</v>
      </c>
      <c r="H258" s="6" t="e">
        <f>VLOOKUP(E258,#REF!,2,FALSE)</f>
        <v>#REF!</v>
      </c>
      <c r="I258" s="6" t="e">
        <f>VLOOKUP(A258,#REF!,19,FALSE)</f>
        <v>#REF!</v>
      </c>
      <c r="J258" s="6" t="e">
        <f>VLOOKUP(A258,#REF!,21,FALSE)</f>
        <v>#REF!</v>
      </c>
      <c r="K258" s="6">
        <v>22040</v>
      </c>
      <c r="L258" s="6">
        <v>0</v>
      </c>
      <c r="M258" s="6">
        <v>0</v>
      </c>
      <c r="P258">
        <v>0</v>
      </c>
      <c r="T258">
        <v>0</v>
      </c>
      <c r="W258">
        <v>0</v>
      </c>
      <c r="Y258">
        <v>0</v>
      </c>
      <c r="AC258">
        <v>0</v>
      </c>
      <c r="AD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</row>
    <row r="259" spans="1:39" ht="15">
      <c r="A259" s="6" t="str">
        <f aca="true" t="shared" si="25" ref="A259:A323">CONCATENATE(K259,L259)</f>
        <v>230100</v>
      </c>
      <c r="B259" s="6" t="e">
        <f>VLOOKUP(A259,#REF!,16,FALSE)</f>
        <v>#REF!</v>
      </c>
      <c r="C259" s="6" t="e">
        <f aca="true" t="shared" si="26" ref="C259:C323">CONCATENATE(LEFT(B259,3),".00.00.00.000")</f>
        <v>#REF!</v>
      </c>
      <c r="D259" s="6" t="e">
        <f aca="true" t="shared" si="27" ref="D259:D323">CONCATENATE(LEFT(B259,6),".00.00.000")</f>
        <v>#REF!</v>
      </c>
      <c r="E259" s="6" t="e">
        <f aca="true" t="shared" si="28" ref="E259:E323">CONCATENATE(LEFT(B259,9),".00.000")</f>
        <v>#REF!</v>
      </c>
      <c r="F259" s="6" t="e">
        <f>VLOOKUP(Bilancio_2016_USCITE!C259,#REF!,2,FALSE)</f>
        <v>#REF!</v>
      </c>
      <c r="G259" s="6" t="e">
        <f>VLOOKUP(D259,#REF!,2,FALSE)</f>
        <v>#REF!</v>
      </c>
      <c r="H259" s="6" t="e">
        <f>VLOOKUP(E259,#REF!,2,FALSE)</f>
        <v>#REF!</v>
      </c>
      <c r="I259" s="6" t="e">
        <f>VLOOKUP(A259,#REF!,19,FALSE)</f>
        <v>#REF!</v>
      </c>
      <c r="J259" s="6" t="e">
        <f>VLOOKUP(A259,#REF!,21,FALSE)</f>
        <v>#REF!</v>
      </c>
      <c r="K259" s="6">
        <v>23010</v>
      </c>
      <c r="L259" s="6">
        <v>0</v>
      </c>
      <c r="M259" s="6">
        <v>0</v>
      </c>
      <c r="P259">
        <v>0</v>
      </c>
      <c r="T259">
        <v>0</v>
      </c>
      <c r="Y259">
        <v>0</v>
      </c>
      <c r="AC259">
        <v>0</v>
      </c>
      <c r="AD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</row>
    <row r="260" spans="1:39" ht="15">
      <c r="A260" s="6" t="str">
        <f t="shared" si="25"/>
        <v>240100</v>
      </c>
      <c r="B260" s="6" t="e">
        <f>VLOOKUP(A260,#REF!,16,FALSE)</f>
        <v>#REF!</v>
      </c>
      <c r="C260" s="6" t="e">
        <f t="shared" si="26"/>
        <v>#REF!</v>
      </c>
      <c r="D260" s="6" t="e">
        <f t="shared" si="27"/>
        <v>#REF!</v>
      </c>
      <c r="E260" s="6" t="e">
        <f t="shared" si="28"/>
        <v>#REF!</v>
      </c>
      <c r="F260" s="6" t="e">
        <f>VLOOKUP(Bilancio_2016_USCITE!C260,#REF!,2,FALSE)</f>
        <v>#REF!</v>
      </c>
      <c r="G260" s="6" t="e">
        <f>VLOOKUP(D260,#REF!,2,FALSE)</f>
        <v>#REF!</v>
      </c>
      <c r="H260" s="6" t="e">
        <f>VLOOKUP(E260,#REF!,2,FALSE)</f>
        <v>#REF!</v>
      </c>
      <c r="I260" s="6" t="e">
        <f>VLOOKUP(A260,#REF!,19,FALSE)</f>
        <v>#REF!</v>
      </c>
      <c r="J260" s="6" t="e">
        <f>VLOOKUP(A260,#REF!,21,FALSE)</f>
        <v>#REF!</v>
      </c>
      <c r="K260" s="6">
        <v>24010</v>
      </c>
      <c r="L260" s="6">
        <v>0</v>
      </c>
      <c r="M260" s="6">
        <v>0</v>
      </c>
      <c r="P260">
        <v>0</v>
      </c>
      <c r="T260">
        <v>0</v>
      </c>
      <c r="W260">
        <v>0</v>
      </c>
      <c r="Y260">
        <v>0</v>
      </c>
      <c r="AC260">
        <v>0</v>
      </c>
      <c r="AD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</row>
    <row r="261" spans="1:39" ht="15">
      <c r="A261" s="6" t="str">
        <f t="shared" si="25"/>
        <v>240150</v>
      </c>
      <c r="B261" s="6" t="e">
        <f>VLOOKUP(A261,#REF!,16,FALSE)</f>
        <v>#REF!</v>
      </c>
      <c r="C261" s="6" t="e">
        <f t="shared" si="26"/>
        <v>#REF!</v>
      </c>
      <c r="D261" s="6" t="e">
        <f t="shared" si="27"/>
        <v>#REF!</v>
      </c>
      <c r="E261" s="6" t="e">
        <f t="shared" si="28"/>
        <v>#REF!</v>
      </c>
      <c r="F261" s="6" t="e">
        <f>VLOOKUP(Bilancio_2016_USCITE!C261,#REF!,2,FALSE)</f>
        <v>#REF!</v>
      </c>
      <c r="G261" s="6" t="e">
        <f>VLOOKUP(D261,#REF!,2,FALSE)</f>
        <v>#REF!</v>
      </c>
      <c r="H261" s="6" t="e">
        <f>VLOOKUP(E261,#REF!,2,FALSE)</f>
        <v>#REF!</v>
      </c>
      <c r="I261" s="6" t="e">
        <f>VLOOKUP(A261,#REF!,19,FALSE)</f>
        <v>#REF!</v>
      </c>
      <c r="J261" s="6" t="e">
        <f>VLOOKUP(A261,#REF!,21,FALSE)</f>
        <v>#REF!</v>
      </c>
      <c r="K261" s="6">
        <v>24015</v>
      </c>
      <c r="L261" s="6">
        <v>0</v>
      </c>
      <c r="M261" s="6">
        <v>0</v>
      </c>
      <c r="P261">
        <v>0</v>
      </c>
      <c r="T261">
        <v>0</v>
      </c>
      <c r="W261">
        <v>0</v>
      </c>
      <c r="Y261">
        <v>0</v>
      </c>
      <c r="AC261">
        <v>0</v>
      </c>
      <c r="AD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</row>
    <row r="262" spans="1:39" ht="15">
      <c r="A262" s="6" t="str">
        <f t="shared" si="25"/>
        <v>240200</v>
      </c>
      <c r="B262" s="6" t="e">
        <f>VLOOKUP(A262,#REF!,16,FALSE)</f>
        <v>#REF!</v>
      </c>
      <c r="C262" s="6" t="e">
        <f t="shared" si="26"/>
        <v>#REF!</v>
      </c>
      <c r="D262" s="6" t="e">
        <f t="shared" si="27"/>
        <v>#REF!</v>
      </c>
      <c r="E262" s="6" t="e">
        <f t="shared" si="28"/>
        <v>#REF!</v>
      </c>
      <c r="F262" s="6" t="e">
        <f>VLOOKUP(Bilancio_2016_USCITE!C262,#REF!,2,FALSE)</f>
        <v>#REF!</v>
      </c>
      <c r="G262" s="6" t="e">
        <f>VLOOKUP(D262,#REF!,2,FALSE)</f>
        <v>#REF!</v>
      </c>
      <c r="H262" s="6" t="e">
        <f>VLOOKUP(E262,#REF!,2,FALSE)</f>
        <v>#REF!</v>
      </c>
      <c r="I262" s="6" t="e">
        <f>VLOOKUP(A262,#REF!,19,FALSE)</f>
        <v>#REF!</v>
      </c>
      <c r="J262" s="6" t="e">
        <f>VLOOKUP(A262,#REF!,21,FALSE)</f>
        <v>#REF!</v>
      </c>
      <c r="K262" s="6">
        <v>24020</v>
      </c>
      <c r="L262" s="6">
        <v>0</v>
      </c>
      <c r="M262" s="6">
        <v>0</v>
      </c>
      <c r="P262">
        <v>0</v>
      </c>
      <c r="T262">
        <v>0</v>
      </c>
      <c r="W262">
        <v>0</v>
      </c>
      <c r="Y262">
        <v>0</v>
      </c>
      <c r="AC262">
        <v>0</v>
      </c>
      <c r="AD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</row>
    <row r="263" spans="1:39" ht="15">
      <c r="A263" s="6" t="str">
        <f t="shared" si="25"/>
        <v>240300</v>
      </c>
      <c r="B263" s="6" t="e">
        <f>VLOOKUP(A263,#REF!,16,FALSE)</f>
        <v>#REF!</v>
      </c>
      <c r="C263" s="6" t="e">
        <f t="shared" si="26"/>
        <v>#REF!</v>
      </c>
      <c r="D263" s="6" t="e">
        <f t="shared" si="27"/>
        <v>#REF!</v>
      </c>
      <c r="E263" s="6" t="e">
        <f t="shared" si="28"/>
        <v>#REF!</v>
      </c>
      <c r="F263" s="6" t="e">
        <f>VLOOKUP(Bilancio_2016_USCITE!C263,#REF!,2,FALSE)</f>
        <v>#REF!</v>
      </c>
      <c r="G263" s="6" t="e">
        <f>VLOOKUP(D263,#REF!,2,FALSE)</f>
        <v>#REF!</v>
      </c>
      <c r="H263" s="6" t="e">
        <f>VLOOKUP(E263,#REF!,2,FALSE)</f>
        <v>#REF!</v>
      </c>
      <c r="I263" s="6" t="e">
        <f>VLOOKUP(A263,#REF!,19,FALSE)</f>
        <v>#REF!</v>
      </c>
      <c r="J263" s="6" t="e">
        <f>VLOOKUP(A263,#REF!,21,FALSE)</f>
        <v>#REF!</v>
      </c>
      <c r="K263" s="6">
        <v>24030</v>
      </c>
      <c r="L263" s="6">
        <v>0</v>
      </c>
      <c r="M263" s="6">
        <v>0</v>
      </c>
      <c r="P263">
        <v>0</v>
      </c>
      <c r="T263">
        <v>0</v>
      </c>
      <c r="W263">
        <v>0</v>
      </c>
      <c r="Y263">
        <v>0</v>
      </c>
      <c r="AC263">
        <v>0</v>
      </c>
      <c r="AD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</row>
    <row r="264" spans="1:39" ht="15">
      <c r="A264" s="6" t="str">
        <f t="shared" si="25"/>
        <v>240500</v>
      </c>
      <c r="B264" s="6" t="e">
        <f>VLOOKUP(A264,#REF!,16,FALSE)</f>
        <v>#REF!</v>
      </c>
      <c r="C264" s="6" t="e">
        <f t="shared" si="26"/>
        <v>#REF!</v>
      </c>
      <c r="D264" s="6" t="e">
        <f t="shared" si="27"/>
        <v>#REF!</v>
      </c>
      <c r="E264" s="6" t="e">
        <f t="shared" si="28"/>
        <v>#REF!</v>
      </c>
      <c r="F264" s="6" t="e">
        <f>VLOOKUP(Bilancio_2016_USCITE!C264,#REF!,2,FALSE)</f>
        <v>#REF!</v>
      </c>
      <c r="G264" s="6" t="e">
        <f>VLOOKUP(D264,#REF!,2,FALSE)</f>
        <v>#REF!</v>
      </c>
      <c r="H264" s="6" t="e">
        <f>VLOOKUP(E264,#REF!,2,FALSE)</f>
        <v>#REF!</v>
      </c>
      <c r="I264" s="6" t="e">
        <f>VLOOKUP(A264,#REF!,19,FALSE)</f>
        <v>#REF!</v>
      </c>
      <c r="J264" s="6" t="e">
        <f>VLOOKUP(A264,#REF!,21,FALSE)</f>
        <v>#REF!</v>
      </c>
      <c r="K264" s="6">
        <v>24050</v>
      </c>
      <c r="L264" s="6">
        <v>0</v>
      </c>
      <c r="M264" s="6">
        <v>0</v>
      </c>
      <c r="P264">
        <v>0</v>
      </c>
      <c r="T264">
        <v>0</v>
      </c>
      <c r="W264">
        <v>0</v>
      </c>
      <c r="Y264">
        <v>0</v>
      </c>
      <c r="AC264">
        <v>0</v>
      </c>
      <c r="AD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</row>
    <row r="265" spans="1:39" ht="15">
      <c r="A265" s="6" t="str">
        <f t="shared" si="25"/>
        <v>240600</v>
      </c>
      <c r="B265" s="6" t="s">
        <v>124</v>
      </c>
      <c r="C265" s="6" t="str">
        <f t="shared" si="26"/>
        <v>U.1.00.00.00.000</v>
      </c>
      <c r="D265" s="6" t="str">
        <f t="shared" si="27"/>
        <v>U.1.10.00.00.000</v>
      </c>
      <c r="E265" s="6" t="str">
        <f t="shared" si="28"/>
        <v>U.1.10.01.00.000</v>
      </c>
      <c r="F265" s="6" t="e">
        <f>VLOOKUP(Bilancio_2016_USCITE!C265,#REF!,2,FALSE)</f>
        <v>#REF!</v>
      </c>
      <c r="G265" s="6" t="e">
        <f>VLOOKUP(D265,#REF!,2,FALSE)</f>
        <v>#REF!</v>
      </c>
      <c r="H265" s="6" t="e">
        <f>VLOOKUP(E265,#REF!,2,FALSE)</f>
        <v>#REF!</v>
      </c>
      <c r="I265" s="6" t="e">
        <f>VLOOKUP(A265,#REF!,19,FALSE)</f>
        <v>#REF!</v>
      </c>
      <c r="J265" s="6" t="e">
        <f>VLOOKUP(A265,#REF!,21,FALSE)</f>
        <v>#REF!</v>
      </c>
      <c r="K265" s="6">
        <v>24060</v>
      </c>
      <c r="L265" s="6">
        <v>0</v>
      </c>
      <c r="M265" s="6">
        <v>0</v>
      </c>
      <c r="N265" s="6">
        <v>0</v>
      </c>
      <c r="O265">
        <v>0</v>
      </c>
      <c r="P265">
        <v>0</v>
      </c>
      <c r="Q265" s="10">
        <v>2388000</v>
      </c>
      <c r="R265" s="10">
        <v>2388000</v>
      </c>
      <c r="S265">
        <v>0</v>
      </c>
      <c r="T265">
        <v>2388000</v>
      </c>
      <c r="W265">
        <v>5308197.48</v>
      </c>
      <c r="Y265">
        <v>5308197.48</v>
      </c>
      <c r="AC265">
        <v>5308197.48</v>
      </c>
      <c r="AD265">
        <v>0</v>
      </c>
      <c r="AF265">
        <v>0</v>
      </c>
      <c r="AG265">
        <v>0</v>
      </c>
      <c r="AH265">
        <v>0</v>
      </c>
      <c r="AI265">
        <v>5308197.48</v>
      </c>
      <c r="AJ265">
        <v>5308197.48</v>
      </c>
      <c r="AK265">
        <v>0</v>
      </c>
      <c r="AL265">
        <v>0</v>
      </c>
      <c r="AM265">
        <v>5308197.48</v>
      </c>
    </row>
    <row r="266" spans="1:39" ht="15">
      <c r="A266" s="6" t="str">
        <f t="shared" si="25"/>
        <v>240700</v>
      </c>
      <c r="B266" s="6" t="s">
        <v>107</v>
      </c>
      <c r="C266" s="6" t="str">
        <f t="shared" si="26"/>
        <v>U.1.00.00.00.000</v>
      </c>
      <c r="D266" s="6" t="str">
        <f t="shared" si="27"/>
        <v>U.1.03.00.00.000</v>
      </c>
      <c r="E266" s="6" t="str">
        <f t="shared" si="28"/>
        <v>U.1.03.02.00.000</v>
      </c>
      <c r="F266" s="6" t="e">
        <f>VLOOKUP(Bilancio_2016_USCITE!C266,#REF!,2,FALSE)</f>
        <v>#REF!</v>
      </c>
      <c r="G266" s="6" t="e">
        <f>VLOOKUP(D266,#REF!,2,FALSE)</f>
        <v>#REF!</v>
      </c>
      <c r="H266" s="6" t="e">
        <f>VLOOKUP(E266,#REF!,2,FALSE)</f>
        <v>#REF!</v>
      </c>
      <c r="I266" s="6" t="e">
        <f>VLOOKUP(A266,#REF!,19,FALSE)</f>
        <v>#REF!</v>
      </c>
      <c r="J266" s="6" t="e">
        <f>VLOOKUP(A266,#REF!,21,FALSE)</f>
        <v>#REF!</v>
      </c>
      <c r="K266" s="6">
        <v>24070</v>
      </c>
      <c r="L266" s="6">
        <v>0</v>
      </c>
      <c r="M266" s="6">
        <v>0</v>
      </c>
      <c r="N266" s="6">
        <v>0</v>
      </c>
      <c r="O266">
        <v>0</v>
      </c>
      <c r="P266">
        <v>0</v>
      </c>
      <c r="Q266" s="10">
        <v>7934000</v>
      </c>
      <c r="R266" s="10">
        <v>7934000</v>
      </c>
      <c r="S266">
        <v>0</v>
      </c>
      <c r="T266">
        <v>7934000</v>
      </c>
      <c r="W266">
        <v>15933410.86</v>
      </c>
      <c r="X266">
        <v>0</v>
      </c>
      <c r="Y266">
        <v>15933410.86</v>
      </c>
      <c r="Z266">
        <v>0</v>
      </c>
      <c r="AC266">
        <v>15933410.86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15933410.86</v>
      </c>
      <c r="AJ266">
        <v>15933410.86</v>
      </c>
      <c r="AK266">
        <v>0</v>
      </c>
      <c r="AL266">
        <v>0</v>
      </c>
      <c r="AM266">
        <v>15933410.86</v>
      </c>
    </row>
    <row r="267" spans="1:39" ht="15">
      <c r="A267" s="6" t="str">
        <f t="shared" si="25"/>
        <v>240800</v>
      </c>
      <c r="B267" s="6" t="s">
        <v>124</v>
      </c>
      <c r="C267" s="6" t="str">
        <f t="shared" si="26"/>
        <v>U.1.00.00.00.000</v>
      </c>
      <c r="D267" s="6" t="str">
        <f t="shared" si="27"/>
        <v>U.1.10.00.00.000</v>
      </c>
      <c r="E267" s="6" t="str">
        <f t="shared" si="28"/>
        <v>U.1.10.01.00.000</v>
      </c>
      <c r="F267" s="6" t="e">
        <f>VLOOKUP(Bilancio_2016_USCITE!C267,#REF!,2,FALSE)</f>
        <v>#REF!</v>
      </c>
      <c r="G267" s="6" t="e">
        <f>VLOOKUP(D267,#REF!,2,FALSE)</f>
        <v>#REF!</v>
      </c>
      <c r="H267" s="6" t="e">
        <f>VLOOKUP(E267,#REF!,2,FALSE)</f>
        <v>#REF!</v>
      </c>
      <c r="I267" s="6" t="e">
        <f>VLOOKUP(A267,#REF!,19,FALSE)</f>
        <v>#REF!</v>
      </c>
      <c r="J267" s="6" t="e">
        <f>VLOOKUP(A267,#REF!,21,FALSE)</f>
        <v>#REF!</v>
      </c>
      <c r="K267" s="6">
        <v>24080</v>
      </c>
      <c r="L267" s="6">
        <v>0</v>
      </c>
      <c r="M267" s="6">
        <v>0</v>
      </c>
      <c r="N267" s="6">
        <v>0</v>
      </c>
      <c r="O267">
        <v>0</v>
      </c>
      <c r="P267">
        <v>0</v>
      </c>
      <c r="Q267" s="10">
        <v>1281000</v>
      </c>
      <c r="R267" s="10">
        <v>1281000</v>
      </c>
      <c r="S267">
        <v>0</v>
      </c>
      <c r="T267">
        <v>1281000</v>
      </c>
      <c r="W267">
        <v>1707142.08</v>
      </c>
      <c r="X267">
        <v>0</v>
      </c>
      <c r="Y267">
        <v>1707142.08</v>
      </c>
      <c r="Z267">
        <v>153958.24</v>
      </c>
      <c r="AC267">
        <v>1553183.84</v>
      </c>
      <c r="AD267">
        <v>0</v>
      </c>
      <c r="AE267">
        <v>153958.24</v>
      </c>
      <c r="AF267">
        <v>0</v>
      </c>
      <c r="AG267">
        <v>153958.24</v>
      </c>
      <c r="AH267">
        <v>0</v>
      </c>
      <c r="AI267">
        <v>1553183.84</v>
      </c>
      <c r="AJ267">
        <v>1553183.84</v>
      </c>
      <c r="AK267">
        <v>153958.24</v>
      </c>
      <c r="AL267">
        <v>0</v>
      </c>
      <c r="AM267">
        <v>1707142.08</v>
      </c>
    </row>
    <row r="268" spans="17:18" ht="15">
      <c r="Q268" s="10"/>
      <c r="R268" s="10"/>
    </row>
    <row r="269" spans="1:39" ht="15">
      <c r="A269" s="6" t="str">
        <f t="shared" si="25"/>
        <v>240900</v>
      </c>
      <c r="B269" s="6" t="e">
        <f>VLOOKUP(A269,#REF!,16,FALSE)</f>
        <v>#REF!</v>
      </c>
      <c r="C269" s="6" t="e">
        <f t="shared" si="26"/>
        <v>#REF!</v>
      </c>
      <c r="D269" s="6" t="e">
        <f t="shared" si="27"/>
        <v>#REF!</v>
      </c>
      <c r="E269" s="6" t="e">
        <f t="shared" si="28"/>
        <v>#REF!</v>
      </c>
      <c r="F269" s="6" t="e">
        <f>VLOOKUP(Bilancio_2016_USCITE!C269,#REF!,2,FALSE)</f>
        <v>#REF!</v>
      </c>
      <c r="G269" s="6" t="e">
        <f>VLOOKUP(D269,#REF!,2,FALSE)</f>
        <v>#REF!</v>
      </c>
      <c r="H269" s="6" t="e">
        <f>VLOOKUP(E269,#REF!,2,FALSE)</f>
        <v>#REF!</v>
      </c>
      <c r="I269" s="6" t="e">
        <f>VLOOKUP(A269,#REF!,19,FALSE)</f>
        <v>#REF!</v>
      </c>
      <c r="J269" s="6" t="e">
        <f>VLOOKUP(A269,#REF!,21,FALSE)</f>
        <v>#REF!</v>
      </c>
      <c r="K269" s="6">
        <v>24090</v>
      </c>
      <c r="L269" s="6">
        <v>0</v>
      </c>
      <c r="M269" s="6">
        <v>0</v>
      </c>
      <c r="N269" s="6">
        <v>0</v>
      </c>
      <c r="O269">
        <v>0</v>
      </c>
      <c r="P269">
        <v>0</v>
      </c>
      <c r="Q269" s="10">
        <v>40960000</v>
      </c>
      <c r="R269" s="10">
        <v>40960000</v>
      </c>
      <c r="S269">
        <v>0</v>
      </c>
      <c r="T269">
        <v>40960000</v>
      </c>
      <c r="W269">
        <v>87972616.16</v>
      </c>
      <c r="X269">
        <v>0</v>
      </c>
      <c r="Y269">
        <v>87972616.16</v>
      </c>
      <c r="Z269">
        <v>811162.4</v>
      </c>
      <c r="AC269">
        <v>86886189.14</v>
      </c>
      <c r="AD269">
        <v>275264.62</v>
      </c>
      <c r="AE269">
        <v>1086427.02</v>
      </c>
      <c r="AF269">
        <v>0</v>
      </c>
      <c r="AG269">
        <v>1086427.02</v>
      </c>
      <c r="AH269">
        <v>0</v>
      </c>
      <c r="AI269">
        <v>87161453.76</v>
      </c>
      <c r="AJ269">
        <v>87161453.76</v>
      </c>
      <c r="AK269">
        <v>811162.4</v>
      </c>
      <c r="AL269">
        <v>0</v>
      </c>
      <c r="AM269">
        <v>87972616.16</v>
      </c>
    </row>
    <row r="270" spans="1:39" ht="15">
      <c r="A270" s="6" t="str">
        <f t="shared" si="25"/>
        <v>250100</v>
      </c>
      <c r="B270" s="6" t="e">
        <f>VLOOKUP(A270,#REF!,16,FALSE)</f>
        <v>#REF!</v>
      </c>
      <c r="C270" s="6" t="e">
        <f t="shared" si="26"/>
        <v>#REF!</v>
      </c>
      <c r="D270" s="6" t="e">
        <f t="shared" si="27"/>
        <v>#REF!</v>
      </c>
      <c r="E270" s="6" t="e">
        <f t="shared" si="28"/>
        <v>#REF!</v>
      </c>
      <c r="F270" s="6" t="e">
        <f>VLOOKUP(Bilancio_2016_USCITE!C270,#REF!,2,FALSE)</f>
        <v>#REF!</v>
      </c>
      <c r="G270" s="6" t="e">
        <f>VLOOKUP(D270,#REF!,2,FALSE)</f>
        <v>#REF!</v>
      </c>
      <c r="H270" s="6" t="e">
        <f>VLOOKUP(E270,#REF!,2,FALSE)</f>
        <v>#REF!</v>
      </c>
      <c r="I270" s="6" t="e">
        <f>VLOOKUP(A270,#REF!,19,FALSE)</f>
        <v>#REF!</v>
      </c>
      <c r="J270" s="6" t="e">
        <f>VLOOKUP(A270,#REF!,21,FALSE)</f>
        <v>#REF!</v>
      </c>
      <c r="K270" s="6">
        <v>25010</v>
      </c>
      <c r="L270" s="6">
        <v>0</v>
      </c>
      <c r="M270" s="6">
        <v>0</v>
      </c>
      <c r="P270">
        <v>0</v>
      </c>
      <c r="T270">
        <v>0</v>
      </c>
      <c r="W270">
        <v>0</v>
      </c>
      <c r="Y270">
        <v>0</v>
      </c>
      <c r="AC270">
        <v>0</v>
      </c>
      <c r="AD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</row>
    <row r="271" spans="1:39" ht="15">
      <c r="A271" s="6" t="str">
        <f t="shared" si="25"/>
        <v>260100</v>
      </c>
      <c r="B271" s="6" t="s">
        <v>124</v>
      </c>
      <c r="C271" s="6" t="str">
        <f t="shared" si="26"/>
        <v>U.1.00.00.00.000</v>
      </c>
      <c r="D271" s="6" t="str">
        <f t="shared" si="27"/>
        <v>U.1.10.00.00.000</v>
      </c>
      <c r="E271" s="6" t="str">
        <f t="shared" si="28"/>
        <v>U.1.10.01.00.000</v>
      </c>
      <c r="F271" s="6" t="e">
        <f>VLOOKUP(Bilancio_2016_USCITE!C271,#REF!,2,FALSE)</f>
        <v>#REF!</v>
      </c>
      <c r="G271" s="6" t="e">
        <f>VLOOKUP(D271,#REF!,2,FALSE)</f>
        <v>#REF!</v>
      </c>
      <c r="H271" s="6" t="e">
        <f>VLOOKUP(E271,#REF!,2,FALSE)</f>
        <v>#REF!</v>
      </c>
      <c r="I271" s="6" t="e">
        <f>VLOOKUP(A271,#REF!,19,FALSE)</f>
        <v>#REF!</v>
      </c>
      <c r="J271" s="6" t="e">
        <f>VLOOKUP(A271,#REF!,21,FALSE)</f>
        <v>#REF!</v>
      </c>
      <c r="K271" s="6">
        <v>26010</v>
      </c>
      <c r="L271" s="6">
        <v>0</v>
      </c>
      <c r="M271" s="6">
        <v>0</v>
      </c>
      <c r="N271" s="6">
        <v>0</v>
      </c>
      <c r="O271">
        <v>0</v>
      </c>
      <c r="P271">
        <v>0</v>
      </c>
      <c r="Q271" s="10">
        <v>1449000</v>
      </c>
      <c r="R271" s="10">
        <v>1449000</v>
      </c>
      <c r="S271">
        <v>0</v>
      </c>
      <c r="T271">
        <v>1449000</v>
      </c>
      <c r="W271">
        <v>1547521.31</v>
      </c>
      <c r="X271">
        <v>0</v>
      </c>
      <c r="Y271">
        <v>1547521.31</v>
      </c>
      <c r="Z271">
        <v>2507.79</v>
      </c>
      <c r="AC271">
        <v>1541078.6</v>
      </c>
      <c r="AD271">
        <v>3934.92</v>
      </c>
      <c r="AE271">
        <v>6442.71</v>
      </c>
      <c r="AF271">
        <v>0</v>
      </c>
      <c r="AG271">
        <v>6442.71</v>
      </c>
      <c r="AH271">
        <v>0</v>
      </c>
      <c r="AI271">
        <v>1545013.52</v>
      </c>
      <c r="AJ271">
        <v>1545013.52</v>
      </c>
      <c r="AK271">
        <v>2507.79</v>
      </c>
      <c r="AL271">
        <v>0</v>
      </c>
      <c r="AM271">
        <v>1547521.31</v>
      </c>
    </row>
    <row r="272" spans="1:39" ht="15">
      <c r="A272" s="6" t="str">
        <f t="shared" si="25"/>
        <v>610100</v>
      </c>
      <c r="B272" s="6" t="e">
        <f>VLOOKUP(A272,#REF!,16,FALSE)</f>
        <v>#REF!</v>
      </c>
      <c r="C272" s="6" t="e">
        <f t="shared" si="26"/>
        <v>#REF!</v>
      </c>
      <c r="D272" s="6" t="e">
        <f t="shared" si="27"/>
        <v>#REF!</v>
      </c>
      <c r="E272" s="6" t="e">
        <f t="shared" si="28"/>
        <v>#REF!</v>
      </c>
      <c r="F272" s="6" t="e">
        <f>VLOOKUP(Bilancio_2016_USCITE!C272,#REF!,2,FALSE)</f>
        <v>#REF!</v>
      </c>
      <c r="G272" s="6" t="e">
        <f>VLOOKUP(D272,#REF!,2,FALSE)</f>
        <v>#REF!</v>
      </c>
      <c r="H272" s="6" t="e">
        <f>VLOOKUP(E272,#REF!,2,FALSE)</f>
        <v>#REF!</v>
      </c>
      <c r="I272" s="6" t="e">
        <f>VLOOKUP(A272,#REF!,19,FALSE)</f>
        <v>#REF!</v>
      </c>
      <c r="J272" s="6" t="e">
        <f>VLOOKUP(A272,#REF!,21,FALSE)</f>
        <v>#REF!</v>
      </c>
      <c r="K272" s="6">
        <v>61010</v>
      </c>
      <c r="L272" s="6">
        <v>0</v>
      </c>
      <c r="M272" s="6">
        <v>0</v>
      </c>
      <c r="N272" s="6">
        <v>0</v>
      </c>
      <c r="O272">
        <v>0</v>
      </c>
      <c r="P272">
        <v>0</v>
      </c>
      <c r="Q272" s="6">
        <v>1763000</v>
      </c>
      <c r="R272" s="6">
        <v>1763000</v>
      </c>
      <c r="S272">
        <v>0</v>
      </c>
      <c r="T272">
        <v>1763000</v>
      </c>
      <c r="U272">
        <v>0</v>
      </c>
      <c r="V272">
        <v>0</v>
      </c>
      <c r="W272">
        <v>158248.33</v>
      </c>
      <c r="X272">
        <v>0</v>
      </c>
      <c r="Y272">
        <v>158248.33</v>
      </c>
      <c r="Z272">
        <v>39655.74</v>
      </c>
      <c r="AA272">
        <v>0</v>
      </c>
      <c r="AB272">
        <v>0</v>
      </c>
      <c r="AC272">
        <v>103046.27</v>
      </c>
      <c r="AD272">
        <v>15546.32</v>
      </c>
      <c r="AE272">
        <v>39655.74</v>
      </c>
      <c r="AF272">
        <v>15546.32</v>
      </c>
      <c r="AG272">
        <v>55202.06</v>
      </c>
      <c r="AH272">
        <v>0</v>
      </c>
      <c r="AI272">
        <v>118592.59</v>
      </c>
      <c r="AJ272">
        <v>118592.59</v>
      </c>
      <c r="AK272">
        <v>39655.74</v>
      </c>
      <c r="AL272">
        <v>0</v>
      </c>
      <c r="AM272">
        <v>158248.33</v>
      </c>
    </row>
    <row r="273" spans="1:39" ht="15">
      <c r="A273" s="6" t="str">
        <f t="shared" si="25"/>
        <v>6101010</v>
      </c>
      <c r="B273" s="6" t="e">
        <f>VLOOKUP(A273,#REF!,16,FALSE)</f>
        <v>#REF!</v>
      </c>
      <c r="C273" s="6" t="e">
        <f t="shared" si="26"/>
        <v>#REF!</v>
      </c>
      <c r="D273" s="6" t="e">
        <f t="shared" si="27"/>
        <v>#REF!</v>
      </c>
      <c r="E273" s="6" t="e">
        <f t="shared" si="28"/>
        <v>#REF!</v>
      </c>
      <c r="F273" s="6" t="e">
        <f>VLOOKUP(Bilancio_2016_USCITE!C273,#REF!,2,FALSE)</f>
        <v>#REF!</v>
      </c>
      <c r="G273" s="6" t="e">
        <f>VLOOKUP(D273,#REF!,2,FALSE)</f>
        <v>#REF!</v>
      </c>
      <c r="H273" s="6" t="e">
        <f>VLOOKUP(E273,#REF!,2,FALSE)</f>
        <v>#REF!</v>
      </c>
      <c r="I273" s="6" t="e">
        <f>VLOOKUP(A273,#REF!,19,FALSE)</f>
        <v>#REF!</v>
      </c>
      <c r="J273" s="6" t="e">
        <f>VLOOKUP(A273,#REF!,21,FALSE)</f>
        <v>#REF!</v>
      </c>
      <c r="K273" s="6">
        <v>61010</v>
      </c>
      <c r="L273" s="6">
        <v>10</v>
      </c>
      <c r="M273" s="6">
        <v>1</v>
      </c>
      <c r="N273" s="6">
        <v>1346940</v>
      </c>
      <c r="O273">
        <v>0</v>
      </c>
      <c r="P273">
        <v>1346940</v>
      </c>
      <c r="Q273" s="11">
        <f>$Q$272*N273/SUM($N$273:$N$277)</f>
        <v>1116449.7947784876</v>
      </c>
      <c r="R273" s="11"/>
      <c r="S273">
        <v>0</v>
      </c>
      <c r="T273">
        <v>0</v>
      </c>
      <c r="W273">
        <v>868869.85</v>
      </c>
      <c r="Y273">
        <v>868869.85</v>
      </c>
      <c r="AC273">
        <v>868869.85</v>
      </c>
      <c r="AD273">
        <v>0</v>
      </c>
      <c r="AF273">
        <v>0</v>
      </c>
      <c r="AG273">
        <v>0</v>
      </c>
      <c r="AH273">
        <v>0</v>
      </c>
      <c r="AI273">
        <v>868869.85</v>
      </c>
      <c r="AJ273">
        <v>868869.85</v>
      </c>
      <c r="AK273">
        <v>0</v>
      </c>
      <c r="AL273">
        <v>1346940</v>
      </c>
      <c r="AM273">
        <v>868869.85</v>
      </c>
    </row>
    <row r="274" spans="1:39" ht="15">
      <c r="A274" s="6" t="str">
        <f t="shared" si="25"/>
        <v>6101011</v>
      </c>
      <c r="B274" s="6" t="e">
        <f>VLOOKUP(A274,#REF!,16,FALSE)</f>
        <v>#REF!</v>
      </c>
      <c r="C274" s="6" t="e">
        <f t="shared" si="26"/>
        <v>#REF!</v>
      </c>
      <c r="D274" s="6" t="e">
        <f t="shared" si="27"/>
        <v>#REF!</v>
      </c>
      <c r="E274" s="6" t="e">
        <f t="shared" si="28"/>
        <v>#REF!</v>
      </c>
      <c r="F274" s="6" t="e">
        <f>VLOOKUP(Bilancio_2016_USCITE!C274,#REF!,2,FALSE)</f>
        <v>#REF!</v>
      </c>
      <c r="G274" s="6" t="e">
        <f>VLOOKUP(D274,#REF!,2,FALSE)</f>
        <v>#REF!</v>
      </c>
      <c r="H274" s="6" t="e">
        <f>VLOOKUP(E274,#REF!,2,FALSE)</f>
        <v>#REF!</v>
      </c>
      <c r="I274" s="6" t="e">
        <f>VLOOKUP(A274,#REF!,19,FALSE)</f>
        <v>#REF!</v>
      </c>
      <c r="J274" s="6" t="e">
        <f>VLOOKUP(A274,#REF!,21,FALSE)</f>
        <v>#REF!</v>
      </c>
      <c r="K274" s="6">
        <v>61010</v>
      </c>
      <c r="L274" s="6">
        <v>11</v>
      </c>
      <c r="M274" s="6">
        <v>1</v>
      </c>
      <c r="N274" s="6">
        <v>54980</v>
      </c>
      <c r="O274">
        <v>0</v>
      </c>
      <c r="P274">
        <v>54980</v>
      </c>
      <c r="Q274" s="11">
        <f>$Q$272*N274/SUM($N$273:$N$277)</f>
        <v>45571.74760339826</v>
      </c>
      <c r="R274" s="11"/>
      <c r="S274">
        <v>0</v>
      </c>
      <c r="T274">
        <v>0</v>
      </c>
      <c r="U274">
        <v>0</v>
      </c>
      <c r="V274">
        <v>0</v>
      </c>
      <c r="W274">
        <v>140002.2</v>
      </c>
      <c r="Y274">
        <v>140002.2</v>
      </c>
      <c r="AA274">
        <v>121.87</v>
      </c>
      <c r="AB274">
        <v>0</v>
      </c>
      <c r="AC274">
        <v>140002.2</v>
      </c>
      <c r="AD274">
        <v>0</v>
      </c>
      <c r="AF274">
        <v>0</v>
      </c>
      <c r="AG274">
        <v>0</v>
      </c>
      <c r="AH274">
        <v>0</v>
      </c>
      <c r="AI274">
        <v>140002.2</v>
      </c>
      <c r="AJ274">
        <v>140002.2</v>
      </c>
      <c r="AK274">
        <v>0</v>
      </c>
      <c r="AL274">
        <v>54980</v>
      </c>
      <c r="AM274">
        <v>140002.2</v>
      </c>
    </row>
    <row r="275" spans="1:39" ht="15">
      <c r="A275" s="6" t="str">
        <f t="shared" si="25"/>
        <v>6101012</v>
      </c>
      <c r="B275" s="6" t="e">
        <f>VLOOKUP(A275,#REF!,16,FALSE)</f>
        <v>#REF!</v>
      </c>
      <c r="C275" s="6" t="e">
        <f t="shared" si="26"/>
        <v>#REF!</v>
      </c>
      <c r="D275" s="6" t="e">
        <f t="shared" si="27"/>
        <v>#REF!</v>
      </c>
      <c r="E275" s="6" t="e">
        <f t="shared" si="28"/>
        <v>#REF!</v>
      </c>
      <c r="F275" s="6" t="e">
        <f>VLOOKUP(Bilancio_2016_USCITE!C275,#REF!,2,FALSE)</f>
        <v>#REF!</v>
      </c>
      <c r="G275" s="6" t="e">
        <f>VLOOKUP(D275,#REF!,2,FALSE)</f>
        <v>#REF!</v>
      </c>
      <c r="H275" s="6" t="e">
        <f>VLOOKUP(E275,#REF!,2,FALSE)</f>
        <v>#REF!</v>
      </c>
      <c r="I275" s="6" t="e">
        <f>VLOOKUP(A275,#REF!,19,FALSE)</f>
        <v>#REF!</v>
      </c>
      <c r="J275" s="6" t="e">
        <f>VLOOKUP(A275,#REF!,21,FALSE)</f>
        <v>#REF!</v>
      </c>
      <c r="K275" s="6">
        <v>61010</v>
      </c>
      <c r="L275" s="6">
        <v>12</v>
      </c>
      <c r="M275" s="6">
        <v>1</v>
      </c>
      <c r="N275" s="6">
        <v>100000</v>
      </c>
      <c r="O275">
        <v>0</v>
      </c>
      <c r="P275">
        <v>100000</v>
      </c>
      <c r="Q275" s="11">
        <f>$Q$272*N275/SUM($N$273:$N$277)</f>
        <v>82887.86395670837</v>
      </c>
      <c r="R275" s="11"/>
      <c r="S275">
        <v>0</v>
      </c>
      <c r="T275">
        <v>0</v>
      </c>
      <c r="W275">
        <v>41522.82</v>
      </c>
      <c r="Y275">
        <v>41522.82</v>
      </c>
      <c r="AC275">
        <v>41522.82</v>
      </c>
      <c r="AD275">
        <v>0</v>
      </c>
      <c r="AF275">
        <v>0</v>
      </c>
      <c r="AG275">
        <v>0</v>
      </c>
      <c r="AH275">
        <v>0</v>
      </c>
      <c r="AI275">
        <v>41522.82</v>
      </c>
      <c r="AJ275">
        <v>41522.82</v>
      </c>
      <c r="AK275">
        <v>0</v>
      </c>
      <c r="AL275">
        <v>100000</v>
      </c>
      <c r="AM275">
        <v>41522.82</v>
      </c>
    </row>
    <row r="276" spans="1:39" ht="15">
      <c r="A276" s="6" t="str">
        <f t="shared" si="25"/>
        <v>6101013</v>
      </c>
      <c r="B276" s="6" t="e">
        <f>VLOOKUP(A276,#REF!,16,FALSE)</f>
        <v>#REF!</v>
      </c>
      <c r="C276" s="6" t="e">
        <f t="shared" si="26"/>
        <v>#REF!</v>
      </c>
      <c r="D276" s="6" t="e">
        <f t="shared" si="27"/>
        <v>#REF!</v>
      </c>
      <c r="E276" s="6" t="e">
        <f t="shared" si="28"/>
        <v>#REF!</v>
      </c>
      <c r="F276" s="6" t="e">
        <f>VLOOKUP(Bilancio_2016_USCITE!C276,#REF!,2,FALSE)</f>
        <v>#REF!</v>
      </c>
      <c r="G276" s="6" t="e">
        <f>VLOOKUP(D276,#REF!,2,FALSE)</f>
        <v>#REF!</v>
      </c>
      <c r="H276" s="6" t="e">
        <f>VLOOKUP(E276,#REF!,2,FALSE)</f>
        <v>#REF!</v>
      </c>
      <c r="I276" s="6" t="e">
        <f>VLOOKUP(A276,#REF!,19,FALSE)</f>
        <v>#REF!</v>
      </c>
      <c r="J276" s="6" t="e">
        <f>VLOOKUP(A276,#REF!,21,FALSE)</f>
        <v>#REF!</v>
      </c>
      <c r="K276" s="6">
        <v>61010</v>
      </c>
      <c r="L276" s="6">
        <v>13</v>
      </c>
      <c r="M276" s="6">
        <v>1</v>
      </c>
      <c r="N276" s="6">
        <v>625050</v>
      </c>
      <c r="O276">
        <v>0</v>
      </c>
      <c r="P276">
        <v>625050</v>
      </c>
      <c r="Q276" s="11">
        <f>$Q$272*N276/SUM($N$273:$N$277)</f>
        <v>518090.59366140567</v>
      </c>
      <c r="R276" s="11"/>
      <c r="S276">
        <v>0</v>
      </c>
      <c r="T276">
        <v>0</v>
      </c>
      <c r="W276">
        <v>302952.43</v>
      </c>
      <c r="X276">
        <v>0</v>
      </c>
      <c r="Y276">
        <v>302952.43</v>
      </c>
      <c r="Z276">
        <v>61151.22</v>
      </c>
      <c r="AC276">
        <v>241801.21</v>
      </c>
      <c r="AD276">
        <v>0</v>
      </c>
      <c r="AE276">
        <v>61151.22</v>
      </c>
      <c r="AF276">
        <v>0</v>
      </c>
      <c r="AG276">
        <v>61151.22</v>
      </c>
      <c r="AH276">
        <v>0</v>
      </c>
      <c r="AI276">
        <v>241801.21</v>
      </c>
      <c r="AJ276">
        <v>241801.21</v>
      </c>
      <c r="AK276">
        <v>61151.22</v>
      </c>
      <c r="AL276">
        <v>625050</v>
      </c>
      <c r="AM276">
        <v>302952.43</v>
      </c>
    </row>
    <row r="277" spans="1:39" ht="15">
      <c r="A277" s="6" t="str">
        <f t="shared" si="25"/>
        <v>6101014</v>
      </c>
      <c r="B277" s="6" t="e">
        <f>VLOOKUP(A277,#REF!,16,FALSE)</f>
        <v>#REF!</v>
      </c>
      <c r="C277" s="6" t="e">
        <f t="shared" si="26"/>
        <v>#REF!</v>
      </c>
      <c r="D277" s="6" t="e">
        <f t="shared" si="27"/>
        <v>#REF!</v>
      </c>
      <c r="E277" s="6" t="e">
        <f t="shared" si="28"/>
        <v>#REF!</v>
      </c>
      <c r="F277" s="6" t="e">
        <f>VLOOKUP(Bilancio_2016_USCITE!C277,#REF!,2,FALSE)</f>
        <v>#REF!</v>
      </c>
      <c r="G277" s="6" t="e">
        <f>VLOOKUP(D277,#REF!,2,FALSE)</f>
        <v>#REF!</v>
      </c>
      <c r="H277" s="6" t="e">
        <f>VLOOKUP(E277,#REF!,2,FALSE)</f>
        <v>#REF!</v>
      </c>
      <c r="I277" s="6" t="e">
        <f>VLOOKUP(A277,#REF!,19,FALSE)</f>
        <v>#REF!</v>
      </c>
      <c r="J277" s="6" t="e">
        <f>VLOOKUP(A277,#REF!,21,FALSE)</f>
        <v>#REF!</v>
      </c>
      <c r="K277" s="6">
        <v>61010</v>
      </c>
      <c r="L277" s="6">
        <v>14</v>
      </c>
      <c r="M277" s="6">
        <v>1</v>
      </c>
      <c r="P277">
        <v>0</v>
      </c>
      <c r="Q277" s="11">
        <f>$Q$272*N277/SUM($N$273:$N$277)</f>
        <v>0</v>
      </c>
      <c r="R277" s="11"/>
      <c r="T277">
        <v>0</v>
      </c>
      <c r="W277">
        <v>31421.91</v>
      </c>
      <c r="X277">
        <v>0</v>
      </c>
      <c r="Y277">
        <v>31421.91</v>
      </c>
      <c r="Z277">
        <v>31421.91</v>
      </c>
      <c r="AC277">
        <v>0</v>
      </c>
      <c r="AD277">
        <v>0</v>
      </c>
      <c r="AE277">
        <v>31421.91</v>
      </c>
      <c r="AF277">
        <v>0</v>
      </c>
      <c r="AG277">
        <v>31421.91</v>
      </c>
      <c r="AH277">
        <v>0</v>
      </c>
      <c r="AI277">
        <v>0</v>
      </c>
      <c r="AJ277">
        <v>0</v>
      </c>
      <c r="AK277">
        <v>31421.91</v>
      </c>
      <c r="AL277">
        <v>0</v>
      </c>
      <c r="AM277">
        <v>31421.91</v>
      </c>
    </row>
    <row r="278" spans="1:39" ht="15">
      <c r="A278" s="6" t="str">
        <f t="shared" si="25"/>
        <v>610200</v>
      </c>
      <c r="B278" s="6" t="e">
        <f>VLOOKUP(A278,#REF!,16,FALSE)</f>
        <v>#REF!</v>
      </c>
      <c r="C278" s="6" t="e">
        <f t="shared" si="26"/>
        <v>#REF!</v>
      </c>
      <c r="D278" s="6" t="e">
        <f t="shared" si="27"/>
        <v>#REF!</v>
      </c>
      <c r="E278" s="6" t="e">
        <f t="shared" si="28"/>
        <v>#REF!</v>
      </c>
      <c r="F278" s="6" t="e">
        <f>VLOOKUP(Bilancio_2016_USCITE!C278,#REF!,2,FALSE)</f>
        <v>#REF!</v>
      </c>
      <c r="G278" s="6" t="e">
        <f>VLOOKUP(D278,#REF!,2,FALSE)</f>
        <v>#REF!</v>
      </c>
      <c r="H278" s="6" t="e">
        <f>VLOOKUP(E278,#REF!,2,FALSE)</f>
        <v>#REF!</v>
      </c>
      <c r="I278" s="6" t="e">
        <f>VLOOKUP(A278,#REF!,19,FALSE)</f>
        <v>#REF!</v>
      </c>
      <c r="J278" s="6" t="e">
        <f>VLOOKUP(A278,#REF!,21,FALSE)</f>
        <v>#REF!</v>
      </c>
      <c r="K278" s="6">
        <v>61020</v>
      </c>
      <c r="L278" s="6">
        <v>0</v>
      </c>
      <c r="M278" s="6">
        <v>0</v>
      </c>
      <c r="N278" s="6">
        <v>0</v>
      </c>
      <c r="O278">
        <v>0</v>
      </c>
      <c r="P278">
        <v>0</v>
      </c>
      <c r="Q278" s="6">
        <v>81000</v>
      </c>
      <c r="R278" s="6">
        <v>81000</v>
      </c>
      <c r="S278">
        <v>0</v>
      </c>
      <c r="T278">
        <v>81000</v>
      </c>
      <c r="W278">
        <v>59195.86</v>
      </c>
      <c r="Y278">
        <v>59195.86</v>
      </c>
      <c r="AC278">
        <v>58408.3</v>
      </c>
      <c r="AD278">
        <v>787.56</v>
      </c>
      <c r="AF278">
        <v>787.56</v>
      </c>
      <c r="AG278">
        <v>787.56</v>
      </c>
      <c r="AH278">
        <v>0</v>
      </c>
      <c r="AI278">
        <v>59195.86</v>
      </c>
      <c r="AJ278">
        <v>59195.86</v>
      </c>
      <c r="AK278">
        <v>0</v>
      </c>
      <c r="AL278">
        <v>0</v>
      </c>
      <c r="AM278">
        <v>59195.86</v>
      </c>
    </row>
    <row r="279" spans="1:39" ht="15">
      <c r="A279" s="6" t="str">
        <f t="shared" si="25"/>
        <v>6102010</v>
      </c>
      <c r="B279" s="6" t="e">
        <f>VLOOKUP(A279,#REF!,16,FALSE)</f>
        <v>#REF!</v>
      </c>
      <c r="C279" s="6" t="e">
        <f t="shared" si="26"/>
        <v>#REF!</v>
      </c>
      <c r="D279" s="6" t="e">
        <f t="shared" si="27"/>
        <v>#REF!</v>
      </c>
      <c r="E279" s="6" t="e">
        <f t="shared" si="28"/>
        <v>#REF!</v>
      </c>
      <c r="F279" s="6" t="e">
        <f>VLOOKUP(Bilancio_2016_USCITE!C279,#REF!,2,FALSE)</f>
        <v>#REF!</v>
      </c>
      <c r="G279" s="6" t="e">
        <f>VLOOKUP(D279,#REF!,2,FALSE)</f>
        <v>#REF!</v>
      </c>
      <c r="H279" s="6" t="e">
        <f>VLOOKUP(E279,#REF!,2,FALSE)</f>
        <v>#REF!</v>
      </c>
      <c r="I279" s="6" t="e">
        <f>VLOOKUP(A279,#REF!,19,FALSE)</f>
        <v>#REF!</v>
      </c>
      <c r="J279" s="6" t="e">
        <f>VLOOKUP(A279,#REF!,21,FALSE)</f>
        <v>#REF!</v>
      </c>
      <c r="K279" s="6">
        <v>61020</v>
      </c>
      <c r="L279" s="6">
        <v>10</v>
      </c>
      <c r="M279" s="6">
        <v>1</v>
      </c>
      <c r="N279" s="6">
        <v>16000</v>
      </c>
      <c r="O279">
        <v>0</v>
      </c>
      <c r="P279">
        <v>16000</v>
      </c>
      <c r="Q279" s="11">
        <f>$Q$278*N279/SUM($N$279:$N$280)</f>
        <v>35027.02702702703</v>
      </c>
      <c r="R279" s="11"/>
      <c r="S279">
        <v>0</v>
      </c>
      <c r="T279">
        <v>0</v>
      </c>
      <c r="W279">
        <v>3313</v>
      </c>
      <c r="Y279">
        <v>3313</v>
      </c>
      <c r="AC279">
        <v>3313</v>
      </c>
      <c r="AD279">
        <v>0</v>
      </c>
      <c r="AF279">
        <v>0</v>
      </c>
      <c r="AG279">
        <v>0</v>
      </c>
      <c r="AH279">
        <v>0</v>
      </c>
      <c r="AI279">
        <v>3313</v>
      </c>
      <c r="AJ279">
        <v>3313</v>
      </c>
      <c r="AK279">
        <v>0</v>
      </c>
      <c r="AL279">
        <v>16000</v>
      </c>
      <c r="AM279">
        <v>3313</v>
      </c>
    </row>
    <row r="280" spans="1:39" ht="15">
      <c r="A280" s="6" t="str">
        <f t="shared" si="25"/>
        <v>6102011</v>
      </c>
      <c r="B280" s="6" t="e">
        <f>VLOOKUP(A280,#REF!,16,FALSE)</f>
        <v>#REF!</v>
      </c>
      <c r="C280" s="6" t="e">
        <f t="shared" si="26"/>
        <v>#REF!</v>
      </c>
      <c r="D280" s="6" t="e">
        <f t="shared" si="27"/>
        <v>#REF!</v>
      </c>
      <c r="E280" s="6" t="e">
        <f t="shared" si="28"/>
        <v>#REF!</v>
      </c>
      <c r="F280" s="6" t="e">
        <f>VLOOKUP(Bilancio_2016_USCITE!C280,#REF!,2,FALSE)</f>
        <v>#REF!</v>
      </c>
      <c r="G280" s="6" t="e">
        <f>VLOOKUP(D280,#REF!,2,FALSE)</f>
        <v>#REF!</v>
      </c>
      <c r="H280" s="6" t="e">
        <f>VLOOKUP(E280,#REF!,2,FALSE)</f>
        <v>#REF!</v>
      </c>
      <c r="I280" s="6" t="e">
        <f>VLOOKUP(A280,#REF!,19,FALSE)</f>
        <v>#REF!</v>
      </c>
      <c r="J280" s="6" t="e">
        <f>VLOOKUP(A280,#REF!,21,FALSE)</f>
        <v>#REF!</v>
      </c>
      <c r="K280" s="6">
        <v>61020</v>
      </c>
      <c r="L280" s="6">
        <v>11</v>
      </c>
      <c r="M280" s="6">
        <v>1</v>
      </c>
      <c r="N280" s="6">
        <v>21000</v>
      </c>
      <c r="O280">
        <v>0</v>
      </c>
      <c r="P280">
        <v>21000</v>
      </c>
      <c r="Q280" s="11">
        <f>$Q$278*N280/SUM($N$279:$N$280)</f>
        <v>45972.97297297297</v>
      </c>
      <c r="R280" s="11"/>
      <c r="S280">
        <v>0</v>
      </c>
      <c r="T280">
        <v>0</v>
      </c>
      <c r="Y280">
        <v>0</v>
      </c>
      <c r="AC280">
        <v>0</v>
      </c>
      <c r="AD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21000</v>
      </c>
      <c r="AM280">
        <v>0</v>
      </c>
    </row>
    <row r="281" spans="1:39" ht="15">
      <c r="A281" s="6" t="str">
        <f t="shared" si="25"/>
        <v>610300</v>
      </c>
      <c r="B281" s="6" t="e">
        <f>VLOOKUP(A281,#REF!,16,FALSE)</f>
        <v>#REF!</v>
      </c>
      <c r="C281" s="6" t="e">
        <f t="shared" si="26"/>
        <v>#REF!</v>
      </c>
      <c r="D281" s="6" t="e">
        <f t="shared" si="27"/>
        <v>#REF!</v>
      </c>
      <c r="E281" s="6" t="e">
        <f t="shared" si="28"/>
        <v>#REF!</v>
      </c>
      <c r="F281" s="6" t="e">
        <f>VLOOKUP(Bilancio_2016_USCITE!C281,#REF!,2,FALSE)</f>
        <v>#REF!</v>
      </c>
      <c r="G281" s="6" t="e">
        <f>VLOOKUP(D281,#REF!,2,FALSE)</f>
        <v>#REF!</v>
      </c>
      <c r="H281" s="6" t="e">
        <f>VLOOKUP(E281,#REF!,2,FALSE)</f>
        <v>#REF!</v>
      </c>
      <c r="I281" s="6" t="e">
        <f>VLOOKUP(A281,#REF!,19,FALSE)</f>
        <v>#REF!</v>
      </c>
      <c r="J281" s="6" t="e">
        <f>VLOOKUP(A281,#REF!,21,FALSE)</f>
        <v>#REF!</v>
      </c>
      <c r="K281" s="6">
        <v>61030</v>
      </c>
      <c r="L281" s="6">
        <v>0</v>
      </c>
      <c r="M281" s="6">
        <v>0</v>
      </c>
      <c r="N281" s="6">
        <v>4140430</v>
      </c>
      <c r="O281">
        <v>0</v>
      </c>
      <c r="P281">
        <v>4140430</v>
      </c>
      <c r="Q281" s="6">
        <v>3779000</v>
      </c>
      <c r="R281" s="6">
        <v>3779000</v>
      </c>
      <c r="S281">
        <v>0</v>
      </c>
      <c r="T281">
        <v>3779000</v>
      </c>
      <c r="W281">
        <v>1034292.53</v>
      </c>
      <c r="X281">
        <v>0</v>
      </c>
      <c r="Y281">
        <v>1034292.53</v>
      </c>
      <c r="Z281">
        <v>181350</v>
      </c>
      <c r="AC281">
        <v>561724.32</v>
      </c>
      <c r="AD281">
        <v>291218.21</v>
      </c>
      <c r="AE281">
        <v>181350</v>
      </c>
      <c r="AF281">
        <v>291218.21</v>
      </c>
      <c r="AG281">
        <v>472568.21</v>
      </c>
      <c r="AH281">
        <v>0</v>
      </c>
      <c r="AI281">
        <v>852942.53</v>
      </c>
      <c r="AJ281">
        <v>852942.53</v>
      </c>
      <c r="AK281">
        <v>181350</v>
      </c>
      <c r="AL281">
        <v>4140430</v>
      </c>
      <c r="AM281">
        <v>1034292.53</v>
      </c>
    </row>
    <row r="282" spans="1:39" ht="15">
      <c r="A282" s="6" t="str">
        <f t="shared" si="25"/>
        <v>610500</v>
      </c>
      <c r="B282" s="6" t="e">
        <f>VLOOKUP(A282,#REF!,16,FALSE)</f>
        <v>#REF!</v>
      </c>
      <c r="C282" s="6" t="e">
        <f t="shared" si="26"/>
        <v>#REF!</v>
      </c>
      <c r="D282" s="6" t="e">
        <f t="shared" si="27"/>
        <v>#REF!</v>
      </c>
      <c r="E282" s="6" t="e">
        <f t="shared" si="28"/>
        <v>#REF!</v>
      </c>
      <c r="F282" s="6" t="e">
        <f>VLOOKUP(Bilancio_2016_USCITE!C282,#REF!,2,FALSE)</f>
        <v>#REF!</v>
      </c>
      <c r="G282" s="6" t="e">
        <f>VLOOKUP(D282,#REF!,2,FALSE)</f>
        <v>#REF!</v>
      </c>
      <c r="H282" s="6" t="e">
        <f>VLOOKUP(E282,#REF!,2,FALSE)</f>
        <v>#REF!</v>
      </c>
      <c r="I282" s="6" t="e">
        <f>VLOOKUP(A282,#REF!,19,FALSE)</f>
        <v>#REF!</v>
      </c>
      <c r="J282" s="6" t="e">
        <f>VLOOKUP(A282,#REF!,21,FALSE)</f>
        <v>#REF!</v>
      </c>
      <c r="K282" s="6">
        <v>61050</v>
      </c>
      <c r="L282" s="6">
        <v>0</v>
      </c>
      <c r="M282" s="6">
        <v>0</v>
      </c>
      <c r="P282">
        <v>0</v>
      </c>
      <c r="T282">
        <v>0</v>
      </c>
      <c r="W282">
        <v>0</v>
      </c>
      <c r="Y282">
        <v>0</v>
      </c>
      <c r="AC282">
        <v>0</v>
      </c>
      <c r="AD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</row>
    <row r="283" spans="1:39" ht="15">
      <c r="A283" s="6" t="str">
        <f t="shared" si="25"/>
        <v>620100</v>
      </c>
      <c r="B283" s="6" t="e">
        <f>VLOOKUP(A283,#REF!,16,FALSE)</f>
        <v>#REF!</v>
      </c>
      <c r="C283" s="6" t="e">
        <f t="shared" si="26"/>
        <v>#REF!</v>
      </c>
      <c r="D283" s="6" t="e">
        <f t="shared" si="27"/>
        <v>#REF!</v>
      </c>
      <c r="E283" s="6" t="e">
        <f t="shared" si="28"/>
        <v>#REF!</v>
      </c>
      <c r="F283" s="6" t="e">
        <f>VLOOKUP(Bilancio_2016_USCITE!C283,#REF!,2,FALSE)</f>
        <v>#REF!</v>
      </c>
      <c r="G283" s="6" t="e">
        <f>VLOOKUP(D283,#REF!,2,FALSE)</f>
        <v>#REF!</v>
      </c>
      <c r="H283" s="6" t="e">
        <f>VLOOKUP(E283,#REF!,2,FALSE)</f>
        <v>#REF!</v>
      </c>
      <c r="I283" s="6" t="e">
        <f>VLOOKUP(A283,#REF!,19,FALSE)</f>
        <v>#REF!</v>
      </c>
      <c r="J283" s="6" t="e">
        <f>VLOOKUP(A283,#REF!,21,FALSE)</f>
        <v>#REF!</v>
      </c>
      <c r="K283" s="6">
        <v>62010</v>
      </c>
      <c r="L283" s="6">
        <v>0</v>
      </c>
      <c r="M283" s="6">
        <v>0</v>
      </c>
      <c r="P283">
        <v>0</v>
      </c>
      <c r="T283">
        <v>0</v>
      </c>
      <c r="W283">
        <v>0</v>
      </c>
      <c r="Y283">
        <v>0</v>
      </c>
      <c r="AC283">
        <v>0</v>
      </c>
      <c r="AD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</row>
    <row r="284" spans="1:39" ht="15">
      <c r="A284" s="6" t="str">
        <f t="shared" si="25"/>
        <v>620200</v>
      </c>
      <c r="B284" s="6" t="e">
        <f>VLOOKUP(A284,#REF!,16,FALSE)</f>
        <v>#REF!</v>
      </c>
      <c r="C284" s="6" t="e">
        <f t="shared" si="26"/>
        <v>#REF!</v>
      </c>
      <c r="D284" s="6" t="e">
        <f t="shared" si="27"/>
        <v>#REF!</v>
      </c>
      <c r="E284" s="6" t="e">
        <f t="shared" si="28"/>
        <v>#REF!</v>
      </c>
      <c r="F284" s="6" t="e">
        <f>VLOOKUP(Bilancio_2016_USCITE!C284,#REF!,2,FALSE)</f>
        <v>#REF!</v>
      </c>
      <c r="G284" s="6" t="e">
        <f>VLOOKUP(D284,#REF!,2,FALSE)</f>
        <v>#REF!</v>
      </c>
      <c r="H284" s="6" t="e">
        <f>VLOOKUP(E284,#REF!,2,FALSE)</f>
        <v>#REF!</v>
      </c>
      <c r="I284" s="6" t="e">
        <f>VLOOKUP(A284,#REF!,19,FALSE)</f>
        <v>#REF!</v>
      </c>
      <c r="J284" s="6" t="e">
        <f>VLOOKUP(A284,#REF!,21,FALSE)</f>
        <v>#REF!</v>
      </c>
      <c r="K284" s="6">
        <v>62020</v>
      </c>
      <c r="L284" s="6">
        <v>0</v>
      </c>
      <c r="M284" s="6">
        <v>0</v>
      </c>
      <c r="P284">
        <v>0</v>
      </c>
      <c r="T284">
        <v>0</v>
      </c>
      <c r="W284">
        <v>0</v>
      </c>
      <c r="Y284">
        <v>0</v>
      </c>
      <c r="AC284">
        <v>0</v>
      </c>
      <c r="AD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</row>
    <row r="285" spans="1:39" ht="15">
      <c r="A285" s="6" t="str">
        <f t="shared" si="25"/>
        <v>620300</v>
      </c>
      <c r="B285" s="6" t="e">
        <f>VLOOKUP(A285,#REF!,16,FALSE)</f>
        <v>#REF!</v>
      </c>
      <c r="C285" s="6" t="e">
        <f t="shared" si="26"/>
        <v>#REF!</v>
      </c>
      <c r="D285" s="6" t="e">
        <f t="shared" si="27"/>
        <v>#REF!</v>
      </c>
      <c r="E285" s="6" t="e">
        <f t="shared" si="28"/>
        <v>#REF!</v>
      </c>
      <c r="F285" s="6" t="e">
        <f>VLOOKUP(Bilancio_2016_USCITE!C285,#REF!,2,FALSE)</f>
        <v>#REF!</v>
      </c>
      <c r="G285" s="6" t="e">
        <f>VLOOKUP(D285,#REF!,2,FALSE)</f>
        <v>#REF!</v>
      </c>
      <c r="H285" s="6" t="e">
        <f>VLOOKUP(E285,#REF!,2,FALSE)</f>
        <v>#REF!</v>
      </c>
      <c r="I285" s="6" t="e">
        <f>VLOOKUP(A285,#REF!,19,FALSE)</f>
        <v>#REF!</v>
      </c>
      <c r="J285" s="6" t="e">
        <f>VLOOKUP(A285,#REF!,21,FALSE)</f>
        <v>#REF!</v>
      </c>
      <c r="K285" s="6">
        <v>62030</v>
      </c>
      <c r="L285" s="6">
        <v>0</v>
      </c>
      <c r="M285" s="6">
        <v>0</v>
      </c>
      <c r="P285">
        <v>0</v>
      </c>
      <c r="T285">
        <v>0</v>
      </c>
      <c r="Y285">
        <v>0</v>
      </c>
      <c r="AC285">
        <v>0</v>
      </c>
      <c r="AD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</row>
    <row r="286" spans="1:39" ht="15">
      <c r="A286" s="6" t="str">
        <f t="shared" si="25"/>
        <v>620600</v>
      </c>
      <c r="B286" s="6" t="e">
        <f>VLOOKUP(A286,#REF!,16,FALSE)</f>
        <v>#REF!</v>
      </c>
      <c r="C286" s="8" t="s">
        <v>130</v>
      </c>
      <c r="D286" s="8" t="s">
        <v>132</v>
      </c>
      <c r="E286" s="8" t="s">
        <v>134</v>
      </c>
      <c r="F286" s="6" t="e">
        <f>VLOOKUP(Bilancio_2016_USCITE!C286,#REF!,2,FALSE)</f>
        <v>#REF!</v>
      </c>
      <c r="G286" s="6" t="e">
        <f>VLOOKUP(D286,#REF!,2,FALSE)</f>
        <v>#REF!</v>
      </c>
      <c r="H286" s="6" t="e">
        <f>VLOOKUP(E286,#REF!,2,FALSE)</f>
        <v>#REF!</v>
      </c>
      <c r="I286" s="6" t="e">
        <f>VLOOKUP(A286,#REF!,19,FALSE)</f>
        <v>#REF!</v>
      </c>
      <c r="J286" s="6" t="e">
        <f>VLOOKUP(A286,#REF!,21,FALSE)</f>
        <v>#REF!</v>
      </c>
      <c r="K286" s="6">
        <v>62060</v>
      </c>
      <c r="L286" s="6">
        <v>0</v>
      </c>
      <c r="M286" s="6">
        <v>0</v>
      </c>
      <c r="N286" s="6">
        <v>0</v>
      </c>
      <c r="O286">
        <v>0</v>
      </c>
      <c r="P286">
        <v>0</v>
      </c>
      <c r="Q286" s="10">
        <v>12000</v>
      </c>
      <c r="R286" s="10">
        <v>12000</v>
      </c>
      <c r="S286">
        <v>0</v>
      </c>
      <c r="T286">
        <v>12000</v>
      </c>
      <c r="W286">
        <v>25123.99</v>
      </c>
      <c r="Y286">
        <v>25123.99</v>
      </c>
      <c r="AC286">
        <v>25123.99</v>
      </c>
      <c r="AD286">
        <v>0</v>
      </c>
      <c r="AF286">
        <v>0</v>
      </c>
      <c r="AG286">
        <v>0</v>
      </c>
      <c r="AH286">
        <v>0</v>
      </c>
      <c r="AI286">
        <v>25123.99</v>
      </c>
      <c r="AJ286">
        <v>25123.99</v>
      </c>
      <c r="AK286">
        <v>0</v>
      </c>
      <c r="AL286">
        <v>0</v>
      </c>
      <c r="AM286">
        <v>25123.99</v>
      </c>
    </row>
    <row r="287" spans="1:39" ht="15">
      <c r="A287" s="6" t="str">
        <f t="shared" si="25"/>
        <v>620700</v>
      </c>
      <c r="B287" s="6" t="e">
        <f>VLOOKUP(A287,#REF!,16,FALSE)</f>
        <v>#REF!</v>
      </c>
      <c r="C287" s="6" t="e">
        <f t="shared" si="26"/>
        <v>#REF!</v>
      </c>
      <c r="D287" s="6" t="e">
        <f t="shared" si="27"/>
        <v>#REF!</v>
      </c>
      <c r="E287" s="6" t="e">
        <f t="shared" si="28"/>
        <v>#REF!</v>
      </c>
      <c r="F287" s="6" t="e">
        <f>VLOOKUP(Bilancio_2016_USCITE!C287,#REF!,2,FALSE)</f>
        <v>#REF!</v>
      </c>
      <c r="G287" s="6" t="e">
        <f>VLOOKUP(D287,#REF!,2,FALSE)</f>
        <v>#REF!</v>
      </c>
      <c r="H287" s="6" t="e">
        <f>VLOOKUP(E287,#REF!,2,FALSE)</f>
        <v>#REF!</v>
      </c>
      <c r="I287" s="6" t="e">
        <f>VLOOKUP(A287,#REF!,19,FALSE)</f>
        <v>#REF!</v>
      </c>
      <c r="J287" s="6" t="e">
        <f>VLOOKUP(A287,#REF!,21,FALSE)</f>
        <v>#REF!</v>
      </c>
      <c r="K287" s="6">
        <v>62070</v>
      </c>
      <c r="L287" s="6">
        <v>0</v>
      </c>
      <c r="M287" s="6">
        <v>0</v>
      </c>
      <c r="N287" s="6">
        <v>0</v>
      </c>
      <c r="O287">
        <v>0</v>
      </c>
      <c r="P287">
        <v>0</v>
      </c>
      <c r="Q287" s="6">
        <v>0</v>
      </c>
      <c r="R287" s="6">
        <v>0</v>
      </c>
      <c r="S287">
        <v>0</v>
      </c>
      <c r="T287">
        <v>0</v>
      </c>
      <c r="W287">
        <v>1324.5</v>
      </c>
      <c r="Y287">
        <v>1324.5</v>
      </c>
      <c r="AC287">
        <v>1324.5</v>
      </c>
      <c r="AD287">
        <v>0</v>
      </c>
      <c r="AF287">
        <v>0</v>
      </c>
      <c r="AG287">
        <v>0</v>
      </c>
      <c r="AH287">
        <v>0</v>
      </c>
      <c r="AI287">
        <v>1324.5</v>
      </c>
      <c r="AJ287">
        <v>1324.5</v>
      </c>
      <c r="AK287">
        <v>0</v>
      </c>
      <c r="AL287">
        <v>0</v>
      </c>
      <c r="AM287">
        <v>1324.5</v>
      </c>
    </row>
    <row r="288" spans="1:39" ht="15">
      <c r="A288" s="6" t="str">
        <f t="shared" si="25"/>
        <v>620800</v>
      </c>
      <c r="B288" s="6" t="e">
        <f>VLOOKUP(A288,#REF!,16,FALSE)</f>
        <v>#REF!</v>
      </c>
      <c r="C288" s="6" t="e">
        <f t="shared" si="26"/>
        <v>#REF!</v>
      </c>
      <c r="D288" s="6" t="e">
        <f t="shared" si="27"/>
        <v>#REF!</v>
      </c>
      <c r="E288" s="6" t="e">
        <f t="shared" si="28"/>
        <v>#REF!</v>
      </c>
      <c r="F288" s="6" t="e">
        <f>VLOOKUP(Bilancio_2016_USCITE!C288,#REF!,2,FALSE)</f>
        <v>#REF!</v>
      </c>
      <c r="G288" s="6" t="e">
        <f>VLOOKUP(D288,#REF!,2,FALSE)</f>
        <v>#REF!</v>
      </c>
      <c r="H288" s="6" t="e">
        <f>VLOOKUP(E288,#REF!,2,FALSE)</f>
        <v>#REF!</v>
      </c>
      <c r="I288" s="6" t="e">
        <f>VLOOKUP(A288,#REF!,19,FALSE)</f>
        <v>#REF!</v>
      </c>
      <c r="J288" s="6" t="e">
        <f>VLOOKUP(A288,#REF!,21,FALSE)</f>
        <v>#REF!</v>
      </c>
      <c r="K288" s="6">
        <v>62080</v>
      </c>
      <c r="L288" s="6">
        <v>0</v>
      </c>
      <c r="M288" s="6">
        <v>0</v>
      </c>
      <c r="P288">
        <v>0</v>
      </c>
      <c r="T288">
        <v>0</v>
      </c>
      <c r="W288">
        <v>0</v>
      </c>
      <c r="Y288">
        <v>0</v>
      </c>
      <c r="AC288">
        <v>0</v>
      </c>
      <c r="AD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</row>
    <row r="289" spans="1:39" ht="15">
      <c r="A289" s="6" t="str">
        <f t="shared" si="25"/>
        <v>620900</v>
      </c>
      <c r="B289" s="6" t="e">
        <f>VLOOKUP(A289,#REF!,16,FALSE)</f>
        <v>#REF!</v>
      </c>
      <c r="C289" s="8" t="s">
        <v>130</v>
      </c>
      <c r="D289" s="8" t="s">
        <v>132</v>
      </c>
      <c r="E289" s="8" t="s">
        <v>134</v>
      </c>
      <c r="F289" s="6" t="e">
        <f>VLOOKUP(Bilancio_2016_USCITE!C289,#REF!,2,FALSE)</f>
        <v>#REF!</v>
      </c>
      <c r="G289" s="6" t="e">
        <f>VLOOKUP(D289,#REF!,2,FALSE)</f>
        <v>#REF!</v>
      </c>
      <c r="H289" s="6" t="e">
        <f>VLOOKUP(E289,#REF!,2,FALSE)</f>
        <v>#REF!</v>
      </c>
      <c r="I289" s="6" t="e">
        <f>VLOOKUP(A289,#REF!,19,FALSE)</f>
        <v>#REF!</v>
      </c>
      <c r="J289" s="6" t="e">
        <f>VLOOKUP(A289,#REF!,21,FALSE)</f>
        <v>#REF!</v>
      </c>
      <c r="K289" s="6">
        <v>62090</v>
      </c>
      <c r="L289" s="6">
        <v>0</v>
      </c>
      <c r="M289" s="6">
        <v>0</v>
      </c>
      <c r="N289" s="6">
        <v>0</v>
      </c>
      <c r="O289">
        <v>0</v>
      </c>
      <c r="P289">
        <v>0</v>
      </c>
      <c r="Q289" s="10">
        <v>1222000</v>
      </c>
      <c r="R289" s="10">
        <v>1222000</v>
      </c>
      <c r="S289">
        <v>0</v>
      </c>
      <c r="T289">
        <v>1222000</v>
      </c>
      <c r="W289">
        <v>4891346.8</v>
      </c>
      <c r="Y289">
        <v>4891346.8</v>
      </c>
      <c r="AC289">
        <v>4891346.8</v>
      </c>
      <c r="AD289">
        <v>0</v>
      </c>
      <c r="AF289">
        <v>0</v>
      </c>
      <c r="AG289">
        <v>0</v>
      </c>
      <c r="AH289">
        <v>0</v>
      </c>
      <c r="AI289">
        <v>4891346.8</v>
      </c>
      <c r="AJ289">
        <v>4891346.8</v>
      </c>
      <c r="AK289">
        <v>0</v>
      </c>
      <c r="AL289">
        <v>0</v>
      </c>
      <c r="AM289">
        <v>4891346.8</v>
      </c>
    </row>
    <row r="290" spans="1:39" ht="15">
      <c r="A290" s="6" t="str">
        <f t="shared" si="25"/>
        <v>630100</v>
      </c>
      <c r="B290" s="6" t="e">
        <f>VLOOKUP(A290,#REF!,16,FALSE)</f>
        <v>#REF!</v>
      </c>
      <c r="C290" s="6" t="e">
        <f t="shared" si="26"/>
        <v>#REF!</v>
      </c>
      <c r="D290" s="6" t="e">
        <f t="shared" si="27"/>
        <v>#REF!</v>
      </c>
      <c r="E290" s="6" t="e">
        <f t="shared" si="28"/>
        <v>#REF!</v>
      </c>
      <c r="F290" s="6" t="e">
        <f>VLOOKUP(Bilancio_2016_USCITE!C290,#REF!,2,FALSE)</f>
        <v>#REF!</v>
      </c>
      <c r="G290" s="6" t="e">
        <f>VLOOKUP(D290,#REF!,2,FALSE)</f>
        <v>#REF!</v>
      </c>
      <c r="H290" s="6" t="e">
        <f>VLOOKUP(E290,#REF!,2,FALSE)</f>
        <v>#REF!</v>
      </c>
      <c r="I290" s="6" t="e">
        <f>VLOOKUP(A290,#REF!,19,FALSE)</f>
        <v>#REF!</v>
      </c>
      <c r="J290" s="6" t="e">
        <f>VLOOKUP(A290,#REF!,21,FALSE)</f>
        <v>#REF!</v>
      </c>
      <c r="K290" s="6">
        <v>63010</v>
      </c>
      <c r="L290" s="6">
        <v>0</v>
      </c>
      <c r="M290" s="6">
        <v>0</v>
      </c>
      <c r="N290" s="6">
        <v>290000</v>
      </c>
      <c r="O290">
        <v>0</v>
      </c>
      <c r="P290">
        <v>290000</v>
      </c>
      <c r="Q290" s="6">
        <v>290000</v>
      </c>
      <c r="R290" s="6">
        <v>290000</v>
      </c>
      <c r="S290">
        <v>0</v>
      </c>
      <c r="T290">
        <v>290000</v>
      </c>
      <c r="W290">
        <v>307765.75</v>
      </c>
      <c r="X290">
        <v>0</v>
      </c>
      <c r="Y290">
        <v>307765.75</v>
      </c>
      <c r="Z290">
        <v>26140.94</v>
      </c>
      <c r="AC290">
        <v>281624.81</v>
      </c>
      <c r="AD290">
        <v>0</v>
      </c>
      <c r="AE290">
        <v>26140.94</v>
      </c>
      <c r="AF290">
        <v>0</v>
      </c>
      <c r="AG290">
        <v>26140.94</v>
      </c>
      <c r="AH290">
        <v>0</v>
      </c>
      <c r="AI290">
        <v>281624.81</v>
      </c>
      <c r="AJ290">
        <v>281624.81</v>
      </c>
      <c r="AK290">
        <v>26140.94</v>
      </c>
      <c r="AL290">
        <v>290000</v>
      </c>
      <c r="AM290">
        <v>307765.75</v>
      </c>
    </row>
    <row r="291" spans="1:39" ht="15">
      <c r="A291" s="6" t="str">
        <f t="shared" si="25"/>
        <v>630200</v>
      </c>
      <c r="B291" s="6" t="e">
        <f>VLOOKUP(A291,#REF!,16,FALSE)</f>
        <v>#REF!</v>
      </c>
      <c r="C291" s="6" t="e">
        <f t="shared" si="26"/>
        <v>#REF!</v>
      </c>
      <c r="D291" s="6" t="e">
        <f t="shared" si="27"/>
        <v>#REF!</v>
      </c>
      <c r="E291" s="6" t="e">
        <f t="shared" si="28"/>
        <v>#REF!</v>
      </c>
      <c r="F291" s="6" t="e">
        <f>VLOOKUP(Bilancio_2016_USCITE!C291,#REF!,2,FALSE)</f>
        <v>#REF!</v>
      </c>
      <c r="G291" s="6" t="e">
        <f>VLOOKUP(D291,#REF!,2,FALSE)</f>
        <v>#REF!</v>
      </c>
      <c r="H291" s="6" t="e">
        <f>VLOOKUP(E291,#REF!,2,FALSE)</f>
        <v>#REF!</v>
      </c>
      <c r="I291" s="6" t="e">
        <f>VLOOKUP(A291,#REF!,19,FALSE)</f>
        <v>#REF!</v>
      </c>
      <c r="J291" s="6" t="e">
        <f>VLOOKUP(A291,#REF!,21,FALSE)</f>
        <v>#REF!</v>
      </c>
      <c r="K291" s="6">
        <v>63020</v>
      </c>
      <c r="L291" s="6">
        <v>0</v>
      </c>
      <c r="M291" s="6">
        <v>0</v>
      </c>
      <c r="P291">
        <v>0</v>
      </c>
      <c r="T291">
        <v>0</v>
      </c>
      <c r="Y291">
        <v>0</v>
      </c>
      <c r="AC291">
        <v>0</v>
      </c>
      <c r="AD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</row>
    <row r="292" spans="1:39" ht="15">
      <c r="A292" s="6" t="str">
        <f t="shared" si="25"/>
        <v>630300</v>
      </c>
      <c r="B292" s="6" t="e">
        <f>VLOOKUP(A292,#REF!,16,FALSE)</f>
        <v>#REF!</v>
      </c>
      <c r="C292" s="6" t="e">
        <f t="shared" si="26"/>
        <v>#REF!</v>
      </c>
      <c r="D292" s="6" t="e">
        <f t="shared" si="27"/>
        <v>#REF!</v>
      </c>
      <c r="E292" s="6" t="e">
        <f t="shared" si="28"/>
        <v>#REF!</v>
      </c>
      <c r="F292" s="6" t="e">
        <f>VLOOKUP(Bilancio_2016_USCITE!C292,#REF!,2,FALSE)</f>
        <v>#REF!</v>
      </c>
      <c r="G292" s="6" t="e">
        <f>VLOOKUP(D292,#REF!,2,FALSE)</f>
        <v>#REF!</v>
      </c>
      <c r="H292" s="6" t="e">
        <f>VLOOKUP(E292,#REF!,2,FALSE)</f>
        <v>#REF!</v>
      </c>
      <c r="I292" s="6" t="e">
        <f>VLOOKUP(A292,#REF!,19,FALSE)</f>
        <v>#REF!</v>
      </c>
      <c r="J292" s="6" t="e">
        <f>VLOOKUP(A292,#REF!,21,FALSE)</f>
        <v>#REF!</v>
      </c>
      <c r="K292" s="6">
        <v>63030</v>
      </c>
      <c r="L292" s="6">
        <v>0</v>
      </c>
      <c r="M292" s="6">
        <v>0</v>
      </c>
      <c r="N292" s="6">
        <v>125000</v>
      </c>
      <c r="O292">
        <v>0</v>
      </c>
      <c r="P292">
        <v>125000</v>
      </c>
      <c r="Q292" s="6">
        <v>107000</v>
      </c>
      <c r="R292" s="6">
        <v>107000</v>
      </c>
      <c r="S292">
        <v>0</v>
      </c>
      <c r="T292">
        <v>107000</v>
      </c>
      <c r="U292">
        <v>5000</v>
      </c>
      <c r="V292">
        <v>0</v>
      </c>
      <c r="W292">
        <v>79798.59</v>
      </c>
      <c r="X292">
        <v>0</v>
      </c>
      <c r="Y292">
        <v>79798.59</v>
      </c>
      <c r="Z292">
        <v>5516.23</v>
      </c>
      <c r="AA292">
        <v>5000</v>
      </c>
      <c r="AB292">
        <v>0</v>
      </c>
      <c r="AC292">
        <v>74282.36</v>
      </c>
      <c r="AD292">
        <v>0</v>
      </c>
      <c r="AE292">
        <v>5516.23</v>
      </c>
      <c r="AF292">
        <v>0</v>
      </c>
      <c r="AG292">
        <v>5516.23</v>
      </c>
      <c r="AH292">
        <v>5000</v>
      </c>
      <c r="AI292">
        <v>74282.36</v>
      </c>
      <c r="AJ292">
        <v>79282.36</v>
      </c>
      <c r="AK292">
        <v>5516.23</v>
      </c>
      <c r="AL292">
        <v>120000</v>
      </c>
      <c r="AM292">
        <v>84798.59</v>
      </c>
    </row>
    <row r="293" spans="1:39" ht="15">
      <c r="A293" s="6" t="str">
        <f t="shared" si="25"/>
        <v>630350</v>
      </c>
      <c r="B293" s="6" t="e">
        <f>VLOOKUP(A293,#REF!,16,FALSE)</f>
        <v>#REF!</v>
      </c>
      <c r="C293" s="6" t="e">
        <f t="shared" si="26"/>
        <v>#REF!</v>
      </c>
      <c r="D293" s="6" t="e">
        <f t="shared" si="27"/>
        <v>#REF!</v>
      </c>
      <c r="E293" s="6" t="e">
        <f t="shared" si="28"/>
        <v>#REF!</v>
      </c>
      <c r="F293" s="6" t="e">
        <f>VLOOKUP(Bilancio_2016_USCITE!C293,#REF!,2,FALSE)</f>
        <v>#REF!</v>
      </c>
      <c r="G293" s="6" t="e">
        <f>VLOOKUP(D293,#REF!,2,FALSE)</f>
        <v>#REF!</v>
      </c>
      <c r="H293" s="6" t="e">
        <f>VLOOKUP(E293,#REF!,2,FALSE)</f>
        <v>#REF!</v>
      </c>
      <c r="I293" s="6" t="e">
        <f>VLOOKUP(A293,#REF!,19,FALSE)</f>
        <v>#REF!</v>
      </c>
      <c r="J293" s="6" t="e">
        <f>VLOOKUP(A293,#REF!,21,FALSE)</f>
        <v>#REF!</v>
      </c>
      <c r="K293" s="6">
        <v>63035</v>
      </c>
      <c r="L293" s="6">
        <v>0</v>
      </c>
      <c r="M293" s="6">
        <v>0</v>
      </c>
      <c r="P293">
        <v>0</v>
      </c>
      <c r="T293">
        <v>0</v>
      </c>
      <c r="Y293">
        <v>0</v>
      </c>
      <c r="AC293">
        <v>0</v>
      </c>
      <c r="AD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</row>
    <row r="294" spans="1:39" ht="15">
      <c r="A294" s="6" t="str">
        <f t="shared" si="25"/>
        <v>630400</v>
      </c>
      <c r="B294" s="6" t="e">
        <f>VLOOKUP(A294,#REF!,16,FALSE)</f>
        <v>#REF!</v>
      </c>
      <c r="C294" s="6" t="e">
        <f t="shared" si="26"/>
        <v>#REF!</v>
      </c>
      <c r="D294" s="6" t="e">
        <f t="shared" si="27"/>
        <v>#REF!</v>
      </c>
      <c r="E294" s="6" t="e">
        <f t="shared" si="28"/>
        <v>#REF!</v>
      </c>
      <c r="F294" s="6" t="e">
        <f>VLOOKUP(Bilancio_2016_USCITE!C294,#REF!,2,FALSE)</f>
        <v>#REF!</v>
      </c>
      <c r="G294" s="6" t="e">
        <f>VLOOKUP(D294,#REF!,2,FALSE)</f>
        <v>#REF!</v>
      </c>
      <c r="H294" s="6" t="e">
        <f>VLOOKUP(E294,#REF!,2,FALSE)</f>
        <v>#REF!</v>
      </c>
      <c r="I294" s="6" t="e">
        <f>VLOOKUP(A294,#REF!,19,FALSE)</f>
        <v>#REF!</v>
      </c>
      <c r="J294" s="6" t="e">
        <f>VLOOKUP(A294,#REF!,21,FALSE)</f>
        <v>#REF!</v>
      </c>
      <c r="K294" s="6">
        <v>63040</v>
      </c>
      <c r="L294" s="6">
        <v>0</v>
      </c>
      <c r="M294" s="6">
        <v>0</v>
      </c>
      <c r="P294">
        <v>0</v>
      </c>
      <c r="T294">
        <v>0</v>
      </c>
      <c r="W294">
        <v>0</v>
      </c>
      <c r="Y294">
        <v>0</v>
      </c>
      <c r="AC294">
        <v>0</v>
      </c>
      <c r="AD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</row>
    <row r="295" spans="1:39" ht="15">
      <c r="A295" s="6" t="str">
        <f t="shared" si="25"/>
        <v>630500</v>
      </c>
      <c r="B295" s="6" t="e">
        <f>VLOOKUP(A295,#REF!,16,FALSE)</f>
        <v>#REF!</v>
      </c>
      <c r="C295" s="6" t="e">
        <f t="shared" si="26"/>
        <v>#REF!</v>
      </c>
      <c r="D295" s="6" t="e">
        <f t="shared" si="27"/>
        <v>#REF!</v>
      </c>
      <c r="E295" s="6" t="e">
        <f t="shared" si="28"/>
        <v>#REF!</v>
      </c>
      <c r="F295" s="6" t="e">
        <f>VLOOKUP(Bilancio_2016_USCITE!C295,#REF!,2,FALSE)</f>
        <v>#REF!</v>
      </c>
      <c r="G295" s="6" t="e">
        <f>VLOOKUP(D295,#REF!,2,FALSE)</f>
        <v>#REF!</v>
      </c>
      <c r="H295" s="6" t="e">
        <f>VLOOKUP(E295,#REF!,2,FALSE)</f>
        <v>#REF!</v>
      </c>
      <c r="I295" s="6" t="e">
        <f>VLOOKUP(A295,#REF!,19,FALSE)</f>
        <v>#REF!</v>
      </c>
      <c r="J295" s="6" t="e">
        <f>VLOOKUP(A295,#REF!,21,FALSE)</f>
        <v>#REF!</v>
      </c>
      <c r="K295" s="6">
        <v>63050</v>
      </c>
      <c r="L295" s="6">
        <v>0</v>
      </c>
      <c r="M295" s="6">
        <v>0</v>
      </c>
      <c r="N295" s="6">
        <v>20000</v>
      </c>
      <c r="O295">
        <v>0</v>
      </c>
      <c r="P295">
        <v>20000</v>
      </c>
      <c r="Q295" s="6">
        <v>45000</v>
      </c>
      <c r="R295" s="6">
        <v>45000</v>
      </c>
      <c r="S295">
        <v>0</v>
      </c>
      <c r="T295">
        <v>45000</v>
      </c>
      <c r="W295">
        <v>0.01</v>
      </c>
      <c r="Y295">
        <v>0.01</v>
      </c>
      <c r="AC295">
        <v>0.01</v>
      </c>
      <c r="AD295">
        <v>0</v>
      </c>
      <c r="AF295">
        <v>0</v>
      </c>
      <c r="AG295">
        <v>0</v>
      </c>
      <c r="AH295">
        <v>0</v>
      </c>
      <c r="AI295">
        <v>0.01</v>
      </c>
      <c r="AJ295">
        <v>0.01</v>
      </c>
      <c r="AK295">
        <v>0</v>
      </c>
      <c r="AL295">
        <v>20000</v>
      </c>
      <c r="AM295">
        <v>0.01</v>
      </c>
    </row>
    <row r="296" spans="1:39" ht="15">
      <c r="A296" s="6" t="str">
        <f t="shared" si="25"/>
        <v>630600</v>
      </c>
      <c r="B296" s="6" t="e">
        <f>VLOOKUP(A296,#REF!,16,FALSE)</f>
        <v>#REF!</v>
      </c>
      <c r="C296" s="6" t="e">
        <f t="shared" si="26"/>
        <v>#REF!</v>
      </c>
      <c r="D296" s="6" t="e">
        <f t="shared" si="27"/>
        <v>#REF!</v>
      </c>
      <c r="E296" s="6" t="e">
        <f t="shared" si="28"/>
        <v>#REF!</v>
      </c>
      <c r="F296" s="6" t="e">
        <f>VLOOKUP(Bilancio_2016_USCITE!C296,#REF!,2,FALSE)</f>
        <v>#REF!</v>
      </c>
      <c r="G296" s="6" t="e">
        <f>VLOOKUP(D296,#REF!,2,FALSE)</f>
        <v>#REF!</v>
      </c>
      <c r="H296" s="6" t="e">
        <f>VLOOKUP(E296,#REF!,2,FALSE)</f>
        <v>#REF!</v>
      </c>
      <c r="I296" s="6" t="e">
        <f>VLOOKUP(A296,#REF!,19,FALSE)</f>
        <v>#REF!</v>
      </c>
      <c r="J296" s="6" t="e">
        <f>VLOOKUP(A296,#REF!,21,FALSE)</f>
        <v>#REF!</v>
      </c>
      <c r="K296" s="6">
        <v>63060</v>
      </c>
      <c r="L296" s="6">
        <v>0</v>
      </c>
      <c r="M296" s="6">
        <v>0</v>
      </c>
      <c r="N296" s="6">
        <v>0</v>
      </c>
      <c r="O296">
        <v>0</v>
      </c>
      <c r="P296">
        <v>0</v>
      </c>
      <c r="Q296" s="6">
        <v>7864000</v>
      </c>
      <c r="R296" s="6">
        <v>7864000</v>
      </c>
      <c r="S296">
        <v>0</v>
      </c>
      <c r="T296">
        <v>7864000</v>
      </c>
      <c r="Y296">
        <v>0</v>
      </c>
      <c r="AC296">
        <v>0</v>
      </c>
      <c r="AD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</row>
    <row r="297" spans="1:39" ht="15">
      <c r="A297" s="6" t="str">
        <f t="shared" si="25"/>
        <v>6306010</v>
      </c>
      <c r="B297" s="6" t="e">
        <f>VLOOKUP(A297,#REF!,16,FALSE)</f>
        <v>#REF!</v>
      </c>
      <c r="C297" s="6" t="e">
        <f t="shared" si="26"/>
        <v>#REF!</v>
      </c>
      <c r="D297" s="6" t="e">
        <f t="shared" si="27"/>
        <v>#REF!</v>
      </c>
      <c r="E297" s="6" t="e">
        <f t="shared" si="28"/>
        <v>#REF!</v>
      </c>
      <c r="F297" s="6" t="e">
        <f>VLOOKUP(Bilancio_2016_USCITE!C297,#REF!,2,FALSE)</f>
        <v>#REF!</v>
      </c>
      <c r="G297" s="6" t="e">
        <f>VLOOKUP(D297,#REF!,2,FALSE)</f>
        <v>#REF!</v>
      </c>
      <c r="H297" s="6" t="e">
        <f>VLOOKUP(E297,#REF!,2,FALSE)</f>
        <v>#REF!</v>
      </c>
      <c r="I297" s="6" t="e">
        <f>VLOOKUP(A297,#REF!,19,FALSE)</f>
        <v>#REF!</v>
      </c>
      <c r="J297" s="6" t="e">
        <f>VLOOKUP(A297,#REF!,21,FALSE)</f>
        <v>#REF!</v>
      </c>
      <c r="K297" s="6">
        <v>63060</v>
      </c>
      <c r="L297" s="6">
        <v>10</v>
      </c>
      <c r="M297" s="6">
        <v>0</v>
      </c>
      <c r="P297">
        <v>0</v>
      </c>
      <c r="Q297" s="11">
        <f>$Q$296*N297/SUM($N$297:$N$303)</f>
        <v>0</v>
      </c>
      <c r="R297" s="11"/>
      <c r="T297">
        <v>0</v>
      </c>
      <c r="W297">
        <v>6121386.45</v>
      </c>
      <c r="Y297">
        <v>6121386.45</v>
      </c>
      <c r="AC297">
        <v>6121386.45</v>
      </c>
      <c r="AD297">
        <v>0</v>
      </c>
      <c r="AF297">
        <v>0</v>
      </c>
      <c r="AG297">
        <v>0</v>
      </c>
      <c r="AH297">
        <v>0</v>
      </c>
      <c r="AI297">
        <v>6121386.45</v>
      </c>
      <c r="AJ297">
        <v>6121386.45</v>
      </c>
      <c r="AK297">
        <v>0</v>
      </c>
      <c r="AL297">
        <v>0</v>
      </c>
      <c r="AM297">
        <v>6121386.45</v>
      </c>
    </row>
    <row r="298" spans="1:39" ht="15">
      <c r="A298" s="6" t="str">
        <f t="shared" si="25"/>
        <v>6306011</v>
      </c>
      <c r="B298" s="6" t="e">
        <f>VLOOKUP(A298,#REF!,16,FALSE)</f>
        <v>#REF!</v>
      </c>
      <c r="C298" s="6" t="e">
        <f t="shared" si="26"/>
        <v>#REF!</v>
      </c>
      <c r="D298" s="6" t="e">
        <f t="shared" si="27"/>
        <v>#REF!</v>
      </c>
      <c r="E298" s="6" t="e">
        <f t="shared" si="28"/>
        <v>#REF!</v>
      </c>
      <c r="F298" s="6" t="e">
        <f>VLOOKUP(Bilancio_2016_USCITE!C298,#REF!,2,FALSE)</f>
        <v>#REF!</v>
      </c>
      <c r="G298" s="6" t="e">
        <f>VLOOKUP(D298,#REF!,2,FALSE)</f>
        <v>#REF!</v>
      </c>
      <c r="H298" s="6" t="e">
        <f>VLOOKUP(E298,#REF!,2,FALSE)</f>
        <v>#REF!</v>
      </c>
      <c r="I298" s="6" t="e">
        <f>VLOOKUP(A298,#REF!,19,FALSE)</f>
        <v>#REF!</v>
      </c>
      <c r="J298" s="6" t="e">
        <f>VLOOKUP(A298,#REF!,21,FALSE)</f>
        <v>#REF!</v>
      </c>
      <c r="K298" s="6">
        <v>63060</v>
      </c>
      <c r="L298" s="6">
        <v>11</v>
      </c>
      <c r="M298" s="6">
        <v>0</v>
      </c>
      <c r="P298">
        <v>0</v>
      </c>
      <c r="Q298" s="11">
        <f aca="true" t="shared" si="29" ref="Q298:Q303">$Q$296*N298/SUM($N$297:$N$303)</f>
        <v>0</v>
      </c>
      <c r="R298" s="11"/>
      <c r="T298">
        <v>0</v>
      </c>
      <c r="W298">
        <v>0</v>
      </c>
      <c r="Y298">
        <v>0</v>
      </c>
      <c r="AC298">
        <v>0</v>
      </c>
      <c r="AD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</row>
    <row r="299" spans="1:39" ht="15">
      <c r="A299" s="6" t="str">
        <f t="shared" si="25"/>
        <v>6306012</v>
      </c>
      <c r="B299" s="6" t="e">
        <f>VLOOKUP(A299,#REF!,16,FALSE)</f>
        <v>#REF!</v>
      </c>
      <c r="C299" s="6" t="e">
        <f t="shared" si="26"/>
        <v>#REF!</v>
      </c>
      <c r="D299" s="6" t="e">
        <f t="shared" si="27"/>
        <v>#REF!</v>
      </c>
      <c r="E299" s="6" t="e">
        <f t="shared" si="28"/>
        <v>#REF!</v>
      </c>
      <c r="F299" s="6" t="e">
        <f>VLOOKUP(Bilancio_2016_USCITE!C299,#REF!,2,FALSE)</f>
        <v>#REF!</v>
      </c>
      <c r="G299" s="6" t="e">
        <f>VLOOKUP(D299,#REF!,2,FALSE)</f>
        <v>#REF!</v>
      </c>
      <c r="H299" s="6" t="e">
        <f>VLOOKUP(E299,#REF!,2,FALSE)</f>
        <v>#REF!</v>
      </c>
      <c r="I299" s="6" t="e">
        <f>VLOOKUP(A299,#REF!,19,FALSE)</f>
        <v>#REF!</v>
      </c>
      <c r="J299" s="6" t="e">
        <f>VLOOKUP(A299,#REF!,21,FALSE)</f>
        <v>#REF!</v>
      </c>
      <c r="K299" s="6">
        <v>63060</v>
      </c>
      <c r="L299" s="6">
        <v>12</v>
      </c>
      <c r="M299" s="6">
        <v>1</v>
      </c>
      <c r="N299" s="6">
        <v>840000</v>
      </c>
      <c r="O299">
        <v>0</v>
      </c>
      <c r="P299">
        <v>840000</v>
      </c>
      <c r="Q299" s="11">
        <f t="shared" si="29"/>
        <v>1845184.3575418994</v>
      </c>
      <c r="R299" s="11"/>
      <c r="S299">
        <v>0</v>
      </c>
      <c r="T299">
        <v>0</v>
      </c>
      <c r="W299">
        <v>417744.3</v>
      </c>
      <c r="Y299">
        <v>417744.3</v>
      </c>
      <c r="AC299">
        <v>417744.3</v>
      </c>
      <c r="AD299">
        <v>0</v>
      </c>
      <c r="AF299">
        <v>0</v>
      </c>
      <c r="AG299">
        <v>0</v>
      </c>
      <c r="AH299">
        <v>0</v>
      </c>
      <c r="AI299">
        <v>417744.3</v>
      </c>
      <c r="AJ299">
        <v>417744.3</v>
      </c>
      <c r="AK299">
        <v>0</v>
      </c>
      <c r="AL299">
        <v>840000</v>
      </c>
      <c r="AM299">
        <v>417744.3</v>
      </c>
    </row>
    <row r="300" spans="1:39" ht="15">
      <c r="A300" s="6" t="str">
        <f t="shared" si="25"/>
        <v>6306013</v>
      </c>
      <c r="B300" s="6" t="e">
        <f>VLOOKUP(A300,#REF!,16,FALSE)</f>
        <v>#REF!</v>
      </c>
      <c r="C300" s="6" t="e">
        <f t="shared" si="26"/>
        <v>#REF!</v>
      </c>
      <c r="D300" s="6" t="e">
        <f t="shared" si="27"/>
        <v>#REF!</v>
      </c>
      <c r="E300" s="6" t="e">
        <f t="shared" si="28"/>
        <v>#REF!</v>
      </c>
      <c r="F300" s="6" t="e">
        <f>VLOOKUP(Bilancio_2016_USCITE!C300,#REF!,2,FALSE)</f>
        <v>#REF!</v>
      </c>
      <c r="G300" s="6" t="e">
        <f>VLOOKUP(D300,#REF!,2,FALSE)</f>
        <v>#REF!</v>
      </c>
      <c r="H300" s="6" t="e">
        <f>VLOOKUP(E300,#REF!,2,FALSE)</f>
        <v>#REF!</v>
      </c>
      <c r="I300" s="6" t="e">
        <f>VLOOKUP(A300,#REF!,19,FALSE)</f>
        <v>#REF!</v>
      </c>
      <c r="J300" s="6" t="e">
        <f>VLOOKUP(A300,#REF!,21,FALSE)</f>
        <v>#REF!</v>
      </c>
      <c r="K300" s="6">
        <v>63060</v>
      </c>
      <c r="L300" s="6">
        <v>13</v>
      </c>
      <c r="M300" s="6">
        <v>1</v>
      </c>
      <c r="N300" s="6">
        <v>1525000</v>
      </c>
      <c r="O300">
        <v>0</v>
      </c>
      <c r="P300">
        <v>1525000</v>
      </c>
      <c r="Q300" s="11">
        <f t="shared" si="29"/>
        <v>3349888.2681564246</v>
      </c>
      <c r="R300" s="11"/>
      <c r="S300">
        <v>0</v>
      </c>
      <c r="T300">
        <v>0</v>
      </c>
      <c r="U300">
        <v>0</v>
      </c>
      <c r="V300">
        <v>0</v>
      </c>
      <c r="W300">
        <v>1978955.95</v>
      </c>
      <c r="Y300">
        <v>1978955.95</v>
      </c>
      <c r="AA300">
        <v>277880.33</v>
      </c>
      <c r="AB300">
        <v>0</v>
      </c>
      <c r="AC300">
        <v>1978955.95</v>
      </c>
      <c r="AD300">
        <v>0</v>
      </c>
      <c r="AF300">
        <v>0</v>
      </c>
      <c r="AG300">
        <v>0</v>
      </c>
      <c r="AH300">
        <v>0</v>
      </c>
      <c r="AI300">
        <v>1978955.95</v>
      </c>
      <c r="AJ300">
        <v>1978955.95</v>
      </c>
      <c r="AK300">
        <v>0</v>
      </c>
      <c r="AL300">
        <v>1525000</v>
      </c>
      <c r="AM300">
        <v>1978955.95</v>
      </c>
    </row>
    <row r="301" spans="1:39" ht="15">
      <c r="A301" s="6" t="str">
        <f t="shared" si="25"/>
        <v>6306020</v>
      </c>
      <c r="B301" s="6" t="e">
        <f>VLOOKUP(A301,#REF!,16,FALSE)</f>
        <v>#REF!</v>
      </c>
      <c r="C301" s="6" t="e">
        <f t="shared" si="26"/>
        <v>#REF!</v>
      </c>
      <c r="D301" s="6" t="e">
        <f t="shared" si="27"/>
        <v>#REF!</v>
      </c>
      <c r="E301" s="6" t="e">
        <f t="shared" si="28"/>
        <v>#REF!</v>
      </c>
      <c r="F301" s="6" t="e">
        <f>VLOOKUP(Bilancio_2016_USCITE!C301,#REF!,2,FALSE)</f>
        <v>#REF!</v>
      </c>
      <c r="G301" s="6" t="e">
        <f>VLOOKUP(D301,#REF!,2,FALSE)</f>
        <v>#REF!</v>
      </c>
      <c r="H301" s="6" t="e">
        <f>VLOOKUP(E301,#REF!,2,FALSE)</f>
        <v>#REF!</v>
      </c>
      <c r="I301" s="6" t="e">
        <f>VLOOKUP(A301,#REF!,19,FALSE)</f>
        <v>#REF!</v>
      </c>
      <c r="J301" s="6" t="e">
        <f>VLOOKUP(A301,#REF!,21,FALSE)</f>
        <v>#REF!</v>
      </c>
      <c r="K301" s="6">
        <v>63060</v>
      </c>
      <c r="L301" s="6">
        <v>20</v>
      </c>
      <c r="M301" s="6">
        <v>0</v>
      </c>
      <c r="P301">
        <v>0</v>
      </c>
      <c r="Q301" s="11">
        <f t="shared" si="29"/>
        <v>0</v>
      </c>
      <c r="R301" s="11"/>
      <c r="T301">
        <v>0</v>
      </c>
      <c r="U301">
        <v>0</v>
      </c>
      <c r="V301">
        <v>0</v>
      </c>
      <c r="W301">
        <v>1696199.59</v>
      </c>
      <c r="Y301">
        <v>1696199.59</v>
      </c>
      <c r="AA301">
        <v>0</v>
      </c>
      <c r="AB301">
        <v>0</v>
      </c>
      <c r="AC301">
        <v>1696199.59</v>
      </c>
      <c r="AD301">
        <v>0</v>
      </c>
      <c r="AF301">
        <v>0</v>
      </c>
      <c r="AG301">
        <v>0</v>
      </c>
      <c r="AH301">
        <v>0</v>
      </c>
      <c r="AI301">
        <v>1696199.59</v>
      </c>
      <c r="AJ301">
        <v>1696199.59</v>
      </c>
      <c r="AK301">
        <v>0</v>
      </c>
      <c r="AL301">
        <v>0</v>
      </c>
      <c r="AM301">
        <v>1696199.59</v>
      </c>
    </row>
    <row r="302" spans="1:39" ht="15">
      <c r="A302" s="6" t="str">
        <f t="shared" si="25"/>
        <v>6306021</v>
      </c>
      <c r="B302" s="6" t="e">
        <f>VLOOKUP(A302,#REF!,16,FALSE)</f>
        <v>#REF!</v>
      </c>
      <c r="C302" s="6" t="e">
        <f t="shared" si="26"/>
        <v>#REF!</v>
      </c>
      <c r="D302" s="6" t="e">
        <f t="shared" si="27"/>
        <v>#REF!</v>
      </c>
      <c r="E302" s="6" t="e">
        <f t="shared" si="28"/>
        <v>#REF!</v>
      </c>
      <c r="F302" s="6" t="e">
        <f>VLOOKUP(Bilancio_2016_USCITE!C302,#REF!,2,FALSE)</f>
        <v>#REF!</v>
      </c>
      <c r="G302" s="6" t="e">
        <f>VLOOKUP(D302,#REF!,2,FALSE)</f>
        <v>#REF!</v>
      </c>
      <c r="H302" s="6" t="e">
        <f>VLOOKUP(E302,#REF!,2,FALSE)</f>
        <v>#REF!</v>
      </c>
      <c r="I302" s="6" t="e">
        <f>VLOOKUP(A302,#REF!,19,FALSE)</f>
        <v>#REF!</v>
      </c>
      <c r="J302" s="6" t="e">
        <f>VLOOKUP(A302,#REF!,21,FALSE)</f>
        <v>#REF!</v>
      </c>
      <c r="K302" s="6">
        <v>63060</v>
      </c>
      <c r="L302" s="6">
        <v>21</v>
      </c>
      <c r="M302" s="6">
        <v>1</v>
      </c>
      <c r="N302" s="6">
        <v>700000</v>
      </c>
      <c r="O302">
        <v>0</v>
      </c>
      <c r="P302">
        <v>700000</v>
      </c>
      <c r="Q302" s="11">
        <f t="shared" si="29"/>
        <v>1537653.6312849163</v>
      </c>
      <c r="R302" s="11"/>
      <c r="S302">
        <v>0</v>
      </c>
      <c r="T302">
        <v>0</v>
      </c>
      <c r="U302">
        <v>0</v>
      </c>
      <c r="V302">
        <v>0</v>
      </c>
      <c r="W302">
        <v>49563.8</v>
      </c>
      <c r="Y302">
        <v>49563.8</v>
      </c>
      <c r="AA302">
        <v>18949.15</v>
      </c>
      <c r="AB302">
        <v>0</v>
      </c>
      <c r="AC302">
        <v>49563.8</v>
      </c>
      <c r="AD302">
        <v>0</v>
      </c>
      <c r="AF302">
        <v>0</v>
      </c>
      <c r="AG302">
        <v>0</v>
      </c>
      <c r="AH302">
        <v>0</v>
      </c>
      <c r="AI302">
        <v>49563.8</v>
      </c>
      <c r="AJ302">
        <v>49563.8</v>
      </c>
      <c r="AK302">
        <v>0</v>
      </c>
      <c r="AL302">
        <v>700000</v>
      </c>
      <c r="AM302">
        <v>49563.8</v>
      </c>
    </row>
    <row r="303" spans="1:39" ht="15">
      <c r="A303" s="6" t="str">
        <f t="shared" si="25"/>
        <v>6306022</v>
      </c>
      <c r="B303" s="6" t="e">
        <f>VLOOKUP(A303,#REF!,16,FALSE)</f>
        <v>#REF!</v>
      </c>
      <c r="C303" s="6" t="e">
        <f t="shared" si="26"/>
        <v>#REF!</v>
      </c>
      <c r="D303" s="6" t="e">
        <f t="shared" si="27"/>
        <v>#REF!</v>
      </c>
      <c r="E303" s="6" t="e">
        <f t="shared" si="28"/>
        <v>#REF!</v>
      </c>
      <c r="F303" s="6" t="e">
        <f>VLOOKUP(Bilancio_2016_USCITE!C303,#REF!,2,FALSE)</f>
        <v>#REF!</v>
      </c>
      <c r="G303" s="6" t="e">
        <f>VLOOKUP(D303,#REF!,2,FALSE)</f>
        <v>#REF!</v>
      </c>
      <c r="H303" s="6" t="e">
        <f>VLOOKUP(E303,#REF!,2,FALSE)</f>
        <v>#REF!</v>
      </c>
      <c r="I303" s="6" t="e">
        <f>VLOOKUP(A303,#REF!,19,FALSE)</f>
        <v>#REF!</v>
      </c>
      <c r="J303" s="6" t="e">
        <f>VLOOKUP(A303,#REF!,21,FALSE)</f>
        <v>#REF!</v>
      </c>
      <c r="K303" s="6">
        <v>63060</v>
      </c>
      <c r="L303" s="6">
        <v>22</v>
      </c>
      <c r="M303" s="6">
        <v>1</v>
      </c>
      <c r="N303" s="6">
        <v>515000</v>
      </c>
      <c r="O303">
        <v>0</v>
      </c>
      <c r="P303">
        <v>515000</v>
      </c>
      <c r="Q303" s="11">
        <f t="shared" si="29"/>
        <v>1131273.7430167599</v>
      </c>
      <c r="R303" s="11"/>
      <c r="S303">
        <v>0</v>
      </c>
      <c r="T303">
        <v>0</v>
      </c>
      <c r="W303">
        <v>20137.92</v>
      </c>
      <c r="X303">
        <v>0</v>
      </c>
      <c r="Y303">
        <v>20137.92</v>
      </c>
      <c r="Z303">
        <v>14501.25</v>
      </c>
      <c r="AC303">
        <v>5636.67</v>
      </c>
      <c r="AD303">
        <v>0</v>
      </c>
      <c r="AE303">
        <v>14501.25</v>
      </c>
      <c r="AF303">
        <v>0</v>
      </c>
      <c r="AG303">
        <v>14501.25</v>
      </c>
      <c r="AH303">
        <v>0</v>
      </c>
      <c r="AI303">
        <v>5636.67</v>
      </c>
      <c r="AJ303">
        <v>5636.67</v>
      </c>
      <c r="AK303">
        <v>14501.25</v>
      </c>
      <c r="AL303">
        <v>515000</v>
      </c>
      <c r="AM303">
        <v>20137.92</v>
      </c>
    </row>
    <row r="304" spans="1:39" ht="15">
      <c r="A304" s="6" t="str">
        <f t="shared" si="25"/>
        <v>630700</v>
      </c>
      <c r="B304" s="6" t="e">
        <f>VLOOKUP(A304,#REF!,16,FALSE)</f>
        <v>#REF!</v>
      </c>
      <c r="C304" s="6" t="e">
        <f t="shared" si="26"/>
        <v>#REF!</v>
      </c>
      <c r="D304" s="6" t="e">
        <f t="shared" si="27"/>
        <v>#REF!</v>
      </c>
      <c r="E304" s="6" t="e">
        <f t="shared" si="28"/>
        <v>#REF!</v>
      </c>
      <c r="F304" s="6" t="e">
        <f>VLOOKUP(Bilancio_2016_USCITE!C304,#REF!,2,FALSE)</f>
        <v>#REF!</v>
      </c>
      <c r="G304" s="6" t="e">
        <f>VLOOKUP(D304,#REF!,2,FALSE)</f>
        <v>#REF!</v>
      </c>
      <c r="H304" s="6" t="e">
        <f>VLOOKUP(E304,#REF!,2,FALSE)</f>
        <v>#REF!</v>
      </c>
      <c r="I304" s="6" t="e">
        <f>VLOOKUP(A304,#REF!,19,FALSE)</f>
        <v>#REF!</v>
      </c>
      <c r="J304" s="6" t="e">
        <f>VLOOKUP(A304,#REF!,21,FALSE)</f>
        <v>#REF!</v>
      </c>
      <c r="K304" s="6">
        <v>63070</v>
      </c>
      <c r="L304" s="6">
        <v>0</v>
      </c>
      <c r="M304" s="6">
        <v>0</v>
      </c>
      <c r="N304" s="6">
        <v>300000</v>
      </c>
      <c r="O304">
        <v>0</v>
      </c>
      <c r="P304">
        <v>300000</v>
      </c>
      <c r="Q304" s="6">
        <v>312000</v>
      </c>
      <c r="R304" s="6">
        <v>312000</v>
      </c>
      <c r="S304">
        <v>0</v>
      </c>
      <c r="T304">
        <v>312000</v>
      </c>
      <c r="W304">
        <v>12111.66</v>
      </c>
      <c r="Y304">
        <v>12111.66</v>
      </c>
      <c r="AC304">
        <v>12111.66</v>
      </c>
      <c r="AD304">
        <v>0</v>
      </c>
      <c r="AF304">
        <v>0</v>
      </c>
      <c r="AG304">
        <v>0</v>
      </c>
      <c r="AH304">
        <v>0</v>
      </c>
      <c r="AI304">
        <v>12111.66</v>
      </c>
      <c r="AJ304">
        <v>12111.66</v>
      </c>
      <c r="AK304">
        <v>0</v>
      </c>
      <c r="AL304">
        <v>300000</v>
      </c>
      <c r="AM304">
        <v>12111.66</v>
      </c>
    </row>
    <row r="305" spans="1:39" ht="15">
      <c r="A305" s="6" t="str">
        <f t="shared" si="25"/>
        <v>630800</v>
      </c>
      <c r="B305" s="6" t="e">
        <f>VLOOKUP(A305,#REF!,16,FALSE)</f>
        <v>#REF!</v>
      </c>
      <c r="C305" s="6" t="e">
        <f t="shared" si="26"/>
        <v>#REF!</v>
      </c>
      <c r="D305" s="6" t="e">
        <f t="shared" si="27"/>
        <v>#REF!</v>
      </c>
      <c r="E305" s="6" t="e">
        <f t="shared" si="28"/>
        <v>#REF!</v>
      </c>
      <c r="F305" s="6" t="e">
        <f>VLOOKUP(Bilancio_2016_USCITE!C305,#REF!,2,FALSE)</f>
        <v>#REF!</v>
      </c>
      <c r="G305" s="6" t="e">
        <f>VLOOKUP(D305,#REF!,2,FALSE)</f>
        <v>#REF!</v>
      </c>
      <c r="H305" s="6" t="e">
        <f>VLOOKUP(E305,#REF!,2,FALSE)</f>
        <v>#REF!</v>
      </c>
      <c r="I305" s="6" t="e">
        <f>VLOOKUP(A305,#REF!,19,FALSE)</f>
        <v>#REF!</v>
      </c>
      <c r="J305" s="6" t="e">
        <f>VLOOKUP(A305,#REF!,21,FALSE)</f>
        <v>#REF!</v>
      </c>
      <c r="K305" s="6">
        <v>63080</v>
      </c>
      <c r="L305" s="6">
        <v>0</v>
      </c>
      <c r="M305" s="6">
        <v>0</v>
      </c>
      <c r="P305">
        <v>0</v>
      </c>
      <c r="T305">
        <v>0</v>
      </c>
      <c r="W305">
        <v>0</v>
      </c>
      <c r="Y305">
        <v>0</v>
      </c>
      <c r="AC305">
        <v>0</v>
      </c>
      <c r="AD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</row>
    <row r="306" spans="1:39" ht="15">
      <c r="A306" s="6" t="str">
        <f t="shared" si="25"/>
        <v>710100</v>
      </c>
      <c r="B306" s="6" t="e">
        <f>VLOOKUP(A306,#REF!,16,FALSE)</f>
        <v>#REF!</v>
      </c>
      <c r="C306" s="6" t="e">
        <f t="shared" si="26"/>
        <v>#REF!</v>
      </c>
      <c r="D306" s="6" t="e">
        <f t="shared" si="27"/>
        <v>#REF!</v>
      </c>
      <c r="E306" s="6" t="e">
        <f t="shared" si="28"/>
        <v>#REF!</v>
      </c>
      <c r="F306" s="6" t="e">
        <f>VLOOKUP(Bilancio_2016_USCITE!C306,#REF!,2,FALSE)</f>
        <v>#REF!</v>
      </c>
      <c r="G306" s="6" t="e">
        <f>VLOOKUP(D306,#REF!,2,FALSE)</f>
        <v>#REF!</v>
      </c>
      <c r="H306" s="6" t="e">
        <f>VLOOKUP(E306,#REF!,2,FALSE)</f>
        <v>#REF!</v>
      </c>
      <c r="I306" s="6" t="e">
        <f>VLOOKUP(A306,#REF!,19,FALSE)</f>
        <v>#REF!</v>
      </c>
      <c r="J306" s="6" t="e">
        <f>VLOOKUP(A306,#REF!,21,FALSE)</f>
        <v>#REF!</v>
      </c>
      <c r="K306" s="6">
        <v>71010</v>
      </c>
      <c r="L306" s="6">
        <v>0</v>
      </c>
      <c r="M306" s="6">
        <v>0</v>
      </c>
      <c r="N306" s="6">
        <v>0</v>
      </c>
      <c r="O306">
        <v>0</v>
      </c>
      <c r="P306">
        <v>0</v>
      </c>
      <c r="Q306" s="6">
        <v>4696000</v>
      </c>
      <c r="R306" s="6">
        <v>4696000</v>
      </c>
      <c r="S306">
        <v>0</v>
      </c>
      <c r="T306">
        <v>4696000</v>
      </c>
      <c r="W306">
        <v>23714873.17</v>
      </c>
      <c r="X306">
        <v>0</v>
      </c>
      <c r="Y306">
        <v>23714873.17</v>
      </c>
      <c r="Z306">
        <v>235821.44</v>
      </c>
      <c r="AC306">
        <v>23479051.73</v>
      </c>
      <c r="AD306">
        <v>0</v>
      </c>
      <c r="AE306">
        <v>235821.44</v>
      </c>
      <c r="AF306">
        <v>0</v>
      </c>
      <c r="AG306">
        <v>235821.44</v>
      </c>
      <c r="AH306">
        <v>0</v>
      </c>
      <c r="AI306">
        <v>23479051.73</v>
      </c>
      <c r="AJ306">
        <v>23479051.73</v>
      </c>
      <c r="AK306">
        <v>235821.44</v>
      </c>
      <c r="AL306">
        <v>0</v>
      </c>
      <c r="AM306">
        <v>23714873.17</v>
      </c>
    </row>
    <row r="307" spans="1:39" ht="15">
      <c r="A307" s="6" t="str">
        <f t="shared" si="25"/>
        <v>810100</v>
      </c>
      <c r="B307" s="6" t="e">
        <f>VLOOKUP(A307,#REF!,16,FALSE)</f>
        <v>#REF!</v>
      </c>
      <c r="C307" s="6" t="e">
        <f t="shared" si="26"/>
        <v>#REF!</v>
      </c>
      <c r="D307" s="6" t="e">
        <f t="shared" si="27"/>
        <v>#REF!</v>
      </c>
      <c r="E307" s="6" t="e">
        <f t="shared" si="28"/>
        <v>#REF!</v>
      </c>
      <c r="F307" s="6" t="e">
        <f>VLOOKUP(Bilancio_2016_USCITE!C307,#REF!,2,FALSE)</f>
        <v>#REF!</v>
      </c>
      <c r="G307" s="6" t="e">
        <f>VLOOKUP(D307,#REF!,2,FALSE)</f>
        <v>#REF!</v>
      </c>
      <c r="H307" s="6" t="e">
        <f>VLOOKUP(E307,#REF!,2,FALSE)</f>
        <v>#REF!</v>
      </c>
      <c r="I307" s="6" t="e">
        <f>VLOOKUP(A307,#REF!,19,FALSE)</f>
        <v>#REF!</v>
      </c>
      <c r="J307" s="6" t="e">
        <f>VLOOKUP(A307,#REF!,21,FALSE)</f>
        <v>#REF!</v>
      </c>
      <c r="K307" s="6">
        <v>81010</v>
      </c>
      <c r="L307" s="6">
        <v>0</v>
      </c>
      <c r="M307" s="6">
        <v>0</v>
      </c>
      <c r="P307">
        <v>0</v>
      </c>
      <c r="T307">
        <v>0</v>
      </c>
      <c r="W307">
        <v>0</v>
      </c>
      <c r="Y307">
        <v>0</v>
      </c>
      <c r="AC307">
        <v>0</v>
      </c>
      <c r="AD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</row>
    <row r="308" spans="1:39" ht="15">
      <c r="A308" s="6" t="str">
        <f t="shared" si="25"/>
        <v>810200</v>
      </c>
      <c r="B308" s="6" t="e">
        <f>VLOOKUP(A308,#REF!,16,FALSE)</f>
        <v>#REF!</v>
      </c>
      <c r="C308" s="6" t="e">
        <f t="shared" si="26"/>
        <v>#REF!</v>
      </c>
      <c r="D308" s="6" t="e">
        <f t="shared" si="27"/>
        <v>#REF!</v>
      </c>
      <c r="E308" s="6" t="e">
        <f t="shared" si="28"/>
        <v>#REF!</v>
      </c>
      <c r="F308" s="6" t="e">
        <f>VLOOKUP(Bilancio_2016_USCITE!C308,#REF!,2,FALSE)</f>
        <v>#REF!</v>
      </c>
      <c r="G308" s="6" t="e">
        <f>VLOOKUP(D308,#REF!,2,FALSE)</f>
        <v>#REF!</v>
      </c>
      <c r="H308" s="6" t="e">
        <f>VLOOKUP(E308,#REF!,2,FALSE)</f>
        <v>#REF!</v>
      </c>
      <c r="I308" s="6" t="e">
        <f>VLOOKUP(A308,#REF!,19,FALSE)</f>
        <v>#REF!</v>
      </c>
      <c r="J308" s="6" t="e">
        <f>VLOOKUP(A308,#REF!,21,FALSE)</f>
        <v>#REF!</v>
      </c>
      <c r="K308" s="6">
        <v>81020</v>
      </c>
      <c r="L308" s="6">
        <v>0</v>
      </c>
      <c r="M308" s="6">
        <v>0</v>
      </c>
      <c r="P308">
        <v>0</v>
      </c>
      <c r="T308">
        <v>0</v>
      </c>
      <c r="Y308">
        <v>0</v>
      </c>
      <c r="AC308">
        <v>0</v>
      </c>
      <c r="AD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</row>
    <row r="309" spans="1:39" ht="15">
      <c r="A309" s="6" t="str">
        <f t="shared" si="25"/>
        <v>820100</v>
      </c>
      <c r="B309" s="6" t="e">
        <f>VLOOKUP(A309,#REF!,16,FALSE)</f>
        <v>#REF!</v>
      </c>
      <c r="C309" s="6" t="e">
        <f t="shared" si="26"/>
        <v>#REF!</v>
      </c>
      <c r="D309" s="6" t="e">
        <f t="shared" si="27"/>
        <v>#REF!</v>
      </c>
      <c r="E309" s="6" t="e">
        <f t="shared" si="28"/>
        <v>#REF!</v>
      </c>
      <c r="F309" s="6" t="e">
        <f>VLOOKUP(Bilancio_2016_USCITE!C309,#REF!,2,FALSE)</f>
        <v>#REF!</v>
      </c>
      <c r="G309" s="6" t="e">
        <f>VLOOKUP(D309,#REF!,2,FALSE)</f>
        <v>#REF!</v>
      </c>
      <c r="H309" s="6" t="e">
        <f>VLOOKUP(E309,#REF!,2,FALSE)</f>
        <v>#REF!</v>
      </c>
      <c r="I309" s="6" t="e">
        <f>VLOOKUP(A309,#REF!,19,FALSE)</f>
        <v>#REF!</v>
      </c>
      <c r="J309" s="6" t="e">
        <f>VLOOKUP(A309,#REF!,21,FALSE)</f>
        <v>#REF!</v>
      </c>
      <c r="K309" s="6">
        <v>82010</v>
      </c>
      <c r="L309" s="6">
        <v>0</v>
      </c>
      <c r="M309" s="6">
        <v>0</v>
      </c>
      <c r="P309">
        <v>0</v>
      </c>
      <c r="T309">
        <v>0</v>
      </c>
      <c r="Y309">
        <v>0</v>
      </c>
      <c r="AC309">
        <v>0</v>
      </c>
      <c r="AD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</row>
    <row r="310" spans="1:39" ht="15">
      <c r="A310" s="6" t="str">
        <f t="shared" si="25"/>
        <v>910100</v>
      </c>
      <c r="B310" s="6" t="e">
        <f>VLOOKUP(A310,#REF!,16,FALSE)</f>
        <v>#REF!</v>
      </c>
      <c r="C310" s="6" t="e">
        <f t="shared" si="26"/>
        <v>#REF!</v>
      </c>
      <c r="D310" s="6" t="e">
        <f t="shared" si="27"/>
        <v>#REF!</v>
      </c>
      <c r="E310" s="6" t="e">
        <f t="shared" si="28"/>
        <v>#REF!</v>
      </c>
      <c r="F310" s="6" t="e">
        <f>VLOOKUP(Bilancio_2016_USCITE!C310,#REF!,2,FALSE)</f>
        <v>#REF!</v>
      </c>
      <c r="G310" s="6" t="e">
        <f>VLOOKUP(D310,#REF!,2,FALSE)</f>
        <v>#REF!</v>
      </c>
      <c r="H310" s="6" t="e">
        <f>VLOOKUP(E310,#REF!,2,FALSE)</f>
        <v>#REF!</v>
      </c>
      <c r="I310" s="6" t="e">
        <f>VLOOKUP(A310,#REF!,19,FALSE)</f>
        <v>#REF!</v>
      </c>
      <c r="J310" s="6" t="e">
        <f>VLOOKUP(A310,#REF!,21,FALSE)</f>
        <v>#REF!</v>
      </c>
      <c r="K310" s="6">
        <v>91010</v>
      </c>
      <c r="L310" s="6">
        <v>0</v>
      </c>
      <c r="M310" s="6">
        <v>0</v>
      </c>
      <c r="N310" s="6">
        <v>0</v>
      </c>
      <c r="O310">
        <v>0</v>
      </c>
      <c r="P310">
        <v>0</v>
      </c>
      <c r="Q310" s="6">
        <v>24426000</v>
      </c>
      <c r="R310" s="6">
        <v>24426000</v>
      </c>
      <c r="S310">
        <v>0</v>
      </c>
      <c r="T310">
        <v>24426000</v>
      </c>
      <c r="Y310">
        <v>0</v>
      </c>
      <c r="AC310">
        <v>0</v>
      </c>
      <c r="AD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</row>
    <row r="311" spans="1:39" ht="15">
      <c r="A311" s="6" t="str">
        <f t="shared" si="25"/>
        <v>9101010</v>
      </c>
      <c r="B311" s="6" t="e">
        <f>VLOOKUP(A311,#REF!,16,FALSE)</f>
        <v>#REF!</v>
      </c>
      <c r="C311" s="6" t="e">
        <f t="shared" si="26"/>
        <v>#REF!</v>
      </c>
      <c r="D311" s="6" t="e">
        <f t="shared" si="27"/>
        <v>#REF!</v>
      </c>
      <c r="E311" s="6" t="e">
        <f t="shared" si="28"/>
        <v>#REF!</v>
      </c>
      <c r="F311" s="6" t="e">
        <f>VLOOKUP(Bilancio_2016_USCITE!C311,#REF!,2,FALSE)</f>
        <v>#REF!</v>
      </c>
      <c r="G311" s="6" t="e">
        <f>VLOOKUP(D311,#REF!,2,FALSE)</f>
        <v>#REF!</v>
      </c>
      <c r="H311" s="6" t="e">
        <f>VLOOKUP(E311,#REF!,2,FALSE)</f>
        <v>#REF!</v>
      </c>
      <c r="I311" s="6" t="e">
        <f>VLOOKUP(A311,#REF!,19,FALSE)</f>
        <v>#REF!</v>
      </c>
      <c r="J311" s="6" t="e">
        <f>VLOOKUP(A311,#REF!,21,FALSE)</f>
        <v>#REF!</v>
      </c>
      <c r="K311" s="6">
        <v>91010</v>
      </c>
      <c r="L311" s="6">
        <v>10</v>
      </c>
      <c r="M311" s="6">
        <v>0</v>
      </c>
      <c r="N311" s="6">
        <v>23426000</v>
      </c>
      <c r="O311">
        <v>0</v>
      </c>
      <c r="P311">
        <v>23426000</v>
      </c>
      <c r="Q311" s="11">
        <f>$Q$310*N311/SUM($N$311:$N$312)</f>
        <v>23426000</v>
      </c>
      <c r="R311" s="11"/>
      <c r="S311">
        <v>0</v>
      </c>
      <c r="T311">
        <v>0</v>
      </c>
      <c r="U311">
        <v>23426000</v>
      </c>
      <c r="V311">
        <v>8026.13</v>
      </c>
      <c r="W311">
        <v>62319.41</v>
      </c>
      <c r="Y311">
        <v>62319.41</v>
      </c>
      <c r="AA311">
        <v>23426000</v>
      </c>
      <c r="AB311">
        <v>1451275.27</v>
      </c>
      <c r="AC311">
        <v>62319.41</v>
      </c>
      <c r="AD311">
        <v>0</v>
      </c>
      <c r="AF311">
        <v>0</v>
      </c>
      <c r="AG311">
        <v>0</v>
      </c>
      <c r="AH311">
        <v>23417973.87</v>
      </c>
      <c r="AI311">
        <v>62319.41</v>
      </c>
      <c r="AJ311">
        <v>23480293.28</v>
      </c>
      <c r="AK311">
        <v>8026.13</v>
      </c>
      <c r="AL311">
        <v>0</v>
      </c>
      <c r="AM311">
        <v>23488319.41</v>
      </c>
    </row>
    <row r="312" spans="1:39" ht="15">
      <c r="A312" s="6" t="str">
        <f t="shared" si="25"/>
        <v>9101020</v>
      </c>
      <c r="B312" s="6" t="e">
        <f>VLOOKUP(A312,#REF!,16,FALSE)</f>
        <v>#REF!</v>
      </c>
      <c r="C312" s="6" t="e">
        <f t="shared" si="26"/>
        <v>#REF!</v>
      </c>
      <c r="D312" s="6" t="e">
        <f t="shared" si="27"/>
        <v>#REF!</v>
      </c>
      <c r="E312" s="6" t="e">
        <f t="shared" si="28"/>
        <v>#REF!</v>
      </c>
      <c r="F312" s="6" t="e">
        <f>VLOOKUP(Bilancio_2016_USCITE!C312,#REF!,2,FALSE)</f>
        <v>#REF!</v>
      </c>
      <c r="G312" s="6" t="e">
        <f>VLOOKUP(D312,#REF!,2,FALSE)</f>
        <v>#REF!</v>
      </c>
      <c r="H312" s="6" t="e">
        <f>VLOOKUP(E312,#REF!,2,FALSE)</f>
        <v>#REF!</v>
      </c>
      <c r="I312" s="6" t="e">
        <f>VLOOKUP(A312,#REF!,19,FALSE)</f>
        <v>#REF!</v>
      </c>
      <c r="J312" s="6" t="e">
        <f>VLOOKUP(A312,#REF!,21,FALSE)</f>
        <v>#REF!</v>
      </c>
      <c r="K312" s="6">
        <v>91010</v>
      </c>
      <c r="L312" s="6">
        <v>20</v>
      </c>
      <c r="M312" s="6">
        <v>0</v>
      </c>
      <c r="N312" s="6">
        <v>1000000</v>
      </c>
      <c r="O312">
        <v>0</v>
      </c>
      <c r="P312">
        <v>1000000</v>
      </c>
      <c r="Q312" s="11">
        <f>$Q$310*N312/SUM($N$311:$N$312)</f>
        <v>1000000</v>
      </c>
      <c r="R312" s="11"/>
      <c r="S312">
        <v>0</v>
      </c>
      <c r="T312">
        <v>0</v>
      </c>
      <c r="U312">
        <v>1000000</v>
      </c>
      <c r="V312">
        <v>0</v>
      </c>
      <c r="W312">
        <v>858548.72</v>
      </c>
      <c r="Y312">
        <v>858548.72</v>
      </c>
      <c r="AA312">
        <v>1000000</v>
      </c>
      <c r="AB312">
        <v>10370.62</v>
      </c>
      <c r="AC312">
        <v>858548.72</v>
      </c>
      <c r="AD312">
        <v>0</v>
      </c>
      <c r="AF312">
        <v>0</v>
      </c>
      <c r="AG312">
        <v>0</v>
      </c>
      <c r="AH312">
        <v>1000000</v>
      </c>
      <c r="AI312">
        <v>858548.72</v>
      </c>
      <c r="AJ312">
        <v>1858548.72</v>
      </c>
      <c r="AK312">
        <v>0</v>
      </c>
      <c r="AL312">
        <v>0</v>
      </c>
      <c r="AM312">
        <v>1858548.72</v>
      </c>
    </row>
    <row r="313" spans="1:39" ht="15">
      <c r="A313" s="6" t="str">
        <f t="shared" si="25"/>
        <v>910200</v>
      </c>
      <c r="B313" s="6" t="e">
        <f>VLOOKUP(A313,#REF!,16,FALSE)</f>
        <v>#REF!</v>
      </c>
      <c r="C313" s="6" t="e">
        <f t="shared" si="26"/>
        <v>#REF!</v>
      </c>
      <c r="D313" s="6" t="e">
        <f t="shared" si="27"/>
        <v>#REF!</v>
      </c>
      <c r="E313" s="6" t="e">
        <f t="shared" si="28"/>
        <v>#REF!</v>
      </c>
      <c r="F313" s="6" t="e">
        <f>VLOOKUP(Bilancio_2016_USCITE!C313,#REF!,2,FALSE)</f>
        <v>#REF!</v>
      </c>
      <c r="G313" s="6" t="e">
        <f>VLOOKUP(D313,#REF!,2,FALSE)</f>
        <v>#REF!</v>
      </c>
      <c r="H313" s="6" t="e">
        <f>VLOOKUP(E313,#REF!,2,FALSE)</f>
        <v>#REF!</v>
      </c>
      <c r="I313" s="6" t="e">
        <f>VLOOKUP(A313,#REF!,19,FALSE)</f>
        <v>#REF!</v>
      </c>
      <c r="J313" s="6" t="e">
        <f>VLOOKUP(A313,#REF!,21,FALSE)</f>
        <v>#REF!</v>
      </c>
      <c r="K313" s="6">
        <v>91020</v>
      </c>
      <c r="L313" s="6">
        <v>0</v>
      </c>
      <c r="M313" s="6">
        <v>0</v>
      </c>
      <c r="N313" s="6">
        <v>0</v>
      </c>
      <c r="O313">
        <v>0</v>
      </c>
      <c r="P313">
        <v>0</v>
      </c>
      <c r="Q313" s="6">
        <v>9042000</v>
      </c>
      <c r="R313" s="6">
        <v>9042000</v>
      </c>
      <c r="S313">
        <v>0</v>
      </c>
      <c r="T313">
        <v>9042000</v>
      </c>
      <c r="Y313">
        <v>0</v>
      </c>
      <c r="AC313">
        <v>0</v>
      </c>
      <c r="AD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</row>
    <row r="314" spans="1:39" ht="15">
      <c r="A314" s="6" t="str">
        <f t="shared" si="25"/>
        <v>9102010</v>
      </c>
      <c r="B314" s="6" t="e">
        <f>VLOOKUP(A314,#REF!,16,FALSE)</f>
        <v>#REF!</v>
      </c>
      <c r="C314" s="6" t="e">
        <f t="shared" si="26"/>
        <v>#REF!</v>
      </c>
      <c r="D314" s="6" t="e">
        <f t="shared" si="27"/>
        <v>#REF!</v>
      </c>
      <c r="E314" s="6" t="e">
        <f t="shared" si="28"/>
        <v>#REF!</v>
      </c>
      <c r="F314" s="6" t="e">
        <f>VLOOKUP(Bilancio_2016_USCITE!C314,#REF!,2,FALSE)</f>
        <v>#REF!</v>
      </c>
      <c r="G314" s="6" t="e">
        <f>VLOOKUP(D314,#REF!,2,FALSE)</f>
        <v>#REF!</v>
      </c>
      <c r="H314" s="6" t="e">
        <f>VLOOKUP(E314,#REF!,2,FALSE)</f>
        <v>#REF!</v>
      </c>
      <c r="I314" s="6" t="e">
        <f>VLOOKUP(A314,#REF!,19,FALSE)</f>
        <v>#REF!</v>
      </c>
      <c r="J314" s="6" t="e">
        <f>VLOOKUP(A314,#REF!,21,FALSE)</f>
        <v>#REF!</v>
      </c>
      <c r="K314" s="6">
        <v>91020</v>
      </c>
      <c r="L314" s="6">
        <v>10</v>
      </c>
      <c r="M314" s="6">
        <v>0</v>
      </c>
      <c r="N314" s="6">
        <v>8242000</v>
      </c>
      <c r="O314">
        <v>0</v>
      </c>
      <c r="P314">
        <v>8242000</v>
      </c>
      <c r="Q314" s="11">
        <f>$Q$313*N314/SUM($N$314:$N$317)</f>
        <v>8242000</v>
      </c>
      <c r="R314" s="11"/>
      <c r="S314">
        <v>0</v>
      </c>
      <c r="T314">
        <v>0</v>
      </c>
      <c r="U314">
        <v>8242000</v>
      </c>
      <c r="V314">
        <v>0</v>
      </c>
      <c r="W314">
        <v>343248.9</v>
      </c>
      <c r="Y314">
        <v>343248.9</v>
      </c>
      <c r="AA314">
        <v>8242000</v>
      </c>
      <c r="AB314">
        <v>579978.49</v>
      </c>
      <c r="AC314">
        <v>343248.9</v>
      </c>
      <c r="AD314">
        <v>0</v>
      </c>
      <c r="AF314">
        <v>0</v>
      </c>
      <c r="AG314">
        <v>0</v>
      </c>
      <c r="AH314">
        <v>8242000</v>
      </c>
      <c r="AI314">
        <v>343248.9</v>
      </c>
      <c r="AJ314">
        <v>8585248.9</v>
      </c>
      <c r="AK314">
        <v>0</v>
      </c>
      <c r="AL314">
        <v>0</v>
      </c>
      <c r="AM314">
        <v>8585248.9</v>
      </c>
    </row>
    <row r="315" spans="1:39" ht="15">
      <c r="A315" s="6" t="str">
        <f t="shared" si="25"/>
        <v>9102020</v>
      </c>
      <c r="B315" s="6" t="e">
        <f>VLOOKUP(A315,#REF!,16,FALSE)</f>
        <v>#REF!</v>
      </c>
      <c r="C315" s="6" t="e">
        <f t="shared" si="26"/>
        <v>#REF!</v>
      </c>
      <c r="D315" s="6" t="e">
        <f t="shared" si="27"/>
        <v>#REF!</v>
      </c>
      <c r="E315" s="6" t="e">
        <f t="shared" si="28"/>
        <v>#REF!</v>
      </c>
      <c r="F315" s="6" t="e">
        <f>VLOOKUP(Bilancio_2016_USCITE!C315,#REF!,2,FALSE)</f>
        <v>#REF!</v>
      </c>
      <c r="G315" s="6" t="e">
        <f>VLOOKUP(D315,#REF!,2,FALSE)</f>
        <v>#REF!</v>
      </c>
      <c r="H315" s="6" t="e">
        <f>VLOOKUP(E315,#REF!,2,FALSE)</f>
        <v>#REF!</v>
      </c>
      <c r="I315" s="6" t="e">
        <f>VLOOKUP(A315,#REF!,19,FALSE)</f>
        <v>#REF!</v>
      </c>
      <c r="J315" s="6" t="e">
        <f>VLOOKUP(A315,#REF!,21,FALSE)</f>
        <v>#REF!</v>
      </c>
      <c r="K315" s="6">
        <v>91020</v>
      </c>
      <c r="L315" s="6">
        <v>20</v>
      </c>
      <c r="M315" s="6">
        <v>0</v>
      </c>
      <c r="N315" s="6">
        <v>500000</v>
      </c>
      <c r="O315">
        <v>0</v>
      </c>
      <c r="P315">
        <v>500000</v>
      </c>
      <c r="Q315" s="11">
        <f>$Q$313*N315/SUM($N$314:$N$317)</f>
        <v>500000</v>
      </c>
      <c r="R315" s="11"/>
      <c r="S315">
        <v>0</v>
      </c>
      <c r="T315">
        <v>0</v>
      </c>
      <c r="U315">
        <v>500000</v>
      </c>
      <c r="V315">
        <v>0</v>
      </c>
      <c r="W315">
        <v>166683.12</v>
      </c>
      <c r="Y315">
        <v>166683.12</v>
      </c>
      <c r="AA315">
        <v>500000</v>
      </c>
      <c r="AB315">
        <v>24690.88</v>
      </c>
      <c r="AC315">
        <v>166683.12</v>
      </c>
      <c r="AD315">
        <v>0</v>
      </c>
      <c r="AF315">
        <v>0</v>
      </c>
      <c r="AG315">
        <v>0</v>
      </c>
      <c r="AH315">
        <v>500000</v>
      </c>
      <c r="AI315">
        <v>166683.12</v>
      </c>
      <c r="AJ315">
        <v>666683.12</v>
      </c>
      <c r="AK315">
        <v>0</v>
      </c>
      <c r="AL315">
        <v>0</v>
      </c>
      <c r="AM315">
        <v>666683.12</v>
      </c>
    </row>
    <row r="316" spans="1:39" ht="15">
      <c r="A316" s="6" t="str">
        <f t="shared" si="25"/>
        <v>9102030</v>
      </c>
      <c r="B316" s="6" t="e">
        <f>VLOOKUP(A316,#REF!,16,FALSE)</f>
        <v>#REF!</v>
      </c>
      <c r="C316" s="6" t="e">
        <f t="shared" si="26"/>
        <v>#REF!</v>
      </c>
      <c r="D316" s="6" t="e">
        <f t="shared" si="27"/>
        <v>#REF!</v>
      </c>
      <c r="E316" s="6" t="e">
        <f t="shared" si="28"/>
        <v>#REF!</v>
      </c>
      <c r="F316" s="6" t="e">
        <f>VLOOKUP(Bilancio_2016_USCITE!C316,#REF!,2,FALSE)</f>
        <v>#REF!</v>
      </c>
      <c r="G316" s="6" t="e">
        <f>VLOOKUP(D316,#REF!,2,FALSE)</f>
        <v>#REF!</v>
      </c>
      <c r="H316" s="6" t="e">
        <f>VLOOKUP(E316,#REF!,2,FALSE)</f>
        <v>#REF!</v>
      </c>
      <c r="I316" s="6" t="e">
        <f>VLOOKUP(A316,#REF!,19,FALSE)</f>
        <v>#REF!</v>
      </c>
      <c r="J316" s="6" t="e">
        <f>VLOOKUP(A316,#REF!,21,FALSE)</f>
        <v>#REF!</v>
      </c>
      <c r="K316" s="6">
        <v>91020</v>
      </c>
      <c r="L316" s="6">
        <v>30</v>
      </c>
      <c r="M316" s="6">
        <v>0</v>
      </c>
      <c r="P316">
        <v>0</v>
      </c>
      <c r="Q316" s="11">
        <f>$Q$313*N316/SUM($N$314:$N$317)</f>
        <v>0</v>
      </c>
      <c r="R316" s="11"/>
      <c r="T316">
        <v>0</v>
      </c>
      <c r="Y316">
        <v>0</v>
      </c>
      <c r="AC316">
        <v>0</v>
      </c>
      <c r="AD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</row>
    <row r="317" spans="1:39" ht="15">
      <c r="A317" s="6" t="str">
        <f t="shared" si="25"/>
        <v>9102040</v>
      </c>
      <c r="B317" s="6" t="e">
        <f>VLOOKUP(A317,#REF!,16,FALSE)</f>
        <v>#REF!</v>
      </c>
      <c r="C317" s="6" t="e">
        <f t="shared" si="26"/>
        <v>#REF!</v>
      </c>
      <c r="D317" s="6" t="e">
        <f t="shared" si="27"/>
        <v>#REF!</v>
      </c>
      <c r="E317" s="6" t="e">
        <f t="shared" si="28"/>
        <v>#REF!</v>
      </c>
      <c r="F317" s="6" t="e">
        <f>VLOOKUP(Bilancio_2016_USCITE!C317,#REF!,2,FALSE)</f>
        <v>#REF!</v>
      </c>
      <c r="G317" s="6" t="e">
        <f>VLOOKUP(D317,#REF!,2,FALSE)</f>
        <v>#REF!</v>
      </c>
      <c r="H317" s="6" t="e">
        <f>VLOOKUP(E317,#REF!,2,FALSE)</f>
        <v>#REF!</v>
      </c>
      <c r="I317" s="6" t="e">
        <f>VLOOKUP(A317,#REF!,19,FALSE)</f>
        <v>#REF!</v>
      </c>
      <c r="J317" s="6" t="e">
        <f>VLOOKUP(A317,#REF!,21,FALSE)</f>
        <v>#REF!</v>
      </c>
      <c r="K317" s="6">
        <v>91020</v>
      </c>
      <c r="L317" s="6">
        <v>40</v>
      </c>
      <c r="M317" s="6">
        <v>0</v>
      </c>
      <c r="N317" s="6">
        <v>300000</v>
      </c>
      <c r="O317">
        <v>0</v>
      </c>
      <c r="P317">
        <v>300000</v>
      </c>
      <c r="Q317" s="11">
        <f>$Q$313*N317/SUM($N$314:$N$317)</f>
        <v>300000</v>
      </c>
      <c r="R317" s="11"/>
      <c r="S317">
        <v>0</v>
      </c>
      <c r="T317">
        <v>0</v>
      </c>
      <c r="U317">
        <v>300000</v>
      </c>
      <c r="V317">
        <v>0</v>
      </c>
      <c r="W317">
        <v>282823.47</v>
      </c>
      <c r="Y317">
        <v>282823.47</v>
      </c>
      <c r="AA317">
        <v>300000</v>
      </c>
      <c r="AB317">
        <v>2109.55</v>
      </c>
      <c r="AC317">
        <v>282823.47</v>
      </c>
      <c r="AD317">
        <v>0</v>
      </c>
      <c r="AF317">
        <v>0</v>
      </c>
      <c r="AG317">
        <v>0</v>
      </c>
      <c r="AH317">
        <v>300000</v>
      </c>
      <c r="AI317">
        <v>282823.47</v>
      </c>
      <c r="AJ317">
        <v>582823.47</v>
      </c>
      <c r="AK317">
        <v>0</v>
      </c>
      <c r="AL317">
        <v>0</v>
      </c>
      <c r="AM317">
        <v>582823.47</v>
      </c>
    </row>
    <row r="318" spans="1:39" ht="15">
      <c r="A318" s="6" t="str">
        <f t="shared" si="25"/>
        <v>910300</v>
      </c>
      <c r="B318" s="6" t="e">
        <f>VLOOKUP(A318,#REF!,16,FALSE)</f>
        <v>#REF!</v>
      </c>
      <c r="C318" s="6" t="e">
        <f t="shared" si="26"/>
        <v>#REF!</v>
      </c>
      <c r="D318" s="6" t="e">
        <f t="shared" si="27"/>
        <v>#REF!</v>
      </c>
      <c r="E318" s="6" t="e">
        <f t="shared" si="28"/>
        <v>#REF!</v>
      </c>
      <c r="F318" s="6" t="e">
        <f>VLOOKUP(Bilancio_2016_USCITE!C318,#REF!,2,FALSE)</f>
        <v>#REF!</v>
      </c>
      <c r="G318" s="6" t="e">
        <f>VLOOKUP(D318,#REF!,2,FALSE)</f>
        <v>#REF!</v>
      </c>
      <c r="H318" s="6" t="e">
        <f>VLOOKUP(E318,#REF!,2,FALSE)</f>
        <v>#REF!</v>
      </c>
      <c r="I318" s="6" t="e">
        <f>VLOOKUP(A318,#REF!,19,FALSE)</f>
        <v>#REF!</v>
      </c>
      <c r="J318" s="6" t="e">
        <f>VLOOKUP(A318,#REF!,21,FALSE)</f>
        <v>#REF!</v>
      </c>
      <c r="K318" s="6">
        <v>91030</v>
      </c>
      <c r="L318" s="6">
        <v>0</v>
      </c>
      <c r="M318" s="6">
        <v>0</v>
      </c>
      <c r="N318" s="6">
        <v>0</v>
      </c>
      <c r="O318">
        <v>0</v>
      </c>
      <c r="P318">
        <v>0</v>
      </c>
      <c r="Q318" s="6">
        <v>2400000</v>
      </c>
      <c r="R318" s="6">
        <v>2400000</v>
      </c>
      <c r="S318">
        <v>0</v>
      </c>
      <c r="T318">
        <v>2400000</v>
      </c>
      <c r="Y318">
        <v>0</v>
      </c>
      <c r="AC318">
        <v>0</v>
      </c>
      <c r="AD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</row>
    <row r="319" spans="1:39" ht="15">
      <c r="A319" s="6" t="str">
        <f t="shared" si="25"/>
        <v>9103010</v>
      </c>
      <c r="B319" s="6" t="e">
        <f>VLOOKUP(A319,#REF!,16,FALSE)</f>
        <v>#REF!</v>
      </c>
      <c r="C319" s="6" t="e">
        <f t="shared" si="26"/>
        <v>#REF!</v>
      </c>
      <c r="D319" s="6" t="e">
        <f t="shared" si="27"/>
        <v>#REF!</v>
      </c>
      <c r="E319" s="6" t="e">
        <f t="shared" si="28"/>
        <v>#REF!</v>
      </c>
      <c r="F319" s="6" t="e">
        <f>VLOOKUP(Bilancio_2016_USCITE!C319,#REF!,2,FALSE)</f>
        <v>#REF!</v>
      </c>
      <c r="G319" s="6" t="e">
        <f>VLOOKUP(D319,#REF!,2,FALSE)</f>
        <v>#REF!</v>
      </c>
      <c r="H319" s="6" t="e">
        <f>VLOOKUP(E319,#REF!,2,FALSE)</f>
        <v>#REF!</v>
      </c>
      <c r="I319" s="6" t="e">
        <f>VLOOKUP(A319,#REF!,19,FALSE)</f>
        <v>#REF!</v>
      </c>
      <c r="J319" s="6" t="e">
        <f>VLOOKUP(A319,#REF!,21,FALSE)</f>
        <v>#REF!</v>
      </c>
      <c r="K319" s="6">
        <v>91030</v>
      </c>
      <c r="L319" s="6">
        <v>10</v>
      </c>
      <c r="M319" s="6">
        <v>0</v>
      </c>
      <c r="N319" s="6">
        <v>600000</v>
      </c>
      <c r="O319">
        <v>0</v>
      </c>
      <c r="P319">
        <v>600000</v>
      </c>
      <c r="Q319" s="11">
        <f>$Q$318*N319/SUM($N$319:$N$322)</f>
        <v>600000</v>
      </c>
      <c r="R319" s="11"/>
      <c r="S319">
        <v>0</v>
      </c>
      <c r="T319">
        <v>0</v>
      </c>
      <c r="U319">
        <v>600000</v>
      </c>
      <c r="V319">
        <v>12123.52</v>
      </c>
      <c r="W319">
        <v>201654.47</v>
      </c>
      <c r="Y319">
        <v>201654.47</v>
      </c>
      <c r="AA319">
        <v>600000</v>
      </c>
      <c r="AB319">
        <v>12491.07</v>
      </c>
      <c r="AC319">
        <v>201962.83</v>
      </c>
      <c r="AD319">
        <v>-308.36</v>
      </c>
      <c r="AF319">
        <v>-308.36</v>
      </c>
      <c r="AG319">
        <v>-308.36</v>
      </c>
      <c r="AH319">
        <v>587876.48</v>
      </c>
      <c r="AI319">
        <v>201654.47</v>
      </c>
      <c r="AJ319">
        <v>789530.95</v>
      </c>
      <c r="AK319">
        <v>12123.52</v>
      </c>
      <c r="AL319">
        <v>0</v>
      </c>
      <c r="AM319">
        <v>801654.47</v>
      </c>
    </row>
    <row r="320" spans="1:39" ht="15">
      <c r="A320" s="6" t="str">
        <f t="shared" si="25"/>
        <v>9103020</v>
      </c>
      <c r="B320" s="6" t="e">
        <f>VLOOKUP(A320,#REF!,16,FALSE)</f>
        <v>#REF!</v>
      </c>
      <c r="C320" s="6" t="e">
        <f t="shared" si="26"/>
        <v>#REF!</v>
      </c>
      <c r="D320" s="6" t="e">
        <f t="shared" si="27"/>
        <v>#REF!</v>
      </c>
      <c r="E320" s="6" t="e">
        <f t="shared" si="28"/>
        <v>#REF!</v>
      </c>
      <c r="F320" s="6" t="e">
        <f>VLOOKUP(Bilancio_2016_USCITE!C320,#REF!,2,FALSE)</f>
        <v>#REF!</v>
      </c>
      <c r="G320" s="6" t="e">
        <f>VLOOKUP(D320,#REF!,2,FALSE)</f>
        <v>#REF!</v>
      </c>
      <c r="H320" s="6" t="e">
        <f>VLOOKUP(E320,#REF!,2,FALSE)</f>
        <v>#REF!</v>
      </c>
      <c r="I320" s="6" t="e">
        <f>VLOOKUP(A320,#REF!,19,FALSE)</f>
        <v>#REF!</v>
      </c>
      <c r="J320" s="6" t="e">
        <f>VLOOKUP(A320,#REF!,21,FALSE)</f>
        <v>#REF!</v>
      </c>
      <c r="K320" s="6">
        <v>91030</v>
      </c>
      <c r="L320" s="6">
        <v>20</v>
      </c>
      <c r="M320" s="6">
        <v>0</v>
      </c>
      <c r="N320" s="6">
        <v>400000</v>
      </c>
      <c r="O320">
        <v>0</v>
      </c>
      <c r="P320">
        <v>400000</v>
      </c>
      <c r="Q320" s="11">
        <f>$Q$318*N320/SUM($N$319:$N$322)</f>
        <v>400000</v>
      </c>
      <c r="R320" s="11"/>
      <c r="S320">
        <v>0</v>
      </c>
      <c r="T320">
        <v>0</v>
      </c>
      <c r="U320">
        <v>400000</v>
      </c>
      <c r="V320">
        <v>0</v>
      </c>
      <c r="W320">
        <v>262289.24</v>
      </c>
      <c r="Y320">
        <v>262289.24</v>
      </c>
      <c r="AA320">
        <v>400000</v>
      </c>
      <c r="AB320">
        <v>0</v>
      </c>
      <c r="AC320">
        <v>262289.24</v>
      </c>
      <c r="AD320">
        <v>0</v>
      </c>
      <c r="AF320">
        <v>0</v>
      </c>
      <c r="AG320">
        <v>0</v>
      </c>
      <c r="AH320">
        <v>400000</v>
      </c>
      <c r="AI320">
        <v>262289.24</v>
      </c>
      <c r="AJ320">
        <v>662289.24</v>
      </c>
      <c r="AK320">
        <v>0</v>
      </c>
      <c r="AL320">
        <v>0</v>
      </c>
      <c r="AM320">
        <v>662289.24</v>
      </c>
    </row>
    <row r="321" spans="1:39" ht="15">
      <c r="A321" s="6" t="str">
        <f t="shared" si="25"/>
        <v>9103030</v>
      </c>
      <c r="B321" s="6" t="e">
        <f>VLOOKUP(A321,#REF!,16,FALSE)</f>
        <v>#REF!</v>
      </c>
      <c r="C321" s="6" t="e">
        <f t="shared" si="26"/>
        <v>#REF!</v>
      </c>
      <c r="D321" s="6" t="e">
        <f t="shared" si="27"/>
        <v>#REF!</v>
      </c>
      <c r="E321" s="6" t="e">
        <f t="shared" si="28"/>
        <v>#REF!</v>
      </c>
      <c r="F321" s="6" t="e">
        <f>VLOOKUP(Bilancio_2016_USCITE!C321,#REF!,2,FALSE)</f>
        <v>#REF!</v>
      </c>
      <c r="G321" s="6" t="e">
        <f>VLOOKUP(D321,#REF!,2,FALSE)</f>
        <v>#REF!</v>
      </c>
      <c r="H321" s="6" t="e">
        <f>VLOOKUP(E321,#REF!,2,FALSE)</f>
        <v>#REF!</v>
      </c>
      <c r="I321" s="6" t="e">
        <f>VLOOKUP(A321,#REF!,19,FALSE)</f>
        <v>#REF!</v>
      </c>
      <c r="J321" s="6" t="e">
        <f>VLOOKUP(A321,#REF!,21,FALSE)</f>
        <v>#REF!</v>
      </c>
      <c r="K321" s="6">
        <v>91030</v>
      </c>
      <c r="L321" s="6">
        <v>30</v>
      </c>
      <c r="M321" s="6">
        <v>0</v>
      </c>
      <c r="N321" s="6">
        <v>400000</v>
      </c>
      <c r="O321">
        <v>0</v>
      </c>
      <c r="P321">
        <v>400000</v>
      </c>
      <c r="Q321" s="11">
        <f>$Q$318*N321/SUM($N$319:$N$322)</f>
        <v>400000</v>
      </c>
      <c r="R321" s="11"/>
      <c r="S321">
        <v>0</v>
      </c>
      <c r="T321">
        <v>0</v>
      </c>
      <c r="U321">
        <v>400000</v>
      </c>
      <c r="V321">
        <v>140.02</v>
      </c>
      <c r="W321">
        <v>395385.53</v>
      </c>
      <c r="Y321">
        <v>395385.53</v>
      </c>
      <c r="AA321">
        <v>400000</v>
      </c>
      <c r="AB321">
        <v>140.02</v>
      </c>
      <c r="AC321">
        <v>395385.53</v>
      </c>
      <c r="AD321">
        <v>0</v>
      </c>
      <c r="AF321">
        <v>0</v>
      </c>
      <c r="AG321">
        <v>0</v>
      </c>
      <c r="AH321">
        <v>399859.98</v>
      </c>
      <c r="AI321">
        <v>395385.53</v>
      </c>
      <c r="AJ321">
        <v>795245.51</v>
      </c>
      <c r="AK321">
        <v>140.02</v>
      </c>
      <c r="AL321">
        <v>0</v>
      </c>
      <c r="AM321">
        <v>795385.53</v>
      </c>
    </row>
    <row r="322" spans="1:39" ht="15">
      <c r="A322" s="6" t="str">
        <f t="shared" si="25"/>
        <v>9103040</v>
      </c>
      <c r="B322" s="6" t="e">
        <f>VLOOKUP(A322,#REF!,16,FALSE)</f>
        <v>#REF!</v>
      </c>
      <c r="C322" s="6" t="e">
        <f t="shared" si="26"/>
        <v>#REF!</v>
      </c>
      <c r="D322" s="6" t="e">
        <f t="shared" si="27"/>
        <v>#REF!</v>
      </c>
      <c r="E322" s="6" t="e">
        <f t="shared" si="28"/>
        <v>#REF!</v>
      </c>
      <c r="F322" s="6" t="e">
        <f>VLOOKUP(Bilancio_2016_USCITE!C322,#REF!,2,FALSE)</f>
        <v>#REF!</v>
      </c>
      <c r="G322" s="6" t="e">
        <f>VLOOKUP(D322,#REF!,2,FALSE)</f>
        <v>#REF!</v>
      </c>
      <c r="H322" s="6" t="e">
        <f>VLOOKUP(E322,#REF!,2,FALSE)</f>
        <v>#REF!</v>
      </c>
      <c r="I322" s="6" t="e">
        <f>VLOOKUP(A322,#REF!,19,FALSE)</f>
        <v>#REF!</v>
      </c>
      <c r="J322" s="6" t="e">
        <f>VLOOKUP(A322,#REF!,21,FALSE)</f>
        <v>#REF!</v>
      </c>
      <c r="K322" s="6">
        <v>91030</v>
      </c>
      <c r="L322" s="6">
        <v>40</v>
      </c>
      <c r="M322" s="6">
        <v>0</v>
      </c>
      <c r="N322" s="6">
        <v>1000000</v>
      </c>
      <c r="O322">
        <v>0</v>
      </c>
      <c r="P322">
        <v>1000000</v>
      </c>
      <c r="Q322" s="11">
        <f>$Q$318*N322/SUM($N$319:$N$322)</f>
        <v>1000000</v>
      </c>
      <c r="R322" s="11"/>
      <c r="S322">
        <v>0</v>
      </c>
      <c r="T322">
        <v>0</v>
      </c>
      <c r="U322">
        <v>1000000</v>
      </c>
      <c r="V322">
        <v>12729.21</v>
      </c>
      <c r="W322">
        <v>598525.58</v>
      </c>
      <c r="Y322">
        <v>598525.58</v>
      </c>
      <c r="AA322">
        <v>1000000</v>
      </c>
      <c r="AB322">
        <v>12729.21</v>
      </c>
      <c r="AC322">
        <v>598525.58</v>
      </c>
      <c r="AD322">
        <v>0</v>
      </c>
      <c r="AF322">
        <v>0</v>
      </c>
      <c r="AG322">
        <v>0</v>
      </c>
      <c r="AH322">
        <v>987270.79</v>
      </c>
      <c r="AI322">
        <v>598525.58</v>
      </c>
      <c r="AJ322">
        <v>1585796.37</v>
      </c>
      <c r="AK322">
        <v>12729.21</v>
      </c>
      <c r="AL322">
        <v>0</v>
      </c>
      <c r="AM322">
        <v>1598525.58</v>
      </c>
    </row>
    <row r="323" spans="1:39" ht="15">
      <c r="A323" s="6" t="str">
        <f t="shared" si="25"/>
        <v>910500</v>
      </c>
      <c r="B323" s="6" t="e">
        <f>VLOOKUP(A323,#REF!,16,FALSE)</f>
        <v>#REF!</v>
      </c>
      <c r="C323" s="6" t="e">
        <f t="shared" si="26"/>
        <v>#REF!</v>
      </c>
      <c r="D323" s="6" t="e">
        <f t="shared" si="27"/>
        <v>#REF!</v>
      </c>
      <c r="E323" s="6" t="e">
        <f t="shared" si="28"/>
        <v>#REF!</v>
      </c>
      <c r="F323" s="6" t="e">
        <f>VLOOKUP(Bilancio_2016_USCITE!C323,#REF!,2,FALSE)</f>
        <v>#REF!</v>
      </c>
      <c r="G323" s="6" t="e">
        <f>VLOOKUP(D323,#REF!,2,FALSE)</f>
        <v>#REF!</v>
      </c>
      <c r="H323" s="6" t="e">
        <f>VLOOKUP(E323,#REF!,2,FALSE)</f>
        <v>#REF!</v>
      </c>
      <c r="I323" s="6" t="e">
        <f>VLOOKUP(A323,#REF!,19,FALSE)</f>
        <v>#REF!</v>
      </c>
      <c r="J323" s="6" t="e">
        <f>VLOOKUP(A323,#REF!,21,FALSE)</f>
        <v>#REF!</v>
      </c>
      <c r="K323" s="6">
        <v>91050</v>
      </c>
      <c r="L323" s="6">
        <v>0</v>
      </c>
      <c r="M323" s="6">
        <v>0</v>
      </c>
      <c r="N323" s="6">
        <v>0</v>
      </c>
      <c r="O323">
        <v>0</v>
      </c>
      <c r="P323">
        <v>0</v>
      </c>
      <c r="Q323" s="6">
        <v>6660000</v>
      </c>
      <c r="R323" s="6">
        <v>6660000</v>
      </c>
      <c r="S323">
        <v>0</v>
      </c>
      <c r="T323">
        <v>6660000</v>
      </c>
      <c r="Y323">
        <v>0</v>
      </c>
      <c r="AC323">
        <v>0</v>
      </c>
      <c r="AD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</row>
    <row r="324" spans="1:39" ht="15">
      <c r="A324" s="6" t="str">
        <f aca="true" t="shared" si="30" ref="A324:A344">CONCATENATE(K324,L324)</f>
        <v>9105010</v>
      </c>
      <c r="B324" s="6" t="e">
        <f>VLOOKUP(A324,#REF!,16,FALSE)</f>
        <v>#REF!</v>
      </c>
      <c r="C324" s="6" t="e">
        <f aca="true" t="shared" si="31" ref="C324:C336">CONCATENATE(LEFT(B324,3),".00.00.00.000")</f>
        <v>#REF!</v>
      </c>
      <c r="D324" s="6" t="e">
        <f aca="true" t="shared" si="32" ref="D324:D336">CONCATENATE(LEFT(B324,6),".00.00.000")</f>
        <v>#REF!</v>
      </c>
      <c r="E324" s="6" t="e">
        <f aca="true" t="shared" si="33" ref="E324:E336">CONCATENATE(LEFT(B324,9),".00.000")</f>
        <v>#REF!</v>
      </c>
      <c r="F324" s="6" t="e">
        <f>VLOOKUP(Bilancio_2016_USCITE!C324,#REF!,2,FALSE)</f>
        <v>#REF!</v>
      </c>
      <c r="G324" s="6" t="e">
        <f>VLOOKUP(D324,#REF!,2,FALSE)</f>
        <v>#REF!</v>
      </c>
      <c r="H324" s="6" t="e">
        <f>VLOOKUP(E324,#REF!,2,FALSE)</f>
        <v>#REF!</v>
      </c>
      <c r="I324" s="6" t="e">
        <f>VLOOKUP(A324,#REF!,19,FALSE)</f>
        <v>#REF!</v>
      </c>
      <c r="J324" s="6" t="e">
        <f>VLOOKUP(A324,#REF!,21,FALSE)</f>
        <v>#REF!</v>
      </c>
      <c r="K324" s="6">
        <v>91050</v>
      </c>
      <c r="L324" s="6">
        <v>10</v>
      </c>
      <c r="M324" s="6">
        <v>0</v>
      </c>
      <c r="P324">
        <v>0</v>
      </c>
      <c r="Q324" s="11">
        <f>$Q$323*N324/SUM($N$324:$N$332)</f>
        <v>0</v>
      </c>
      <c r="R324" s="11"/>
      <c r="T324">
        <v>0</v>
      </c>
      <c r="W324">
        <v>0</v>
      </c>
      <c r="Y324">
        <v>0</v>
      </c>
      <c r="AC324">
        <v>0</v>
      </c>
      <c r="AD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</row>
    <row r="325" spans="1:39" ht="15">
      <c r="A325" s="6" t="str">
        <f t="shared" si="30"/>
        <v>9105020</v>
      </c>
      <c r="B325" s="6" t="e">
        <f>VLOOKUP(A325,#REF!,16,FALSE)</f>
        <v>#REF!</v>
      </c>
      <c r="C325" s="6" t="e">
        <f t="shared" si="31"/>
        <v>#REF!</v>
      </c>
      <c r="D325" s="6" t="e">
        <f t="shared" si="32"/>
        <v>#REF!</v>
      </c>
      <c r="E325" s="6" t="e">
        <f t="shared" si="33"/>
        <v>#REF!</v>
      </c>
      <c r="F325" s="6" t="e">
        <f>VLOOKUP(Bilancio_2016_USCITE!C325,#REF!,2,FALSE)</f>
        <v>#REF!</v>
      </c>
      <c r="G325" s="6" t="e">
        <f>VLOOKUP(D325,#REF!,2,FALSE)</f>
        <v>#REF!</v>
      </c>
      <c r="H325" s="6" t="e">
        <f>VLOOKUP(E325,#REF!,2,FALSE)</f>
        <v>#REF!</v>
      </c>
      <c r="I325" s="6" t="e">
        <f>VLOOKUP(A325,#REF!,19,FALSE)</f>
        <v>#REF!</v>
      </c>
      <c r="J325" s="6" t="e">
        <f>VLOOKUP(A325,#REF!,21,FALSE)</f>
        <v>#REF!</v>
      </c>
      <c r="K325" s="6">
        <v>91050</v>
      </c>
      <c r="L325" s="6">
        <v>20</v>
      </c>
      <c r="M325" s="6">
        <v>0</v>
      </c>
      <c r="N325" s="6">
        <v>800000</v>
      </c>
      <c r="O325">
        <v>0</v>
      </c>
      <c r="P325">
        <v>800000</v>
      </c>
      <c r="Q325" s="11">
        <f aca="true" t="shared" si="34" ref="Q325:Q332">$Q$323*N325/SUM($N$324:$N$332)</f>
        <v>800000</v>
      </c>
      <c r="R325" s="11"/>
      <c r="S325">
        <v>0</v>
      </c>
      <c r="T325">
        <v>0</v>
      </c>
      <c r="U325">
        <v>800000</v>
      </c>
      <c r="V325">
        <v>0</v>
      </c>
      <c r="W325">
        <v>330432</v>
      </c>
      <c r="X325">
        <v>0</v>
      </c>
      <c r="Y325">
        <v>330432</v>
      </c>
      <c r="Z325">
        <v>63492.62</v>
      </c>
      <c r="AA325">
        <v>800000</v>
      </c>
      <c r="AB325">
        <v>0</v>
      </c>
      <c r="AC325">
        <v>225090.77</v>
      </c>
      <c r="AD325">
        <v>41848.61</v>
      </c>
      <c r="AE325">
        <v>105341.23</v>
      </c>
      <c r="AF325">
        <v>0</v>
      </c>
      <c r="AG325">
        <v>105341.23</v>
      </c>
      <c r="AH325">
        <v>800000</v>
      </c>
      <c r="AI325">
        <v>266939.38</v>
      </c>
      <c r="AJ325">
        <v>1066939.38</v>
      </c>
      <c r="AK325">
        <v>63492.62</v>
      </c>
      <c r="AL325">
        <v>0</v>
      </c>
      <c r="AM325">
        <v>1130432</v>
      </c>
    </row>
    <row r="326" spans="1:39" ht="15">
      <c r="A326" s="6" t="str">
        <f t="shared" si="30"/>
        <v>9105030</v>
      </c>
      <c r="B326" s="6" t="e">
        <f>VLOOKUP(A326,#REF!,16,FALSE)</f>
        <v>#REF!</v>
      </c>
      <c r="C326" s="6" t="e">
        <f t="shared" si="31"/>
        <v>#REF!</v>
      </c>
      <c r="D326" s="6" t="e">
        <f t="shared" si="32"/>
        <v>#REF!</v>
      </c>
      <c r="E326" s="6" t="e">
        <f t="shared" si="33"/>
        <v>#REF!</v>
      </c>
      <c r="F326" s="6" t="e">
        <f>VLOOKUP(Bilancio_2016_USCITE!C326,#REF!,2,FALSE)</f>
        <v>#REF!</v>
      </c>
      <c r="G326" s="6" t="e">
        <f>VLOOKUP(D326,#REF!,2,FALSE)</f>
        <v>#REF!</v>
      </c>
      <c r="H326" s="6" t="e">
        <f>VLOOKUP(E326,#REF!,2,FALSE)</f>
        <v>#REF!</v>
      </c>
      <c r="I326" s="6" t="e">
        <f>VLOOKUP(A326,#REF!,19,FALSE)</f>
        <v>#REF!</v>
      </c>
      <c r="J326" s="6" t="e">
        <f>VLOOKUP(A326,#REF!,21,FALSE)</f>
        <v>#REF!</v>
      </c>
      <c r="K326" s="6">
        <v>91050</v>
      </c>
      <c r="L326" s="6">
        <v>30</v>
      </c>
      <c r="M326" s="6">
        <v>0</v>
      </c>
      <c r="N326" s="6">
        <v>20000</v>
      </c>
      <c r="O326">
        <v>0</v>
      </c>
      <c r="P326">
        <v>20000</v>
      </c>
      <c r="Q326" s="11">
        <f t="shared" si="34"/>
        <v>20000</v>
      </c>
      <c r="R326" s="11"/>
      <c r="S326">
        <v>0</v>
      </c>
      <c r="T326">
        <v>0</v>
      </c>
      <c r="Y326">
        <v>0</v>
      </c>
      <c r="AC326">
        <v>0</v>
      </c>
      <c r="AD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20000</v>
      </c>
      <c r="AM326">
        <v>0</v>
      </c>
    </row>
    <row r="327" spans="1:39" ht="15">
      <c r="A327" s="6" t="str">
        <f t="shared" si="30"/>
        <v>9105040</v>
      </c>
      <c r="B327" s="6" t="e">
        <f>VLOOKUP(A327,#REF!,16,FALSE)</f>
        <v>#REF!</v>
      </c>
      <c r="C327" s="6" t="e">
        <f t="shared" si="31"/>
        <v>#REF!</v>
      </c>
      <c r="D327" s="6" t="e">
        <f t="shared" si="32"/>
        <v>#REF!</v>
      </c>
      <c r="E327" s="6" t="e">
        <f t="shared" si="33"/>
        <v>#REF!</v>
      </c>
      <c r="F327" s="6" t="e">
        <f>VLOOKUP(Bilancio_2016_USCITE!C327,#REF!,2,FALSE)</f>
        <v>#REF!</v>
      </c>
      <c r="G327" s="6" t="e">
        <f>VLOOKUP(D327,#REF!,2,FALSE)</f>
        <v>#REF!</v>
      </c>
      <c r="H327" s="6" t="e">
        <f>VLOOKUP(E327,#REF!,2,FALSE)</f>
        <v>#REF!</v>
      </c>
      <c r="I327" s="6" t="e">
        <f>VLOOKUP(A327,#REF!,19,FALSE)</f>
        <v>#REF!</v>
      </c>
      <c r="J327" s="6" t="e">
        <f>VLOOKUP(A327,#REF!,21,FALSE)</f>
        <v>#REF!</v>
      </c>
      <c r="K327" s="6">
        <v>91050</v>
      </c>
      <c r="L327" s="6">
        <v>40</v>
      </c>
      <c r="M327" s="6">
        <v>0</v>
      </c>
      <c r="N327" s="6">
        <v>800000</v>
      </c>
      <c r="O327">
        <v>0</v>
      </c>
      <c r="P327">
        <v>800000</v>
      </c>
      <c r="Q327" s="11">
        <f t="shared" si="34"/>
        <v>800000</v>
      </c>
      <c r="R327" s="11"/>
      <c r="S327">
        <v>0</v>
      </c>
      <c r="T327">
        <v>0</v>
      </c>
      <c r="U327">
        <v>222050</v>
      </c>
      <c r="V327">
        <v>187500</v>
      </c>
      <c r="W327">
        <v>804508.65</v>
      </c>
      <c r="Y327">
        <v>804508.65</v>
      </c>
      <c r="AA327">
        <v>222050</v>
      </c>
      <c r="AB327">
        <v>187500</v>
      </c>
      <c r="AC327">
        <v>804508.65</v>
      </c>
      <c r="AD327">
        <v>0</v>
      </c>
      <c r="AF327">
        <v>0</v>
      </c>
      <c r="AG327">
        <v>0</v>
      </c>
      <c r="AH327">
        <v>34550</v>
      </c>
      <c r="AI327">
        <v>804508.65</v>
      </c>
      <c r="AJ327">
        <v>839058.65</v>
      </c>
      <c r="AK327">
        <v>187500</v>
      </c>
      <c r="AL327">
        <v>577950</v>
      </c>
      <c r="AM327">
        <v>1026558.65</v>
      </c>
    </row>
    <row r="328" spans="1:39" ht="15">
      <c r="A328" s="6" t="str">
        <f t="shared" si="30"/>
        <v>9105050</v>
      </c>
      <c r="B328" s="6" t="e">
        <f>VLOOKUP(A328,#REF!,16,FALSE)</f>
        <v>#REF!</v>
      </c>
      <c r="C328" s="6" t="e">
        <f t="shared" si="31"/>
        <v>#REF!</v>
      </c>
      <c r="D328" s="6" t="e">
        <f t="shared" si="32"/>
        <v>#REF!</v>
      </c>
      <c r="E328" s="6" t="e">
        <f t="shared" si="33"/>
        <v>#REF!</v>
      </c>
      <c r="F328" s="6" t="e">
        <f>VLOOKUP(Bilancio_2016_USCITE!C328,#REF!,2,FALSE)</f>
        <v>#REF!</v>
      </c>
      <c r="G328" s="6" t="e">
        <f>VLOOKUP(D328,#REF!,2,FALSE)</f>
        <v>#REF!</v>
      </c>
      <c r="H328" s="6" t="e">
        <f>VLOOKUP(E328,#REF!,2,FALSE)</f>
        <v>#REF!</v>
      </c>
      <c r="I328" s="6" t="e">
        <f>VLOOKUP(A328,#REF!,19,FALSE)</f>
        <v>#REF!</v>
      </c>
      <c r="J328" s="6" t="e">
        <f>VLOOKUP(A328,#REF!,21,FALSE)</f>
        <v>#REF!</v>
      </c>
      <c r="K328" s="6">
        <v>91050</v>
      </c>
      <c r="L328" s="6">
        <v>50</v>
      </c>
      <c r="M328" s="6">
        <v>0</v>
      </c>
      <c r="P328">
        <v>0</v>
      </c>
      <c r="Q328" s="11">
        <f t="shared" si="34"/>
        <v>0</v>
      </c>
      <c r="R328" s="11"/>
      <c r="T328">
        <v>0</v>
      </c>
      <c r="W328">
        <v>0</v>
      </c>
      <c r="Y328">
        <v>0</v>
      </c>
      <c r="AC328">
        <v>0</v>
      </c>
      <c r="AD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</row>
    <row r="329" spans="1:39" ht="15">
      <c r="A329" s="6" t="str">
        <f t="shared" si="30"/>
        <v>9105060</v>
      </c>
      <c r="B329" s="6" t="e">
        <f>VLOOKUP(A329,#REF!,16,FALSE)</f>
        <v>#REF!</v>
      </c>
      <c r="C329" s="6" t="e">
        <f t="shared" si="31"/>
        <v>#REF!</v>
      </c>
      <c r="D329" s="6" t="e">
        <f t="shared" si="32"/>
        <v>#REF!</v>
      </c>
      <c r="E329" s="6" t="e">
        <f t="shared" si="33"/>
        <v>#REF!</v>
      </c>
      <c r="F329" s="6" t="e">
        <f>VLOOKUP(Bilancio_2016_USCITE!C329,#REF!,2,FALSE)</f>
        <v>#REF!</v>
      </c>
      <c r="G329" s="6" t="e">
        <f>VLOOKUP(D329,#REF!,2,FALSE)</f>
        <v>#REF!</v>
      </c>
      <c r="H329" s="6" t="e">
        <f>VLOOKUP(E329,#REF!,2,FALSE)</f>
        <v>#REF!</v>
      </c>
      <c r="I329" s="6" t="e">
        <f>VLOOKUP(A329,#REF!,19,FALSE)</f>
        <v>#REF!</v>
      </c>
      <c r="J329" s="6" t="e">
        <f>VLOOKUP(A329,#REF!,21,FALSE)</f>
        <v>#REF!</v>
      </c>
      <c r="K329" s="6">
        <v>91050</v>
      </c>
      <c r="L329" s="6">
        <v>60</v>
      </c>
      <c r="M329" s="6">
        <v>0</v>
      </c>
      <c r="N329" s="6">
        <v>4500000</v>
      </c>
      <c r="O329">
        <v>0</v>
      </c>
      <c r="P329">
        <v>4500000</v>
      </c>
      <c r="Q329" s="11">
        <f t="shared" si="34"/>
        <v>4500000</v>
      </c>
      <c r="R329" s="11"/>
      <c r="S329">
        <v>0</v>
      </c>
      <c r="T329">
        <v>0</v>
      </c>
      <c r="U329">
        <v>2001255.32</v>
      </c>
      <c r="V329">
        <v>632.8</v>
      </c>
      <c r="W329">
        <v>3180618.92</v>
      </c>
      <c r="X329">
        <v>0</v>
      </c>
      <c r="Y329">
        <v>3180618.92</v>
      </c>
      <c r="Z329">
        <v>205095.84</v>
      </c>
      <c r="AA329">
        <v>2003564.31</v>
      </c>
      <c r="AB329">
        <v>9133.83</v>
      </c>
      <c r="AC329">
        <v>2975042.81</v>
      </c>
      <c r="AD329">
        <v>480.27</v>
      </c>
      <c r="AE329">
        <v>205095.84</v>
      </c>
      <c r="AF329">
        <v>480.27</v>
      </c>
      <c r="AG329">
        <v>205576.11</v>
      </c>
      <c r="AH329">
        <v>2000622.52</v>
      </c>
      <c r="AI329">
        <v>2975523.08</v>
      </c>
      <c r="AJ329">
        <v>4976145.6</v>
      </c>
      <c r="AK329">
        <v>205728.64</v>
      </c>
      <c r="AL329">
        <v>2498744.68</v>
      </c>
      <c r="AM329">
        <v>5181874.24</v>
      </c>
    </row>
    <row r="330" spans="1:39" ht="15">
      <c r="A330" s="6" t="str">
        <f t="shared" si="30"/>
        <v>9105061</v>
      </c>
      <c r="B330" s="6" t="e">
        <f>VLOOKUP(A330,#REF!,16,FALSE)</f>
        <v>#REF!</v>
      </c>
      <c r="C330" s="6" t="e">
        <f t="shared" si="31"/>
        <v>#REF!</v>
      </c>
      <c r="D330" s="6" t="e">
        <f t="shared" si="32"/>
        <v>#REF!</v>
      </c>
      <c r="E330" s="6" t="e">
        <f t="shared" si="33"/>
        <v>#REF!</v>
      </c>
      <c r="F330" s="6" t="e">
        <f>VLOOKUP(Bilancio_2016_USCITE!C330,#REF!,2,FALSE)</f>
        <v>#REF!</v>
      </c>
      <c r="G330" s="6" t="e">
        <f>VLOOKUP(D330,#REF!,2,FALSE)</f>
        <v>#REF!</v>
      </c>
      <c r="H330" s="6" t="e">
        <f>VLOOKUP(E330,#REF!,2,FALSE)</f>
        <v>#REF!</v>
      </c>
      <c r="I330" s="6" t="e">
        <f>VLOOKUP(A330,#REF!,19,FALSE)</f>
        <v>#REF!</v>
      </c>
      <c r="J330" s="6" t="e">
        <f>VLOOKUP(A330,#REF!,21,FALSE)</f>
        <v>#REF!</v>
      </c>
      <c r="K330" s="6">
        <v>91050</v>
      </c>
      <c r="L330" s="6">
        <v>61</v>
      </c>
      <c r="M330" s="6">
        <v>1</v>
      </c>
      <c r="N330" s="6">
        <v>500000</v>
      </c>
      <c r="O330">
        <v>0</v>
      </c>
      <c r="P330">
        <v>500000</v>
      </c>
      <c r="Q330" s="11">
        <f t="shared" si="34"/>
        <v>500000</v>
      </c>
      <c r="R330" s="11"/>
      <c r="S330">
        <v>0</v>
      </c>
      <c r="T330">
        <v>0</v>
      </c>
      <c r="Y330">
        <v>0</v>
      </c>
      <c r="AC330">
        <v>0</v>
      </c>
      <c r="AD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500000</v>
      </c>
      <c r="AM330">
        <v>0</v>
      </c>
    </row>
    <row r="331" spans="1:39" ht="15">
      <c r="A331" s="6" t="str">
        <f t="shared" si="30"/>
        <v>9105070</v>
      </c>
      <c r="B331" s="6" t="e">
        <f>VLOOKUP(A331,#REF!,16,FALSE)</f>
        <v>#REF!</v>
      </c>
      <c r="C331" s="6" t="e">
        <f t="shared" si="31"/>
        <v>#REF!</v>
      </c>
      <c r="D331" s="6" t="e">
        <f t="shared" si="32"/>
        <v>#REF!</v>
      </c>
      <c r="E331" s="6" t="e">
        <f t="shared" si="33"/>
        <v>#REF!</v>
      </c>
      <c r="F331" s="6" t="e">
        <f>VLOOKUP(Bilancio_2016_USCITE!C331,#REF!,2,FALSE)</f>
        <v>#REF!</v>
      </c>
      <c r="G331" s="6" t="e">
        <f>VLOOKUP(D331,#REF!,2,FALSE)</f>
        <v>#REF!</v>
      </c>
      <c r="H331" s="6" t="e">
        <f>VLOOKUP(E331,#REF!,2,FALSE)</f>
        <v>#REF!</v>
      </c>
      <c r="I331" s="6" t="e">
        <f>VLOOKUP(A331,#REF!,19,FALSE)</f>
        <v>#REF!</v>
      </c>
      <c r="J331" s="6" t="e">
        <f>VLOOKUP(A331,#REF!,21,FALSE)</f>
        <v>#REF!</v>
      </c>
      <c r="K331" s="6">
        <v>91050</v>
      </c>
      <c r="L331" s="6">
        <v>70</v>
      </c>
      <c r="M331" s="6">
        <v>0</v>
      </c>
      <c r="N331" s="6">
        <v>20000</v>
      </c>
      <c r="O331">
        <v>0</v>
      </c>
      <c r="P331">
        <v>20000</v>
      </c>
      <c r="Q331" s="11">
        <f t="shared" si="34"/>
        <v>20000</v>
      </c>
      <c r="R331" s="11"/>
      <c r="S331">
        <v>0</v>
      </c>
      <c r="T331">
        <v>0</v>
      </c>
      <c r="W331">
        <v>25480.85</v>
      </c>
      <c r="Y331">
        <v>25480.85</v>
      </c>
      <c r="AC331">
        <v>16922.09</v>
      </c>
      <c r="AD331">
        <v>8558.76</v>
      </c>
      <c r="AF331">
        <v>8558.76</v>
      </c>
      <c r="AG331">
        <v>8558.76</v>
      </c>
      <c r="AH331">
        <v>0</v>
      </c>
      <c r="AI331">
        <v>25480.85</v>
      </c>
      <c r="AJ331">
        <v>25480.85</v>
      </c>
      <c r="AK331">
        <v>0</v>
      </c>
      <c r="AL331">
        <v>20000</v>
      </c>
      <c r="AM331">
        <v>25480.85</v>
      </c>
    </row>
    <row r="332" spans="1:39" ht="15">
      <c r="A332" s="6" t="str">
        <f t="shared" si="30"/>
        <v>9105071</v>
      </c>
      <c r="B332" s="6" t="e">
        <f>VLOOKUP(A332,#REF!,16,FALSE)</f>
        <v>#REF!</v>
      </c>
      <c r="C332" s="6" t="e">
        <f t="shared" si="31"/>
        <v>#REF!</v>
      </c>
      <c r="D332" s="6" t="e">
        <f t="shared" si="32"/>
        <v>#REF!</v>
      </c>
      <c r="E332" s="6" t="e">
        <f t="shared" si="33"/>
        <v>#REF!</v>
      </c>
      <c r="F332" s="6" t="e">
        <f>VLOOKUP(Bilancio_2016_USCITE!C332,#REF!,2,FALSE)</f>
        <v>#REF!</v>
      </c>
      <c r="G332" s="6" t="e">
        <f>VLOOKUP(D332,#REF!,2,FALSE)</f>
        <v>#REF!</v>
      </c>
      <c r="H332" s="6" t="e">
        <f>VLOOKUP(E332,#REF!,2,FALSE)</f>
        <v>#REF!</v>
      </c>
      <c r="I332" s="6" t="e">
        <f>VLOOKUP(A332,#REF!,19,FALSE)</f>
        <v>#REF!</v>
      </c>
      <c r="J332" s="6" t="e">
        <f>VLOOKUP(A332,#REF!,21,FALSE)</f>
        <v>#REF!</v>
      </c>
      <c r="K332" s="6">
        <v>91050</v>
      </c>
      <c r="L332" s="6">
        <v>71</v>
      </c>
      <c r="M332" s="6">
        <v>0</v>
      </c>
      <c r="N332" s="6">
        <v>20000</v>
      </c>
      <c r="O332">
        <v>0</v>
      </c>
      <c r="P332">
        <v>20000</v>
      </c>
      <c r="Q332" s="11">
        <f t="shared" si="34"/>
        <v>20000</v>
      </c>
      <c r="R332" s="11"/>
      <c r="S332">
        <v>0</v>
      </c>
      <c r="T332">
        <v>0</v>
      </c>
      <c r="W332">
        <v>0</v>
      </c>
      <c r="Y332">
        <v>0</v>
      </c>
      <c r="AC332">
        <v>0</v>
      </c>
      <c r="AD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20000</v>
      </c>
      <c r="AM332">
        <v>0</v>
      </c>
    </row>
    <row r="333" spans="1:39" ht="15">
      <c r="A333" s="6" t="str">
        <f t="shared" si="30"/>
        <v>910600</v>
      </c>
      <c r="B333" s="6" t="e">
        <f>VLOOKUP(A333,#REF!,16,FALSE)</f>
        <v>#REF!</v>
      </c>
      <c r="C333" s="6" t="e">
        <f t="shared" si="31"/>
        <v>#REF!</v>
      </c>
      <c r="D333" s="6" t="e">
        <f t="shared" si="32"/>
        <v>#REF!</v>
      </c>
      <c r="E333" s="6" t="e">
        <f t="shared" si="33"/>
        <v>#REF!</v>
      </c>
      <c r="F333" s="6" t="e">
        <f>VLOOKUP(Bilancio_2016_USCITE!C333,#REF!,2,FALSE)</f>
        <v>#REF!</v>
      </c>
      <c r="G333" s="6" t="e">
        <f>VLOOKUP(D333,#REF!,2,FALSE)</f>
        <v>#REF!</v>
      </c>
      <c r="H333" s="6" t="e">
        <f>VLOOKUP(E333,#REF!,2,FALSE)</f>
        <v>#REF!</v>
      </c>
      <c r="I333" s="6" t="e">
        <f>VLOOKUP(A333,#REF!,19,FALSE)</f>
        <v>#REF!</v>
      </c>
      <c r="J333" s="6" t="e">
        <f>VLOOKUP(A333,#REF!,21,FALSE)</f>
        <v>#REF!</v>
      </c>
      <c r="K333" s="6">
        <v>91060</v>
      </c>
      <c r="L333" s="6">
        <v>0</v>
      </c>
      <c r="M333" s="6">
        <v>0</v>
      </c>
      <c r="P333">
        <v>0</v>
      </c>
      <c r="T333">
        <v>0</v>
      </c>
      <c r="Y333">
        <v>0</v>
      </c>
      <c r="AC333">
        <v>0</v>
      </c>
      <c r="AD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</row>
    <row r="334" spans="1:39" ht="15">
      <c r="A334" s="6" t="str">
        <f t="shared" si="30"/>
        <v>9106010</v>
      </c>
      <c r="B334" s="6" t="e">
        <f>VLOOKUP(A334,#REF!,16,FALSE)</f>
        <v>#REF!</v>
      </c>
      <c r="C334" s="6" t="e">
        <f t="shared" si="31"/>
        <v>#REF!</v>
      </c>
      <c r="D334" s="6" t="e">
        <f t="shared" si="32"/>
        <v>#REF!</v>
      </c>
      <c r="E334" s="6" t="e">
        <f t="shared" si="33"/>
        <v>#REF!</v>
      </c>
      <c r="F334" s="6" t="e">
        <f>VLOOKUP(Bilancio_2016_USCITE!C334,#REF!,2,FALSE)</f>
        <v>#REF!</v>
      </c>
      <c r="G334" s="6" t="e">
        <f>VLOOKUP(D334,#REF!,2,FALSE)</f>
        <v>#REF!</v>
      </c>
      <c r="H334" s="6" t="e">
        <f>VLOOKUP(E334,#REF!,2,FALSE)</f>
        <v>#REF!</v>
      </c>
      <c r="I334" s="6" t="e">
        <f>VLOOKUP(A334,#REF!,19,FALSE)</f>
        <v>#REF!</v>
      </c>
      <c r="J334" s="6" t="e">
        <f>VLOOKUP(A334,#REF!,21,FALSE)</f>
        <v>#REF!</v>
      </c>
      <c r="K334" s="6">
        <v>91060</v>
      </c>
      <c r="L334" s="6">
        <v>10</v>
      </c>
      <c r="M334" s="6">
        <v>0</v>
      </c>
      <c r="P334">
        <v>0</v>
      </c>
      <c r="T334">
        <v>0</v>
      </c>
      <c r="Y334">
        <v>0</v>
      </c>
      <c r="AC334">
        <v>0</v>
      </c>
      <c r="AD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</row>
    <row r="335" spans="1:39" ht="15">
      <c r="A335" s="6" t="str">
        <f t="shared" si="30"/>
        <v>9106020</v>
      </c>
      <c r="B335" s="6" t="e">
        <f>VLOOKUP(A335,#REF!,16,FALSE)</f>
        <v>#REF!</v>
      </c>
      <c r="C335" s="6" t="e">
        <f t="shared" si="31"/>
        <v>#REF!</v>
      </c>
      <c r="D335" s="6" t="e">
        <f t="shared" si="32"/>
        <v>#REF!</v>
      </c>
      <c r="E335" s="6" t="e">
        <f t="shared" si="33"/>
        <v>#REF!</v>
      </c>
      <c r="F335" s="6" t="e">
        <f>VLOOKUP(Bilancio_2016_USCITE!C335,#REF!,2,FALSE)</f>
        <v>#REF!</v>
      </c>
      <c r="G335" s="6" t="e">
        <f>VLOOKUP(D335,#REF!,2,FALSE)</f>
        <v>#REF!</v>
      </c>
      <c r="H335" s="6" t="e">
        <f>VLOOKUP(E335,#REF!,2,FALSE)</f>
        <v>#REF!</v>
      </c>
      <c r="I335" s="6" t="e">
        <f>VLOOKUP(A335,#REF!,19,FALSE)</f>
        <v>#REF!</v>
      </c>
      <c r="J335" s="6" t="e">
        <f>VLOOKUP(A335,#REF!,21,FALSE)</f>
        <v>#REF!</v>
      </c>
      <c r="K335" s="6">
        <v>91060</v>
      </c>
      <c r="L335" s="6">
        <v>20</v>
      </c>
      <c r="M335" s="6">
        <v>0</v>
      </c>
      <c r="P335">
        <v>0</v>
      </c>
      <c r="T335">
        <v>0</v>
      </c>
      <c r="Y335">
        <v>0</v>
      </c>
      <c r="AC335">
        <v>0</v>
      </c>
      <c r="AD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</row>
    <row r="336" spans="1:39" ht="15">
      <c r="A336" s="6" t="str">
        <f t="shared" si="30"/>
        <v>9106030</v>
      </c>
      <c r="B336" s="6" t="e">
        <f>VLOOKUP(A336,#REF!,16,FALSE)</f>
        <v>#REF!</v>
      </c>
      <c r="C336" s="6" t="e">
        <f t="shared" si="31"/>
        <v>#REF!</v>
      </c>
      <c r="D336" s="6" t="e">
        <f t="shared" si="32"/>
        <v>#REF!</v>
      </c>
      <c r="E336" s="6" t="e">
        <f t="shared" si="33"/>
        <v>#REF!</v>
      </c>
      <c r="F336" s="6" t="e">
        <f>VLOOKUP(Bilancio_2016_USCITE!C336,#REF!,2,FALSE)</f>
        <v>#REF!</v>
      </c>
      <c r="G336" s="6" t="e">
        <f>VLOOKUP(D336,#REF!,2,FALSE)</f>
        <v>#REF!</v>
      </c>
      <c r="H336" s="6" t="e">
        <f>VLOOKUP(E336,#REF!,2,FALSE)</f>
        <v>#REF!</v>
      </c>
      <c r="I336" s="6" t="e">
        <f>VLOOKUP(A336,#REF!,19,FALSE)</f>
        <v>#REF!</v>
      </c>
      <c r="J336" s="6" t="e">
        <f>VLOOKUP(A336,#REF!,21,FALSE)</f>
        <v>#REF!</v>
      </c>
      <c r="K336" s="6">
        <v>91060</v>
      </c>
      <c r="L336" s="6">
        <v>30</v>
      </c>
      <c r="M336" s="6">
        <v>0</v>
      </c>
      <c r="P336">
        <v>0</v>
      </c>
      <c r="T336">
        <v>0</v>
      </c>
      <c r="Y336">
        <v>0</v>
      </c>
      <c r="AC336">
        <v>0</v>
      </c>
      <c r="AD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</row>
    <row r="337" ht="15">
      <c r="A337" s="6">
        <f t="shared" si="30"/>
      </c>
    </row>
    <row r="338" spans="1:39" ht="15">
      <c r="A338" s="6" t="str">
        <f t="shared" si="30"/>
        <v>240900</v>
      </c>
      <c r="B338" s="6" t="s">
        <v>107</v>
      </c>
      <c r="C338" s="6" t="str">
        <f>CONCATENATE(LEFT(B338,3),".00.00.00.000")</f>
        <v>U.1.00.00.00.000</v>
      </c>
      <c r="D338" s="6" t="str">
        <f>CONCATENATE(LEFT(B338,6),".00.00.000")</f>
        <v>U.1.03.00.00.000</v>
      </c>
      <c r="E338" s="6" t="str">
        <f>CONCATENATE(LEFT(B338,9),".00.000")</f>
        <v>U.1.03.02.00.000</v>
      </c>
      <c r="F338" s="6" t="e">
        <f>VLOOKUP(Bilancio_2016_USCITE!C338,#REF!,2,FALSE)</f>
        <v>#REF!</v>
      </c>
      <c r="G338" s="6" t="e">
        <f>VLOOKUP(D338,#REF!,2,FALSE)</f>
        <v>#REF!</v>
      </c>
      <c r="H338" s="6" t="e">
        <f>VLOOKUP(E338,#REF!,2,FALSE)</f>
        <v>#REF!</v>
      </c>
      <c r="I338" s="6" t="e">
        <f>VLOOKUP(A338,#REF!,19,FALSE)</f>
        <v>#REF!</v>
      </c>
      <c r="J338" s="6" t="e">
        <f>VLOOKUP(A338,#REF!,21,FALSE)</f>
        <v>#REF!</v>
      </c>
      <c r="K338" s="6">
        <v>24090</v>
      </c>
      <c r="L338" s="6">
        <v>0</v>
      </c>
      <c r="M338" s="6">
        <v>0</v>
      </c>
      <c r="N338" s="7">
        <v>0</v>
      </c>
      <c r="O338" s="2">
        <v>0</v>
      </c>
      <c r="P338" s="2">
        <v>0</v>
      </c>
      <c r="Q338" s="7">
        <v>1018244.65</v>
      </c>
      <c r="R338" s="7">
        <v>1018244.65</v>
      </c>
      <c r="S338" s="2">
        <v>0</v>
      </c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1:19" ht="15">
      <c r="A339" s="6" t="str">
        <f>CONCATENATE(K339,L339)</f>
        <v>240900</v>
      </c>
      <c r="B339" s="6" t="s">
        <v>95</v>
      </c>
      <c r="C339" s="6" t="str">
        <f>CONCATENATE(LEFT(B339,3),".00.00.00.000")</f>
        <v>U.1.00.00.00.000</v>
      </c>
      <c r="D339" s="6" t="str">
        <f>CONCATENATE(LEFT(B339,6),".00.00.000")</f>
        <v>U.1.01.00.00.000</v>
      </c>
      <c r="E339" s="6" t="str">
        <f>CONCATENATE(LEFT(B339,9),".00.000")</f>
        <v>U.1.01.01.00.000</v>
      </c>
      <c r="F339" s="6" t="e">
        <f>VLOOKUP(Bilancio_2016_USCITE!C339,#REF!,2,FALSE)</f>
        <v>#REF!</v>
      </c>
      <c r="G339" s="6" t="e">
        <f>VLOOKUP(D339,#REF!,2,FALSE)</f>
        <v>#REF!</v>
      </c>
      <c r="H339" s="6" t="e">
        <f>VLOOKUP(E339,#REF!,2,FALSE)</f>
        <v>#REF!</v>
      </c>
      <c r="I339" s="6" t="e">
        <f>VLOOKUP(A339,#REF!,19,FALSE)</f>
        <v>#REF!</v>
      </c>
      <c r="J339" s="6" t="e">
        <f>VLOOKUP(A339,#REF!,21,FALSE)</f>
        <v>#REF!</v>
      </c>
      <c r="K339" s="6">
        <v>24090</v>
      </c>
      <c r="L339" s="6">
        <v>0</v>
      </c>
      <c r="M339" s="6">
        <v>0</v>
      </c>
      <c r="N339" s="6">
        <v>0</v>
      </c>
      <c r="O339">
        <v>0</v>
      </c>
      <c r="P339">
        <v>0</v>
      </c>
      <c r="Q339" s="6">
        <v>11115346.41</v>
      </c>
      <c r="R339" s="6">
        <v>11115346.41</v>
      </c>
      <c r="S339">
        <v>0</v>
      </c>
    </row>
    <row r="340" spans="1:19" ht="15">
      <c r="A340" s="6" t="str">
        <f>CONCATENATE(K340,L340)</f>
        <v>240900</v>
      </c>
      <c r="B340" s="6" t="s">
        <v>110</v>
      </c>
      <c r="C340" s="6" t="str">
        <f>CONCATENATE(LEFT(B340,3),".00.00.00.000")</f>
        <v>U.1.00.00.00.000</v>
      </c>
      <c r="D340" s="6" t="str">
        <f>CONCATENATE(LEFT(B340,6),".00.00.000")</f>
        <v>U.1.04.00.00.000</v>
      </c>
      <c r="E340" s="6" t="str">
        <f>CONCATENATE(LEFT(B340,9),".00.000")</f>
        <v>U.1.04.01.00.000</v>
      </c>
      <c r="F340" s="6" t="e">
        <f>VLOOKUP(Bilancio_2016_USCITE!C340,#REF!,2,FALSE)</f>
        <v>#REF!</v>
      </c>
      <c r="G340" s="6" t="e">
        <f>VLOOKUP(D340,#REF!,2,FALSE)</f>
        <v>#REF!</v>
      </c>
      <c r="H340" s="6" t="e">
        <f>VLOOKUP(E340,#REF!,2,FALSE)</f>
        <v>#REF!</v>
      </c>
      <c r="I340" s="6" t="e">
        <f>VLOOKUP(A340,#REF!,19,FALSE)</f>
        <v>#REF!</v>
      </c>
      <c r="J340" s="6" t="e">
        <f>VLOOKUP(A340,#REF!,21,FALSE)</f>
        <v>#REF!</v>
      </c>
      <c r="K340" s="6">
        <v>24090</v>
      </c>
      <c r="L340" s="6">
        <v>0</v>
      </c>
      <c r="M340" s="6">
        <v>0</v>
      </c>
      <c r="N340" s="6">
        <v>0</v>
      </c>
      <c r="O340">
        <v>0</v>
      </c>
      <c r="P340">
        <v>0</v>
      </c>
      <c r="Q340" s="6">
        <v>1921507.35</v>
      </c>
      <c r="R340" s="6">
        <v>1921507.35</v>
      </c>
      <c r="S340">
        <v>0</v>
      </c>
    </row>
    <row r="341" spans="1:19" ht="15">
      <c r="A341" s="6" t="str">
        <f>CONCATENATE(K341,L341)</f>
        <v>240900</v>
      </c>
      <c r="B341" s="6" t="s">
        <v>97</v>
      </c>
      <c r="C341" s="6" t="str">
        <f>CONCATENATE(LEFT(B341,3),".00.00.00.000")</f>
        <v>U.1.00.00.00.000</v>
      </c>
      <c r="D341" s="6" t="str">
        <f>CONCATENATE(LEFT(B341,6),".00.00.000")</f>
        <v>U.1.01.00.00.000</v>
      </c>
      <c r="E341" s="6" t="str">
        <f>CONCATENATE(LEFT(B341,9),".00.000")</f>
        <v>U.1.01.02.00.000</v>
      </c>
      <c r="F341" s="6" t="e">
        <f>VLOOKUP(Bilancio_2016_USCITE!C341,#REF!,2,FALSE)</f>
        <v>#REF!</v>
      </c>
      <c r="G341" s="6" t="e">
        <f>VLOOKUP(D341,#REF!,2,FALSE)</f>
        <v>#REF!</v>
      </c>
      <c r="H341" s="6" t="e">
        <f>VLOOKUP(E341,#REF!,2,FALSE)</f>
        <v>#REF!</v>
      </c>
      <c r="I341" s="6" t="e">
        <f>VLOOKUP(A341,#REF!,19,FALSE)</f>
        <v>#REF!</v>
      </c>
      <c r="J341" s="6" t="e">
        <f>VLOOKUP(A341,#REF!,21,FALSE)</f>
        <v>#REF!</v>
      </c>
      <c r="K341" s="6">
        <v>24090</v>
      </c>
      <c r="L341" s="6">
        <v>0</v>
      </c>
      <c r="M341" s="6">
        <v>0</v>
      </c>
      <c r="N341" s="6">
        <v>0</v>
      </c>
      <c r="O341">
        <v>0</v>
      </c>
      <c r="P341">
        <v>0</v>
      </c>
      <c r="Q341" s="6">
        <v>2816742.01</v>
      </c>
      <c r="R341" s="6">
        <v>2816742.01</v>
      </c>
      <c r="S341">
        <v>0</v>
      </c>
    </row>
    <row r="342" spans="1:19" ht="15">
      <c r="A342" s="6" t="str">
        <f>CONCATENATE(K342,L342)</f>
        <v>240900</v>
      </c>
      <c r="B342" s="6" t="s">
        <v>101</v>
      </c>
      <c r="C342" s="6" t="str">
        <f>CONCATENATE(LEFT(B342,3),".00.00.00.000")</f>
        <v>U.1.00.00.00.000</v>
      </c>
      <c r="D342" s="6" t="str">
        <f>CONCATENATE(LEFT(B342,6),".00.00.000")</f>
        <v>U.1.02.00.00.000</v>
      </c>
      <c r="E342" s="6" t="str">
        <f>CONCATENATE(LEFT(B342,9),".00.000")</f>
        <v>U.1.02.01.00.000</v>
      </c>
      <c r="F342" s="6" t="e">
        <f>VLOOKUP(Bilancio_2016_USCITE!C342,#REF!,2,FALSE)</f>
        <v>#REF!</v>
      </c>
      <c r="G342" s="6" t="e">
        <f>VLOOKUP(D342,#REF!,2,FALSE)</f>
        <v>#REF!</v>
      </c>
      <c r="H342" s="6" t="e">
        <f>VLOOKUP(E342,#REF!,2,FALSE)</f>
        <v>#REF!</v>
      </c>
      <c r="I342" s="6" t="e">
        <f>VLOOKUP(A342,#REF!,19,FALSE)</f>
        <v>#REF!</v>
      </c>
      <c r="J342" s="6" t="e">
        <f>VLOOKUP(A342,#REF!,21,FALSE)</f>
        <v>#REF!</v>
      </c>
      <c r="K342" s="6">
        <v>24090</v>
      </c>
      <c r="L342" s="6">
        <v>0</v>
      </c>
      <c r="M342" s="6">
        <v>0</v>
      </c>
      <c r="N342" s="6">
        <v>0</v>
      </c>
      <c r="O342">
        <v>0</v>
      </c>
      <c r="P342">
        <v>0</v>
      </c>
      <c r="Q342" s="6">
        <v>938796.72</v>
      </c>
      <c r="R342" s="6">
        <v>938796.72</v>
      </c>
      <c r="S342">
        <v>0</v>
      </c>
    </row>
    <row r="343" spans="1:19" ht="15">
      <c r="A343" s="6" t="str">
        <f>CONCATENATE(K343,L343)</f>
        <v>240900</v>
      </c>
      <c r="B343" s="6" t="s">
        <v>124</v>
      </c>
      <c r="C343" s="6" t="str">
        <f>CONCATENATE(LEFT(B343,3),".00.00.00.000")</f>
        <v>U.1.00.00.00.000</v>
      </c>
      <c r="D343" s="6" t="str">
        <f>CONCATENATE(LEFT(B343,6),".00.00.000")</f>
        <v>U.1.10.00.00.000</v>
      </c>
      <c r="E343" s="6" t="str">
        <f>CONCATENATE(LEFT(B343,9),".00.000")</f>
        <v>U.1.10.01.00.000</v>
      </c>
      <c r="F343" s="6" t="e">
        <f>VLOOKUP(Bilancio_2016_USCITE!C343,#REF!,2,FALSE)</f>
        <v>#REF!</v>
      </c>
      <c r="G343" s="6" t="e">
        <f>VLOOKUP(D343,#REF!,2,FALSE)</f>
        <v>#REF!</v>
      </c>
      <c r="H343" s="6" t="e">
        <f>VLOOKUP(E343,#REF!,2,FALSE)</f>
        <v>#REF!</v>
      </c>
      <c r="I343" s="6" t="e">
        <f>VLOOKUP(A343,#REF!,19,FALSE)</f>
        <v>#REF!</v>
      </c>
      <c r="J343" s="6" t="e">
        <f>VLOOKUP(A343,#REF!,21,FALSE)</f>
        <v>#REF!</v>
      </c>
      <c r="K343" s="6">
        <v>24090</v>
      </c>
      <c r="L343" s="6">
        <v>0</v>
      </c>
      <c r="M343" s="6">
        <v>0</v>
      </c>
      <c r="N343" s="6">
        <v>0</v>
      </c>
      <c r="O343">
        <v>0</v>
      </c>
      <c r="P343">
        <v>0</v>
      </c>
      <c r="Q343" s="6">
        <v>23149362.86</v>
      </c>
      <c r="R343" s="6">
        <v>23149362.86</v>
      </c>
      <c r="S343">
        <v>0</v>
      </c>
    </row>
    <row r="344" ht="15">
      <c r="A344" s="6">
        <f t="shared" si="30"/>
      </c>
    </row>
  </sheetData>
  <sheetProtection/>
  <autoFilter ref="A1:AM344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7" sqref="C17:E17"/>
    </sheetView>
  </sheetViews>
  <sheetFormatPr defaultColWidth="9.140625" defaultRowHeight="15"/>
  <cols>
    <col min="1" max="1" width="7.421875" style="0" bestFit="1" customWidth="1"/>
    <col min="2" max="5" width="15.28125" style="0" bestFit="1" customWidth="1"/>
    <col min="6" max="6" width="13.8515625" style="0" bestFit="1" customWidth="1"/>
    <col min="7" max="7" width="23.421875" style="0" bestFit="1" customWidth="1"/>
    <col min="8" max="8" width="17.28125" style="0" bestFit="1" customWidth="1"/>
    <col min="9" max="9" width="9.8515625" style="0" bestFit="1" customWidth="1"/>
    <col min="10" max="10" width="10.421875" style="0" bestFit="1" customWidth="1"/>
    <col min="11" max="11" width="6.140625" style="0" bestFit="1" customWidth="1"/>
    <col min="12" max="12" width="8.421875" style="0" bestFit="1" customWidth="1"/>
    <col min="13" max="13" width="8.00390625" style="0" bestFit="1" customWidth="1"/>
    <col min="14" max="14" width="11.140625" style="0" bestFit="1" customWidth="1"/>
    <col min="15" max="15" width="8.00390625" style="0" customWidth="1"/>
    <col min="16" max="16" width="15.140625" style="0" bestFit="1" customWidth="1"/>
    <col min="17" max="18" width="20.57421875" style="0" bestFit="1" customWidth="1"/>
    <col min="19" max="19" width="19.421875" style="0" bestFit="1" customWidth="1"/>
    <col min="20" max="20" width="18.8515625" style="0" bestFit="1" customWidth="1"/>
    <col min="21" max="21" width="22.421875" style="0" bestFit="1" customWidth="1"/>
    <col min="22" max="22" width="14.7109375" style="0" bestFit="1" customWidth="1"/>
    <col min="23" max="23" width="17.421875" style="0" bestFit="1" customWidth="1"/>
    <col min="24" max="24" width="18.7109375" style="0" bestFit="1" customWidth="1"/>
    <col min="25" max="25" width="16.140625" style="0" bestFit="1" customWidth="1"/>
    <col min="26" max="26" width="24.421875" style="0" bestFit="1" customWidth="1"/>
    <col min="27" max="27" width="17.421875" style="0" bestFit="1" customWidth="1"/>
    <col min="28" max="28" width="12.140625" style="0" bestFit="1" customWidth="1"/>
    <col min="29" max="29" width="11.57421875" style="0" bestFit="1" customWidth="1"/>
    <col min="30" max="30" width="14.28125" style="0" bestFit="1" customWidth="1"/>
    <col min="31" max="31" width="13.7109375" style="0" bestFit="1" customWidth="1"/>
    <col min="32" max="32" width="11.7109375" style="0" bestFit="1" customWidth="1"/>
    <col min="33" max="33" width="13.28125" style="0" bestFit="1" customWidth="1"/>
    <col min="34" max="34" width="11.57421875" style="0" bestFit="1" customWidth="1"/>
    <col min="35" max="35" width="21.57421875" style="0" bestFit="1" customWidth="1"/>
    <col min="36" max="36" width="26.7109375" style="0" bestFit="1" customWidth="1"/>
    <col min="37" max="37" width="23.421875" style="0" bestFit="1" customWidth="1"/>
    <col min="38" max="38" width="27.421875" style="0" bestFit="1" customWidth="1"/>
    <col min="39" max="39" width="16.421875" style="0" bestFit="1" customWidth="1"/>
  </cols>
  <sheetData>
    <row r="1" spans="1:39" ht="15">
      <c r="A1" s="3" t="s">
        <v>31</v>
      </c>
      <c r="B1" s="3" t="s">
        <v>28</v>
      </c>
      <c r="C1" s="3" t="s">
        <v>32</v>
      </c>
      <c r="D1" s="3" t="s">
        <v>33</v>
      </c>
      <c r="E1" s="3" t="s">
        <v>34</v>
      </c>
      <c r="F1" s="3" t="s">
        <v>152</v>
      </c>
      <c r="G1" s="3" t="s">
        <v>153</v>
      </c>
      <c r="H1" s="3" t="s">
        <v>154</v>
      </c>
      <c r="I1" s="12" t="s">
        <v>29</v>
      </c>
      <c r="J1" s="12" t="s">
        <v>30</v>
      </c>
      <c r="K1" t="s">
        <v>0</v>
      </c>
      <c r="L1" t="s">
        <v>1</v>
      </c>
      <c r="M1" t="s">
        <v>2</v>
      </c>
      <c r="N1" s="13" t="s">
        <v>3</v>
      </c>
      <c r="O1" t="s">
        <v>4</v>
      </c>
      <c r="P1" t="s">
        <v>5</v>
      </c>
      <c r="Q1" s="13" t="s">
        <v>6</v>
      </c>
      <c r="R1" s="13" t="s">
        <v>6</v>
      </c>
      <c r="S1" t="s">
        <v>7</v>
      </c>
      <c r="T1" t="s">
        <v>8</v>
      </c>
      <c r="U1" t="s">
        <v>9</v>
      </c>
      <c r="V1" t="s">
        <v>10</v>
      </c>
      <c r="W1" t="s">
        <v>11</v>
      </c>
      <c r="X1" t="s">
        <v>12</v>
      </c>
      <c r="Y1" t="s">
        <v>13</v>
      </c>
      <c r="Z1" t="s">
        <v>14</v>
      </c>
      <c r="AA1" t="s">
        <v>15</v>
      </c>
      <c r="AB1" t="s">
        <v>16</v>
      </c>
      <c r="AC1" t="s">
        <v>17</v>
      </c>
      <c r="AD1" t="s">
        <v>18</v>
      </c>
      <c r="AE1" t="s">
        <v>19</v>
      </c>
      <c r="AF1" t="s">
        <v>20</v>
      </c>
      <c r="AG1" t="s">
        <v>21</v>
      </c>
      <c r="AH1" t="s">
        <v>22</v>
      </c>
      <c r="AI1" t="s">
        <v>23</v>
      </c>
      <c r="AJ1" t="s">
        <v>24</v>
      </c>
      <c r="AK1" t="s">
        <v>25</v>
      </c>
      <c r="AL1" t="s">
        <v>26</v>
      </c>
      <c r="AM1" t="s">
        <v>27</v>
      </c>
    </row>
    <row r="2" spans="1:39" ht="15">
      <c r="A2" s="6" t="str">
        <f>CONCATENATE(K2,L2)</f>
        <v>110100</v>
      </c>
      <c r="B2" s="6" t="e">
        <f>VLOOKUP(A2,#REF!,15,FALSE)</f>
        <v>#REF!</v>
      </c>
      <c r="C2" s="6" t="e">
        <f>CONCATENATE(LEFT(B2,3),".00.00.00.000")</f>
        <v>#REF!</v>
      </c>
      <c r="D2" s="6" t="e">
        <f>CONCATENATE(LEFT(B2,6),".00.00.000")</f>
        <v>#REF!</v>
      </c>
      <c r="E2" s="6" t="e">
        <f>CONCATENATE(LEFT(B2,9),".00.000")</f>
        <v>#REF!</v>
      </c>
      <c r="F2" s="6" t="e">
        <f>VLOOKUP(C2,#REF!,2,FALSE)</f>
        <v>#REF!</v>
      </c>
      <c r="G2" s="6" t="e">
        <f>VLOOKUP(D2,#REF!,2,FALSE)</f>
        <v>#REF!</v>
      </c>
      <c r="H2" s="6" t="e">
        <f>VLOOKUP(E2,#REF!,2,FALSE)</f>
        <v>#REF!</v>
      </c>
      <c r="I2" s="6" t="e">
        <f>VLOOKUP(A2,#REF!,17,FALSE)</f>
        <v>#REF!</v>
      </c>
      <c r="J2" s="6" t="e">
        <f>VLOOKUP(A2,#REF!,19,FALSE)</f>
        <v>#REF!</v>
      </c>
      <c r="K2">
        <v>11010</v>
      </c>
      <c r="L2">
        <v>0</v>
      </c>
      <c r="M2">
        <v>0</v>
      </c>
      <c r="N2">
        <v>177133063</v>
      </c>
      <c r="O2">
        <v>0</v>
      </c>
      <c r="P2">
        <v>177133063</v>
      </c>
      <c r="Q2">
        <v>241148000</v>
      </c>
      <c r="R2">
        <v>241148000</v>
      </c>
      <c r="S2">
        <v>0</v>
      </c>
      <c r="T2">
        <v>241148000</v>
      </c>
      <c r="W2">
        <v>90299163</v>
      </c>
      <c r="X2">
        <v>0</v>
      </c>
      <c r="Y2">
        <v>90299163</v>
      </c>
      <c r="Z2">
        <v>0</v>
      </c>
      <c r="AC2">
        <v>90299163</v>
      </c>
      <c r="AD2">
        <v>0</v>
      </c>
      <c r="AE2">
        <v>0</v>
      </c>
      <c r="AF2">
        <v>0</v>
      </c>
      <c r="AG2">
        <v>0</v>
      </c>
      <c r="AH2">
        <v>0</v>
      </c>
      <c r="AI2">
        <v>90299163</v>
      </c>
      <c r="AJ2">
        <v>90299163</v>
      </c>
      <c r="AK2">
        <v>0</v>
      </c>
      <c r="AL2">
        <v>177133063</v>
      </c>
      <c r="AM2">
        <v>90299163</v>
      </c>
    </row>
    <row r="3" spans="1:39" ht="15">
      <c r="A3" s="6" t="str">
        <f aca="true" t="shared" si="0" ref="A3:A66">CONCATENATE(K3,L3)</f>
        <v>110150</v>
      </c>
      <c r="B3" s="6" t="e">
        <f>VLOOKUP(A3,#REF!,15,FALSE)</f>
        <v>#REF!</v>
      </c>
      <c r="C3" s="6" t="e">
        <f aca="true" t="shared" si="1" ref="C3:C66">CONCATENATE(LEFT(B3,3),".00.00.00.000")</f>
        <v>#REF!</v>
      </c>
      <c r="D3" s="6" t="e">
        <f aca="true" t="shared" si="2" ref="D3:D66">CONCATENATE(LEFT(B3,6),".00.00.000")</f>
        <v>#REF!</v>
      </c>
      <c r="E3" s="6" t="e">
        <f aca="true" t="shared" si="3" ref="E3:E66">CONCATENATE(LEFT(B3,9),".00.000")</f>
        <v>#REF!</v>
      </c>
      <c r="F3" s="6" t="e">
        <f>VLOOKUP(C3,#REF!,2,FALSE)</f>
        <v>#REF!</v>
      </c>
      <c r="G3" s="6" t="e">
        <f>VLOOKUP(D3,#REF!,2,FALSE)</f>
        <v>#REF!</v>
      </c>
      <c r="H3" s="6" t="e">
        <f>VLOOKUP(E3,#REF!,2,FALSE)</f>
        <v>#REF!</v>
      </c>
      <c r="I3" s="6" t="e">
        <f>VLOOKUP(A3,#REF!,17,FALSE)</f>
        <v>#REF!</v>
      </c>
      <c r="J3" s="6" t="e">
        <f>VLOOKUP(A3,#REF!,19,FALSE)</f>
        <v>#REF!</v>
      </c>
      <c r="K3">
        <v>11015</v>
      </c>
      <c r="L3">
        <v>0</v>
      </c>
      <c r="M3">
        <v>0</v>
      </c>
      <c r="P3">
        <v>0</v>
      </c>
      <c r="T3">
        <v>0</v>
      </c>
      <c r="W3">
        <v>0</v>
      </c>
      <c r="Y3">
        <v>0</v>
      </c>
      <c r="AC3">
        <v>0</v>
      </c>
      <c r="AD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</row>
    <row r="4" spans="1:39" ht="15">
      <c r="A4" s="6" t="str">
        <f t="shared" si="0"/>
        <v>110200</v>
      </c>
      <c r="B4" s="6" t="e">
        <f>VLOOKUP(A4,#REF!,15,FALSE)</f>
        <v>#REF!</v>
      </c>
      <c r="C4" s="6" t="e">
        <f t="shared" si="1"/>
        <v>#REF!</v>
      </c>
      <c r="D4" s="6" t="e">
        <f t="shared" si="2"/>
        <v>#REF!</v>
      </c>
      <c r="E4" s="6" t="e">
        <f t="shared" si="3"/>
        <v>#REF!</v>
      </c>
      <c r="F4" s="6" t="e">
        <f>VLOOKUP(C4,#REF!,2,FALSE)</f>
        <v>#REF!</v>
      </c>
      <c r="G4" s="6" t="e">
        <f>VLOOKUP(D4,#REF!,2,FALSE)</f>
        <v>#REF!</v>
      </c>
      <c r="H4" s="6" t="e">
        <f>VLOOKUP(E4,#REF!,2,FALSE)</f>
        <v>#REF!</v>
      </c>
      <c r="I4" s="6" t="e">
        <f>VLOOKUP(A4,#REF!,17,FALSE)</f>
        <v>#REF!</v>
      </c>
      <c r="J4" s="6" t="e">
        <f>VLOOKUP(A4,#REF!,19,FALSE)</f>
        <v>#REF!</v>
      </c>
      <c r="K4">
        <v>11020</v>
      </c>
      <c r="L4">
        <v>0</v>
      </c>
      <c r="M4">
        <v>0</v>
      </c>
      <c r="P4">
        <v>0</v>
      </c>
      <c r="T4">
        <v>0</v>
      </c>
      <c r="W4">
        <v>0</v>
      </c>
      <c r="Y4">
        <v>0</v>
      </c>
      <c r="AC4">
        <v>0</v>
      </c>
      <c r="AD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</row>
    <row r="5" spans="1:39" ht="15">
      <c r="A5" s="6" t="str">
        <f t="shared" si="0"/>
        <v>110250</v>
      </c>
      <c r="B5" s="6" t="e">
        <f>VLOOKUP(A5,#REF!,15,FALSE)</f>
        <v>#REF!</v>
      </c>
      <c r="C5" s="6" t="e">
        <f t="shared" si="1"/>
        <v>#REF!</v>
      </c>
      <c r="D5" s="6" t="e">
        <f t="shared" si="2"/>
        <v>#REF!</v>
      </c>
      <c r="E5" s="6" t="e">
        <f t="shared" si="3"/>
        <v>#REF!</v>
      </c>
      <c r="F5" s="6" t="e">
        <f>VLOOKUP(C5,#REF!,2,FALSE)</f>
        <v>#REF!</v>
      </c>
      <c r="G5" s="6" t="e">
        <f>VLOOKUP(D5,#REF!,2,FALSE)</f>
        <v>#REF!</v>
      </c>
      <c r="H5" s="6" t="e">
        <f>VLOOKUP(E5,#REF!,2,FALSE)</f>
        <v>#REF!</v>
      </c>
      <c r="I5" s="6" t="e">
        <f>VLOOKUP(A5,#REF!,17,FALSE)</f>
        <v>#REF!</v>
      </c>
      <c r="J5" s="6" t="e">
        <f>VLOOKUP(A5,#REF!,19,FALSE)</f>
        <v>#REF!</v>
      </c>
      <c r="K5">
        <v>11025</v>
      </c>
      <c r="L5">
        <v>0</v>
      </c>
      <c r="M5">
        <v>0</v>
      </c>
      <c r="P5">
        <v>0</v>
      </c>
      <c r="T5">
        <v>0</v>
      </c>
      <c r="W5">
        <v>0</v>
      </c>
      <c r="Y5">
        <v>0</v>
      </c>
      <c r="AC5">
        <v>0</v>
      </c>
      <c r="AD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39" ht="15">
      <c r="A6" s="6" t="str">
        <f t="shared" si="0"/>
        <v>110300</v>
      </c>
      <c r="B6" s="6" t="e">
        <f>VLOOKUP(A6,#REF!,15,FALSE)</f>
        <v>#REF!</v>
      </c>
      <c r="C6" s="6" t="e">
        <f t="shared" si="1"/>
        <v>#REF!</v>
      </c>
      <c r="D6" s="6" t="e">
        <f t="shared" si="2"/>
        <v>#REF!</v>
      </c>
      <c r="E6" s="6" t="e">
        <f t="shared" si="3"/>
        <v>#REF!</v>
      </c>
      <c r="F6" s="6" t="e">
        <f>VLOOKUP(C6,#REF!,2,FALSE)</f>
        <v>#REF!</v>
      </c>
      <c r="G6" s="6" t="e">
        <f>VLOOKUP(D6,#REF!,2,FALSE)</f>
        <v>#REF!</v>
      </c>
      <c r="H6" s="6" t="e">
        <f>VLOOKUP(E6,#REF!,2,FALSE)</f>
        <v>#REF!</v>
      </c>
      <c r="I6" s="6" t="e">
        <f>VLOOKUP(A6,#REF!,17,FALSE)</f>
        <v>#REF!</v>
      </c>
      <c r="J6" s="6" t="e">
        <f>VLOOKUP(A6,#REF!,19,FALSE)</f>
        <v>#REF!</v>
      </c>
      <c r="K6">
        <v>11030</v>
      </c>
      <c r="L6">
        <v>0</v>
      </c>
      <c r="M6">
        <v>0</v>
      </c>
      <c r="P6">
        <v>0</v>
      </c>
      <c r="T6">
        <v>0</v>
      </c>
      <c r="W6">
        <v>0</v>
      </c>
      <c r="Y6">
        <v>0</v>
      </c>
      <c r="AC6">
        <v>0</v>
      </c>
      <c r="AD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</row>
    <row r="7" spans="1:39" ht="15">
      <c r="A7" s="6" t="str">
        <f t="shared" si="0"/>
        <v>140100</v>
      </c>
      <c r="B7" s="6" t="e">
        <f>VLOOKUP(A7,#REF!,15,FALSE)</f>
        <v>#REF!</v>
      </c>
      <c r="C7" s="6" t="e">
        <f t="shared" si="1"/>
        <v>#REF!</v>
      </c>
      <c r="D7" s="6" t="e">
        <f t="shared" si="2"/>
        <v>#REF!</v>
      </c>
      <c r="E7" s="6" t="e">
        <f t="shared" si="3"/>
        <v>#REF!</v>
      </c>
      <c r="F7" s="6" t="e">
        <f>VLOOKUP(C7,#REF!,2,FALSE)</f>
        <v>#REF!</v>
      </c>
      <c r="G7" s="6" t="e">
        <f>VLOOKUP(D7,#REF!,2,FALSE)</f>
        <v>#REF!</v>
      </c>
      <c r="H7" s="6" t="e">
        <f>VLOOKUP(E7,#REF!,2,FALSE)</f>
        <v>#REF!</v>
      </c>
      <c r="I7" s="6" t="e">
        <f>VLOOKUP(A7,#REF!,17,FALSE)</f>
        <v>#REF!</v>
      </c>
      <c r="J7" s="6" t="e">
        <f>VLOOKUP(A7,#REF!,19,FALSE)</f>
        <v>#REF!</v>
      </c>
      <c r="K7">
        <v>14010</v>
      </c>
      <c r="L7">
        <v>0</v>
      </c>
      <c r="M7">
        <v>0</v>
      </c>
      <c r="N7">
        <v>1000000</v>
      </c>
      <c r="O7">
        <v>0</v>
      </c>
      <c r="P7">
        <v>1000000</v>
      </c>
      <c r="Q7">
        <v>826000</v>
      </c>
      <c r="R7">
        <v>826000</v>
      </c>
      <c r="S7">
        <v>0</v>
      </c>
      <c r="T7">
        <v>826000</v>
      </c>
      <c r="W7">
        <v>3145871.1</v>
      </c>
      <c r="Y7">
        <v>3145871.1</v>
      </c>
      <c r="AC7">
        <v>3031871.1</v>
      </c>
      <c r="AD7">
        <v>114000</v>
      </c>
      <c r="AF7">
        <v>114000</v>
      </c>
      <c r="AG7">
        <v>114000</v>
      </c>
      <c r="AH7">
        <v>0</v>
      </c>
      <c r="AI7">
        <v>3145871.1</v>
      </c>
      <c r="AJ7">
        <v>3145871.1</v>
      </c>
      <c r="AK7">
        <v>0</v>
      </c>
      <c r="AL7">
        <v>1000000</v>
      </c>
      <c r="AM7">
        <v>3145871.1</v>
      </c>
    </row>
    <row r="8" spans="1:39" ht="15">
      <c r="A8" s="6" t="str">
        <f t="shared" si="0"/>
        <v>140200</v>
      </c>
      <c r="B8" s="6" t="e">
        <f>VLOOKUP(A8,#REF!,15,FALSE)</f>
        <v>#REF!</v>
      </c>
      <c r="C8" s="6" t="e">
        <f t="shared" si="1"/>
        <v>#REF!</v>
      </c>
      <c r="D8" s="6" t="e">
        <f t="shared" si="2"/>
        <v>#REF!</v>
      </c>
      <c r="E8" s="6" t="e">
        <f t="shared" si="3"/>
        <v>#REF!</v>
      </c>
      <c r="F8" s="6" t="e">
        <f>VLOOKUP(C8,#REF!,2,FALSE)</f>
        <v>#REF!</v>
      </c>
      <c r="G8" s="6" t="e">
        <f>VLOOKUP(D8,#REF!,2,FALSE)</f>
        <v>#REF!</v>
      </c>
      <c r="H8" s="6" t="e">
        <f>VLOOKUP(E8,#REF!,2,FALSE)</f>
        <v>#REF!</v>
      </c>
      <c r="I8" s="6" t="e">
        <f>VLOOKUP(A8,#REF!,17,FALSE)</f>
        <v>#REF!</v>
      </c>
      <c r="J8" s="6" t="e">
        <f>VLOOKUP(A8,#REF!,19,FALSE)</f>
        <v>#REF!</v>
      </c>
      <c r="K8">
        <v>14020</v>
      </c>
      <c r="L8">
        <v>0</v>
      </c>
      <c r="M8">
        <v>0</v>
      </c>
      <c r="N8">
        <v>1700000</v>
      </c>
      <c r="O8">
        <v>0</v>
      </c>
      <c r="P8">
        <v>1700000</v>
      </c>
      <c r="Q8">
        <v>1823000</v>
      </c>
      <c r="R8">
        <v>1823000</v>
      </c>
      <c r="S8">
        <v>0</v>
      </c>
      <c r="T8">
        <v>1823000</v>
      </c>
      <c r="U8">
        <v>57575.06</v>
      </c>
      <c r="V8">
        <v>0</v>
      </c>
      <c r="W8">
        <v>3404667.82</v>
      </c>
      <c r="X8">
        <v>0</v>
      </c>
      <c r="Y8">
        <v>3404667.82</v>
      </c>
      <c r="Z8">
        <v>0</v>
      </c>
      <c r="AA8">
        <v>57575.06</v>
      </c>
      <c r="AB8">
        <v>0</v>
      </c>
      <c r="AC8">
        <v>2496591.95</v>
      </c>
      <c r="AD8">
        <v>908075.87</v>
      </c>
      <c r="AE8">
        <v>38436.8</v>
      </c>
      <c r="AF8">
        <v>869639.07</v>
      </c>
      <c r="AG8">
        <v>908075.87</v>
      </c>
      <c r="AH8">
        <v>57575.06</v>
      </c>
      <c r="AI8">
        <v>3404667.82</v>
      </c>
      <c r="AJ8">
        <v>3462242.88</v>
      </c>
      <c r="AK8">
        <v>0</v>
      </c>
      <c r="AL8">
        <v>1642424.94</v>
      </c>
      <c r="AM8">
        <v>3462242.88</v>
      </c>
    </row>
    <row r="9" spans="1:39" ht="15">
      <c r="A9" s="6" t="str">
        <f t="shared" si="0"/>
        <v>210100</v>
      </c>
      <c r="B9" s="6" t="e">
        <f>VLOOKUP(A9,#REF!,15,FALSE)</f>
        <v>#REF!</v>
      </c>
      <c r="C9" s="6" t="e">
        <f t="shared" si="1"/>
        <v>#REF!</v>
      </c>
      <c r="D9" s="6" t="e">
        <f t="shared" si="2"/>
        <v>#REF!</v>
      </c>
      <c r="E9" s="6" t="e">
        <f t="shared" si="3"/>
        <v>#REF!</v>
      </c>
      <c r="F9" s="6" t="e">
        <f>VLOOKUP(C9,#REF!,2,FALSE)</f>
        <v>#REF!</v>
      </c>
      <c r="G9" s="6" t="e">
        <f>VLOOKUP(D9,#REF!,2,FALSE)</f>
        <v>#REF!</v>
      </c>
      <c r="H9" s="6" t="e">
        <f>VLOOKUP(E9,#REF!,2,FALSE)</f>
        <v>#REF!</v>
      </c>
      <c r="I9" s="6" t="e">
        <f>VLOOKUP(A9,#REF!,17,FALSE)</f>
        <v>#REF!</v>
      </c>
      <c r="J9" s="6" t="e">
        <f>VLOOKUP(A9,#REF!,19,FALSE)</f>
        <v>#REF!</v>
      </c>
      <c r="K9">
        <v>21010</v>
      </c>
      <c r="L9">
        <v>0</v>
      </c>
      <c r="M9">
        <v>0</v>
      </c>
      <c r="N9">
        <v>50000</v>
      </c>
      <c r="O9">
        <v>0</v>
      </c>
      <c r="P9">
        <v>50000</v>
      </c>
      <c r="Q9">
        <v>292000</v>
      </c>
      <c r="R9">
        <v>292000</v>
      </c>
      <c r="S9">
        <v>0</v>
      </c>
      <c r="T9">
        <v>292000</v>
      </c>
      <c r="U9">
        <v>50000</v>
      </c>
      <c r="V9">
        <v>0</v>
      </c>
      <c r="W9">
        <v>262806.38</v>
      </c>
      <c r="Y9">
        <v>262806.38</v>
      </c>
      <c r="AA9">
        <v>50000</v>
      </c>
      <c r="AB9">
        <v>2206.52</v>
      </c>
      <c r="AC9">
        <v>38416.57</v>
      </c>
      <c r="AD9">
        <v>224389.81</v>
      </c>
      <c r="AF9">
        <v>224389.81</v>
      </c>
      <c r="AG9">
        <v>224389.81</v>
      </c>
      <c r="AH9">
        <v>50000</v>
      </c>
      <c r="AI9">
        <v>262806.38</v>
      </c>
      <c r="AJ9">
        <v>312806.38</v>
      </c>
      <c r="AK9">
        <v>0</v>
      </c>
      <c r="AL9">
        <v>0</v>
      </c>
      <c r="AM9">
        <v>312806.38</v>
      </c>
    </row>
    <row r="10" spans="1:39" ht="15">
      <c r="A10" s="6" t="str">
        <f t="shared" si="0"/>
        <v>210200</v>
      </c>
      <c r="B10" s="6" t="e">
        <f>VLOOKUP(A10,#REF!,15,FALSE)</f>
        <v>#REF!</v>
      </c>
      <c r="C10" s="6" t="e">
        <f t="shared" si="1"/>
        <v>#REF!</v>
      </c>
      <c r="D10" s="6" t="e">
        <f t="shared" si="2"/>
        <v>#REF!</v>
      </c>
      <c r="E10" s="6" t="e">
        <f t="shared" si="3"/>
        <v>#REF!</v>
      </c>
      <c r="F10" s="6" t="e">
        <f>VLOOKUP(C10,#REF!,2,FALSE)</f>
        <v>#REF!</v>
      </c>
      <c r="G10" s="6" t="e">
        <f>VLOOKUP(D10,#REF!,2,FALSE)</f>
        <v>#REF!</v>
      </c>
      <c r="H10" s="6" t="e">
        <f>VLOOKUP(E10,#REF!,2,FALSE)</f>
        <v>#REF!</v>
      </c>
      <c r="I10" s="6" t="e">
        <f>VLOOKUP(A10,#REF!,17,FALSE)</f>
        <v>#REF!</v>
      </c>
      <c r="J10" s="6" t="e">
        <f>VLOOKUP(A10,#REF!,19,FALSE)</f>
        <v>#REF!</v>
      </c>
      <c r="K10">
        <v>21020</v>
      </c>
      <c r="L10">
        <v>0</v>
      </c>
      <c r="M10">
        <v>0</v>
      </c>
      <c r="N10">
        <v>50000</v>
      </c>
      <c r="O10">
        <v>0</v>
      </c>
      <c r="P10">
        <v>50000</v>
      </c>
      <c r="Q10">
        <v>80000</v>
      </c>
      <c r="R10">
        <v>80000</v>
      </c>
      <c r="S10">
        <v>0</v>
      </c>
      <c r="T10">
        <v>80000</v>
      </c>
      <c r="U10">
        <v>50000</v>
      </c>
      <c r="V10">
        <v>0</v>
      </c>
      <c r="W10">
        <v>116779.23</v>
      </c>
      <c r="X10">
        <v>0</v>
      </c>
      <c r="Y10">
        <v>116779.23</v>
      </c>
      <c r="Z10">
        <v>0</v>
      </c>
      <c r="AA10">
        <v>50000</v>
      </c>
      <c r="AB10">
        <v>10130</v>
      </c>
      <c r="AC10">
        <v>35467.17</v>
      </c>
      <c r="AD10">
        <v>81312.06</v>
      </c>
      <c r="AE10">
        <v>0</v>
      </c>
      <c r="AF10">
        <v>81312.06</v>
      </c>
      <c r="AG10">
        <v>81312.06</v>
      </c>
      <c r="AH10">
        <v>50000</v>
      </c>
      <c r="AI10">
        <v>116779.23</v>
      </c>
      <c r="AJ10">
        <v>166779.23</v>
      </c>
      <c r="AK10">
        <v>0</v>
      </c>
      <c r="AL10">
        <v>0</v>
      </c>
      <c r="AM10">
        <v>166779.23</v>
      </c>
    </row>
    <row r="11" spans="1:39" ht="15">
      <c r="A11" s="19" t="str">
        <f t="shared" si="0"/>
        <v>210300</v>
      </c>
      <c r="B11" s="6" t="e">
        <f>VLOOKUP(A11,#REF!,15,FALSE)</f>
        <v>#REF!</v>
      </c>
      <c r="C11" s="6" t="e">
        <f t="shared" si="1"/>
        <v>#REF!</v>
      </c>
      <c r="D11" s="6" t="e">
        <f t="shared" si="2"/>
        <v>#REF!</v>
      </c>
      <c r="E11" s="6" t="e">
        <f t="shared" si="3"/>
        <v>#REF!</v>
      </c>
      <c r="F11" s="6" t="e">
        <f>VLOOKUP(C11,#REF!,2,FALSE)</f>
        <v>#REF!</v>
      </c>
      <c r="G11" s="6" t="e">
        <f>VLOOKUP(D11,#REF!,2,FALSE)</f>
        <v>#REF!</v>
      </c>
      <c r="H11" s="6" t="e">
        <f>VLOOKUP(E11,#REF!,2,FALSE)</f>
        <v>#REF!</v>
      </c>
      <c r="I11" s="6" t="e">
        <f>VLOOKUP(A11,#REF!,17,FALSE)</f>
        <v>#REF!</v>
      </c>
      <c r="J11" s="6" t="e">
        <f>VLOOKUP(A11,#REF!,19,FALSE)</f>
        <v>#REF!</v>
      </c>
      <c r="K11">
        <v>21030</v>
      </c>
      <c r="L11">
        <v>0</v>
      </c>
      <c r="M11">
        <v>0</v>
      </c>
      <c r="N11">
        <v>0</v>
      </c>
      <c r="O11">
        <v>0</v>
      </c>
      <c r="P11">
        <v>0</v>
      </c>
      <c r="Q11">
        <v>974000</v>
      </c>
      <c r="R11">
        <v>974000</v>
      </c>
      <c r="S11">
        <v>0</v>
      </c>
      <c r="T11">
        <v>974000</v>
      </c>
      <c r="Y11">
        <v>0</v>
      </c>
      <c r="AC11">
        <v>0</v>
      </c>
      <c r="AD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5">
      <c r="A12" s="6" t="str">
        <f t="shared" si="0"/>
        <v>2103010</v>
      </c>
      <c r="B12" s="6" t="e">
        <f>VLOOKUP(A12,#REF!,15,FALSE)</f>
        <v>#REF!</v>
      </c>
      <c r="C12" s="6" t="e">
        <f t="shared" si="1"/>
        <v>#REF!</v>
      </c>
      <c r="D12" s="6" t="e">
        <f t="shared" si="2"/>
        <v>#REF!</v>
      </c>
      <c r="E12" s="6" t="e">
        <f t="shared" si="3"/>
        <v>#REF!</v>
      </c>
      <c r="F12" s="6" t="e">
        <f>VLOOKUP(C12,#REF!,2,FALSE)</f>
        <v>#REF!</v>
      </c>
      <c r="G12" s="6" t="e">
        <f>VLOOKUP(D12,#REF!,2,FALSE)</f>
        <v>#REF!</v>
      </c>
      <c r="H12" s="6" t="e">
        <f>VLOOKUP(E12,#REF!,2,FALSE)</f>
        <v>#REF!</v>
      </c>
      <c r="I12" s="6" t="e">
        <f>VLOOKUP(A12,#REF!,17,FALSE)</f>
        <v>#REF!</v>
      </c>
      <c r="J12" s="6" t="e">
        <f>VLOOKUP(A12,#REF!,19,FALSE)</f>
        <v>#REF!</v>
      </c>
      <c r="K12">
        <v>21030</v>
      </c>
      <c r="L12">
        <v>10</v>
      </c>
      <c r="M12">
        <v>0</v>
      </c>
      <c r="P12">
        <v>0</v>
      </c>
      <c r="Q12" s="8">
        <f>$Q$11*N12/SUM($N$11:$N$14)</f>
        <v>0</v>
      </c>
      <c r="R12" s="8"/>
      <c r="T12">
        <v>0</v>
      </c>
      <c r="W12">
        <v>1557150.47</v>
      </c>
      <c r="Y12">
        <v>1557150.47</v>
      </c>
      <c r="AC12">
        <v>927910.36</v>
      </c>
      <c r="AD12">
        <v>629240.11</v>
      </c>
      <c r="AF12">
        <v>629240.11</v>
      </c>
      <c r="AG12">
        <v>629240.11</v>
      </c>
      <c r="AH12">
        <v>0</v>
      </c>
      <c r="AI12">
        <v>1557150.47</v>
      </c>
      <c r="AJ12">
        <v>1557150.47</v>
      </c>
      <c r="AK12">
        <v>0</v>
      </c>
      <c r="AL12">
        <v>0</v>
      </c>
      <c r="AM12">
        <v>1557150.47</v>
      </c>
    </row>
    <row r="13" spans="1:39" ht="15">
      <c r="A13" s="6" t="str">
        <f t="shared" si="0"/>
        <v>2103020</v>
      </c>
      <c r="B13" s="6" t="e">
        <f>VLOOKUP(A13,#REF!,15,FALSE)</f>
        <v>#REF!</v>
      </c>
      <c r="C13" s="6" t="e">
        <f t="shared" si="1"/>
        <v>#REF!</v>
      </c>
      <c r="D13" s="6" t="e">
        <f t="shared" si="2"/>
        <v>#REF!</v>
      </c>
      <c r="E13" s="6" t="e">
        <f t="shared" si="3"/>
        <v>#REF!</v>
      </c>
      <c r="F13" s="6" t="e">
        <f>VLOOKUP(C13,#REF!,2,FALSE)</f>
        <v>#REF!</v>
      </c>
      <c r="G13" s="6" t="e">
        <f>VLOOKUP(D13,#REF!,2,FALSE)</f>
        <v>#REF!</v>
      </c>
      <c r="H13" s="6" t="e">
        <f>VLOOKUP(E13,#REF!,2,FALSE)</f>
        <v>#REF!</v>
      </c>
      <c r="I13" s="6" t="e">
        <f>VLOOKUP(A13,#REF!,17,FALSE)</f>
        <v>#REF!</v>
      </c>
      <c r="J13" s="6" t="e">
        <f>VLOOKUP(A13,#REF!,19,FALSE)</f>
        <v>#REF!</v>
      </c>
      <c r="K13">
        <v>21030</v>
      </c>
      <c r="L13">
        <v>20</v>
      </c>
      <c r="M13">
        <v>0</v>
      </c>
      <c r="P13">
        <v>0</v>
      </c>
      <c r="Q13" s="8">
        <f>$Q$11*N13/SUM($N$11:$N$14)</f>
        <v>0</v>
      </c>
      <c r="R13" s="8"/>
      <c r="T13">
        <v>0</v>
      </c>
      <c r="W13">
        <v>302035.51</v>
      </c>
      <c r="Y13">
        <v>302035.51</v>
      </c>
      <c r="AC13">
        <v>302035.51</v>
      </c>
      <c r="AD13">
        <v>0</v>
      </c>
      <c r="AF13">
        <v>0</v>
      </c>
      <c r="AG13">
        <v>0</v>
      </c>
      <c r="AH13">
        <v>0</v>
      </c>
      <c r="AI13">
        <v>302035.51</v>
      </c>
      <c r="AJ13">
        <v>302035.51</v>
      </c>
      <c r="AK13">
        <v>0</v>
      </c>
      <c r="AL13">
        <v>0</v>
      </c>
      <c r="AM13">
        <v>302035.51</v>
      </c>
    </row>
    <row r="14" spans="1:39" ht="15">
      <c r="A14" s="6" t="str">
        <f t="shared" si="0"/>
        <v>2103030</v>
      </c>
      <c r="B14" s="6" t="e">
        <f>VLOOKUP(A14,#REF!,15,FALSE)</f>
        <v>#REF!</v>
      </c>
      <c r="C14" s="6" t="e">
        <f t="shared" si="1"/>
        <v>#REF!</v>
      </c>
      <c r="D14" s="6" t="e">
        <f t="shared" si="2"/>
        <v>#REF!</v>
      </c>
      <c r="E14" s="6" t="e">
        <f t="shared" si="3"/>
        <v>#REF!</v>
      </c>
      <c r="F14" s="6" t="e">
        <f>VLOOKUP(C14,#REF!,2,FALSE)</f>
        <v>#REF!</v>
      </c>
      <c r="G14" s="6" t="e">
        <f>VLOOKUP(D14,#REF!,2,FALSE)</f>
        <v>#REF!</v>
      </c>
      <c r="H14" s="6" t="e">
        <f>VLOOKUP(E14,#REF!,2,FALSE)</f>
        <v>#REF!</v>
      </c>
      <c r="I14" s="6" t="e">
        <f>VLOOKUP(A14,#REF!,17,FALSE)</f>
        <v>#REF!</v>
      </c>
      <c r="J14" s="6" t="e">
        <f>VLOOKUP(A14,#REF!,19,FALSE)</f>
        <v>#REF!</v>
      </c>
      <c r="K14">
        <v>21030</v>
      </c>
      <c r="L14">
        <v>30</v>
      </c>
      <c r="M14">
        <v>0</v>
      </c>
      <c r="N14">
        <v>100000</v>
      </c>
      <c r="O14">
        <v>0</v>
      </c>
      <c r="P14">
        <v>100000</v>
      </c>
      <c r="Q14" s="8">
        <f>$Q$11*N14/SUM($N$11:$N$14)</f>
        <v>974000</v>
      </c>
      <c r="R14" s="8"/>
      <c r="S14">
        <v>0</v>
      </c>
      <c r="T14">
        <v>0</v>
      </c>
      <c r="W14">
        <v>93082.89</v>
      </c>
      <c r="X14">
        <v>0</v>
      </c>
      <c r="Y14">
        <v>93082.89</v>
      </c>
      <c r="Z14">
        <v>0</v>
      </c>
      <c r="AC14">
        <v>48636.52</v>
      </c>
      <c r="AD14">
        <v>44446.37</v>
      </c>
      <c r="AE14">
        <v>18668.52</v>
      </c>
      <c r="AF14">
        <v>25777.85</v>
      </c>
      <c r="AG14">
        <v>44446.37</v>
      </c>
      <c r="AH14">
        <v>0</v>
      </c>
      <c r="AI14">
        <v>93082.89</v>
      </c>
      <c r="AJ14">
        <v>93082.89</v>
      </c>
      <c r="AK14">
        <v>0</v>
      </c>
      <c r="AL14">
        <v>100000</v>
      </c>
      <c r="AM14">
        <v>93082.89</v>
      </c>
    </row>
    <row r="15" spans="1:39" ht="15">
      <c r="A15" s="6" t="str">
        <f t="shared" si="0"/>
        <v>210400</v>
      </c>
      <c r="B15" s="6" t="e">
        <f>VLOOKUP(A15,#REF!,15,FALSE)</f>
        <v>#REF!</v>
      </c>
      <c r="C15" s="6" t="e">
        <f t="shared" si="1"/>
        <v>#REF!</v>
      </c>
      <c r="D15" s="6" t="e">
        <f t="shared" si="2"/>
        <v>#REF!</v>
      </c>
      <c r="E15" s="6" t="e">
        <f t="shared" si="3"/>
        <v>#REF!</v>
      </c>
      <c r="F15" s="6" t="e">
        <f>VLOOKUP(C15,#REF!,2,FALSE)</f>
        <v>#REF!</v>
      </c>
      <c r="G15" s="6" t="e">
        <f>VLOOKUP(D15,#REF!,2,FALSE)</f>
        <v>#REF!</v>
      </c>
      <c r="H15" s="6" t="e">
        <f>VLOOKUP(E15,#REF!,2,FALSE)</f>
        <v>#REF!</v>
      </c>
      <c r="I15" s="6" t="e">
        <f>VLOOKUP(A15,#REF!,17,FALSE)</f>
        <v>#REF!</v>
      </c>
      <c r="J15" s="6" t="e">
        <f>VLOOKUP(A15,#REF!,19,FALSE)</f>
        <v>#REF!</v>
      </c>
      <c r="K15">
        <v>21040</v>
      </c>
      <c r="L15">
        <v>0</v>
      </c>
      <c r="M15">
        <v>0</v>
      </c>
      <c r="N15">
        <v>0</v>
      </c>
      <c r="O15">
        <v>0</v>
      </c>
      <c r="P15">
        <v>0</v>
      </c>
      <c r="Q15">
        <v>28000</v>
      </c>
      <c r="R15">
        <v>28000</v>
      </c>
      <c r="S15">
        <v>0</v>
      </c>
      <c r="T15">
        <v>28000</v>
      </c>
      <c r="W15">
        <v>52305.87</v>
      </c>
      <c r="Y15">
        <v>52305.87</v>
      </c>
      <c r="AC15">
        <v>13405.87</v>
      </c>
      <c r="AD15">
        <v>38900</v>
      </c>
      <c r="AF15">
        <v>38900</v>
      </c>
      <c r="AG15">
        <v>38900</v>
      </c>
      <c r="AH15">
        <v>0</v>
      </c>
      <c r="AI15">
        <v>52305.87</v>
      </c>
      <c r="AJ15">
        <v>52305.87</v>
      </c>
      <c r="AK15">
        <v>0</v>
      </c>
      <c r="AL15">
        <v>0</v>
      </c>
      <c r="AM15">
        <v>52305.87</v>
      </c>
    </row>
    <row r="16" spans="1:39" ht="15">
      <c r="A16" s="6" t="str">
        <f t="shared" si="0"/>
        <v>210410</v>
      </c>
      <c r="B16" s="6" t="e">
        <f>VLOOKUP(A16,#REF!,15,FALSE)</f>
        <v>#REF!</v>
      </c>
      <c r="C16" s="6" t="e">
        <f t="shared" si="1"/>
        <v>#REF!</v>
      </c>
      <c r="D16" s="6" t="e">
        <f t="shared" si="2"/>
        <v>#REF!</v>
      </c>
      <c r="E16" s="6" t="e">
        <f t="shared" si="3"/>
        <v>#REF!</v>
      </c>
      <c r="F16" s="6" t="e">
        <f>VLOOKUP(C16,#REF!,2,FALSE)</f>
        <v>#REF!</v>
      </c>
      <c r="G16" s="6" t="e">
        <f>VLOOKUP(D16,#REF!,2,FALSE)</f>
        <v>#REF!</v>
      </c>
      <c r="H16" s="6" t="e">
        <f>VLOOKUP(E16,#REF!,2,FALSE)</f>
        <v>#REF!</v>
      </c>
      <c r="I16" s="6" t="e">
        <f>VLOOKUP(A16,#REF!,17,FALSE)</f>
        <v>#REF!</v>
      </c>
      <c r="J16" s="6" t="e">
        <f>VLOOKUP(A16,#REF!,19,FALSE)</f>
        <v>#REF!</v>
      </c>
      <c r="K16">
        <v>21041</v>
      </c>
      <c r="L16">
        <v>0</v>
      </c>
      <c r="M16">
        <v>1</v>
      </c>
      <c r="N16">
        <v>100000</v>
      </c>
      <c r="O16">
        <v>0</v>
      </c>
      <c r="P16">
        <v>100000</v>
      </c>
      <c r="Q16">
        <v>51000</v>
      </c>
      <c r="R16">
        <v>51000</v>
      </c>
      <c r="S16">
        <v>0</v>
      </c>
      <c r="T16">
        <v>51000</v>
      </c>
      <c r="Y16">
        <v>0</v>
      </c>
      <c r="AC16">
        <v>0</v>
      </c>
      <c r="AD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100000</v>
      </c>
      <c r="AM16">
        <v>0</v>
      </c>
    </row>
    <row r="17" spans="1:39" ht="15">
      <c r="A17" s="9" t="str">
        <f t="shared" si="0"/>
        <v>210500</v>
      </c>
      <c r="B17" s="6" t="e">
        <f>VLOOKUP(A17,#REF!,15,FALSE)</f>
        <v>#REF!</v>
      </c>
      <c r="C17" s="8" t="s">
        <v>48</v>
      </c>
      <c r="D17" s="8" t="s">
        <v>68</v>
      </c>
      <c r="E17" s="8" t="s">
        <v>72</v>
      </c>
      <c r="F17" s="6" t="e">
        <f>VLOOKUP(C17,#REF!,2,FALSE)</f>
        <v>#REF!</v>
      </c>
      <c r="G17" s="6" t="e">
        <f>VLOOKUP(D17,#REF!,2,FALSE)</f>
        <v>#REF!</v>
      </c>
      <c r="H17" s="6" t="e">
        <f>VLOOKUP(E17,#REF!,2,FALSE)</f>
        <v>#REF!</v>
      </c>
      <c r="I17" s="6" t="e">
        <f>VLOOKUP(A17,#REF!,17,FALSE)</f>
        <v>#REF!</v>
      </c>
      <c r="J17" s="6" t="e">
        <f>VLOOKUP(A17,#REF!,19,FALSE)</f>
        <v>#REF!</v>
      </c>
      <c r="K17">
        <v>21050</v>
      </c>
      <c r="L17">
        <v>0</v>
      </c>
      <c r="M17">
        <v>0</v>
      </c>
      <c r="N17" s="13">
        <v>20000</v>
      </c>
      <c r="O17">
        <v>0</v>
      </c>
      <c r="P17">
        <v>20000</v>
      </c>
      <c r="Q17" s="13">
        <v>107000</v>
      </c>
      <c r="R17">
        <v>107000</v>
      </c>
      <c r="S17">
        <v>0</v>
      </c>
      <c r="T17">
        <v>107000</v>
      </c>
      <c r="U17">
        <v>6000</v>
      </c>
      <c r="V17">
        <v>0</v>
      </c>
      <c r="W17">
        <v>231756.48</v>
      </c>
      <c r="Y17">
        <v>231756.48</v>
      </c>
      <c r="AA17">
        <v>6000</v>
      </c>
      <c r="AB17">
        <v>14.76</v>
      </c>
      <c r="AC17">
        <v>208445.05</v>
      </c>
      <c r="AD17">
        <v>23311.43</v>
      </c>
      <c r="AF17">
        <v>23311.43</v>
      </c>
      <c r="AG17">
        <v>23311.43</v>
      </c>
      <c r="AH17">
        <v>6000</v>
      </c>
      <c r="AI17">
        <v>231756.48</v>
      </c>
      <c r="AJ17">
        <v>237756.48</v>
      </c>
      <c r="AK17">
        <v>0</v>
      </c>
      <c r="AL17">
        <v>14000</v>
      </c>
      <c r="AM17">
        <v>237756.48</v>
      </c>
    </row>
    <row r="18" spans="1:39" ht="15">
      <c r="A18" s="6" t="str">
        <f t="shared" si="0"/>
        <v>215100</v>
      </c>
      <c r="B18" s="6" t="e">
        <f>VLOOKUP(A18,#REF!,15,FALSE)</f>
        <v>#REF!</v>
      </c>
      <c r="C18" s="6" t="e">
        <f t="shared" si="1"/>
        <v>#REF!</v>
      </c>
      <c r="D18" s="6" t="e">
        <f t="shared" si="2"/>
        <v>#REF!</v>
      </c>
      <c r="E18" s="6" t="e">
        <f t="shared" si="3"/>
        <v>#REF!</v>
      </c>
      <c r="F18" s="6" t="e">
        <f>VLOOKUP(C18,#REF!,2,FALSE)</f>
        <v>#REF!</v>
      </c>
      <c r="G18" s="6" t="e">
        <f>VLOOKUP(D18,#REF!,2,FALSE)</f>
        <v>#REF!</v>
      </c>
      <c r="H18" s="6" t="e">
        <f>VLOOKUP(E18,#REF!,2,FALSE)</f>
        <v>#REF!</v>
      </c>
      <c r="I18" s="6" t="e">
        <f>VLOOKUP(A18,#REF!,17,FALSE)</f>
        <v>#REF!</v>
      </c>
      <c r="J18" s="6" t="e">
        <f>VLOOKUP(A18,#REF!,19,FALSE)</f>
        <v>#REF!</v>
      </c>
      <c r="K18">
        <v>21510</v>
      </c>
      <c r="L18">
        <v>0</v>
      </c>
      <c r="M18">
        <v>0</v>
      </c>
      <c r="P18">
        <v>0</v>
      </c>
      <c r="T18">
        <v>0</v>
      </c>
      <c r="W18">
        <v>0</v>
      </c>
      <c r="Y18">
        <v>0</v>
      </c>
      <c r="AC18">
        <v>0</v>
      </c>
      <c r="AD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</row>
    <row r="19" spans="1:39" ht="15">
      <c r="A19" s="6" t="str">
        <f t="shared" si="0"/>
        <v>220100</v>
      </c>
      <c r="B19" s="6" t="e">
        <f>VLOOKUP(A19,#REF!,15,FALSE)</f>
        <v>#REF!</v>
      </c>
      <c r="C19" s="6" t="e">
        <f t="shared" si="1"/>
        <v>#REF!</v>
      </c>
      <c r="D19" s="6" t="e">
        <f t="shared" si="2"/>
        <v>#REF!</v>
      </c>
      <c r="E19" s="6" t="e">
        <f t="shared" si="3"/>
        <v>#REF!</v>
      </c>
      <c r="F19" s="6" t="e">
        <f>VLOOKUP(C19,#REF!,2,FALSE)</f>
        <v>#REF!</v>
      </c>
      <c r="G19" s="6" t="e">
        <f>VLOOKUP(D19,#REF!,2,FALSE)</f>
        <v>#REF!</v>
      </c>
      <c r="H19" s="6" t="e">
        <f>VLOOKUP(E19,#REF!,2,FALSE)</f>
        <v>#REF!</v>
      </c>
      <c r="I19" s="6" t="e">
        <f>VLOOKUP(A19,#REF!,17,FALSE)</f>
        <v>#REF!</v>
      </c>
      <c r="J19" s="6" t="e">
        <f>VLOOKUP(A19,#REF!,19,FALSE)</f>
        <v>#REF!</v>
      </c>
      <c r="K19">
        <v>22010</v>
      </c>
      <c r="L19">
        <v>0</v>
      </c>
      <c r="M19">
        <v>0</v>
      </c>
      <c r="N19">
        <v>10000</v>
      </c>
      <c r="O19">
        <v>0</v>
      </c>
      <c r="P19">
        <v>10000</v>
      </c>
      <c r="Q19">
        <v>5000</v>
      </c>
      <c r="R19">
        <v>5000</v>
      </c>
      <c r="S19">
        <v>0</v>
      </c>
      <c r="T19">
        <v>5000</v>
      </c>
      <c r="W19">
        <v>4619.01</v>
      </c>
      <c r="Y19">
        <v>4619.01</v>
      </c>
      <c r="AC19">
        <v>208.65</v>
      </c>
      <c r="AD19">
        <v>4410.36</v>
      </c>
      <c r="AF19">
        <v>4410.36</v>
      </c>
      <c r="AG19">
        <v>4410.36</v>
      </c>
      <c r="AH19">
        <v>0</v>
      </c>
      <c r="AI19">
        <v>4619.01</v>
      </c>
      <c r="AJ19">
        <v>4619.01</v>
      </c>
      <c r="AK19">
        <v>0</v>
      </c>
      <c r="AL19">
        <v>10000</v>
      </c>
      <c r="AM19">
        <v>4619.01</v>
      </c>
    </row>
    <row r="20" spans="1:39" ht="15">
      <c r="A20" s="6" t="str">
        <f t="shared" si="0"/>
        <v>220200</v>
      </c>
      <c r="B20" s="6" t="e">
        <f>VLOOKUP(A20,#REF!,15,FALSE)</f>
        <v>#REF!</v>
      </c>
      <c r="C20" s="6" t="e">
        <f t="shared" si="1"/>
        <v>#REF!</v>
      </c>
      <c r="D20" s="6" t="e">
        <f t="shared" si="2"/>
        <v>#REF!</v>
      </c>
      <c r="E20" s="6" t="e">
        <f t="shared" si="3"/>
        <v>#REF!</v>
      </c>
      <c r="F20" s="6" t="e">
        <f>VLOOKUP(C20,#REF!,2,FALSE)</f>
        <v>#REF!</v>
      </c>
      <c r="G20" s="6" t="e">
        <f>VLOOKUP(D20,#REF!,2,FALSE)</f>
        <v>#REF!</v>
      </c>
      <c r="H20" s="6" t="e">
        <f>VLOOKUP(E20,#REF!,2,FALSE)</f>
        <v>#REF!</v>
      </c>
      <c r="I20" s="6" t="e">
        <f>VLOOKUP(A20,#REF!,17,FALSE)</f>
        <v>#REF!</v>
      </c>
      <c r="J20" s="6" t="e">
        <f>VLOOKUP(A20,#REF!,19,FALSE)</f>
        <v>#REF!</v>
      </c>
      <c r="K20">
        <v>22020</v>
      </c>
      <c r="L20">
        <v>0</v>
      </c>
      <c r="M20">
        <v>0</v>
      </c>
      <c r="N20">
        <v>0</v>
      </c>
      <c r="O20">
        <v>0</v>
      </c>
      <c r="P20">
        <v>0</v>
      </c>
      <c r="Q20">
        <v>11000</v>
      </c>
      <c r="R20">
        <v>11000</v>
      </c>
      <c r="S20">
        <v>0</v>
      </c>
      <c r="T20">
        <v>11000</v>
      </c>
      <c r="W20">
        <v>0</v>
      </c>
      <c r="Y20">
        <v>0</v>
      </c>
      <c r="AC20">
        <v>0</v>
      </c>
      <c r="AD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</row>
    <row r="21" spans="1:39" ht="15">
      <c r="A21" s="6" t="str">
        <f t="shared" si="0"/>
        <v>2202010</v>
      </c>
      <c r="B21" s="6" t="e">
        <f>VLOOKUP(A21,#REF!,15,FALSE)</f>
        <v>#REF!</v>
      </c>
      <c r="C21" s="6" t="e">
        <f t="shared" si="1"/>
        <v>#REF!</v>
      </c>
      <c r="D21" s="6" t="e">
        <f t="shared" si="2"/>
        <v>#REF!</v>
      </c>
      <c r="E21" s="6" t="e">
        <f t="shared" si="3"/>
        <v>#REF!</v>
      </c>
      <c r="F21" s="6" t="e">
        <f>VLOOKUP(C21,#REF!,2,FALSE)</f>
        <v>#REF!</v>
      </c>
      <c r="G21" s="6" t="e">
        <f>VLOOKUP(D21,#REF!,2,FALSE)</f>
        <v>#REF!</v>
      </c>
      <c r="H21" s="6" t="e">
        <f>VLOOKUP(E21,#REF!,2,FALSE)</f>
        <v>#REF!</v>
      </c>
      <c r="I21" s="6" t="e">
        <f>VLOOKUP(A21,#REF!,17,FALSE)</f>
        <v>#REF!</v>
      </c>
      <c r="J21" s="6" t="e">
        <f>VLOOKUP(A21,#REF!,19,FALSE)</f>
        <v>#REF!</v>
      </c>
      <c r="K21">
        <v>22020</v>
      </c>
      <c r="L21">
        <v>10</v>
      </c>
      <c r="M21">
        <v>0</v>
      </c>
      <c r="N21">
        <v>500</v>
      </c>
      <c r="O21">
        <v>0</v>
      </c>
      <c r="P21">
        <v>500</v>
      </c>
      <c r="Q21" s="8">
        <f>$Q$20*N21/SUM($N$21:$N$22)</f>
        <v>268.2926829268293</v>
      </c>
      <c r="R21" s="8"/>
      <c r="S21">
        <v>0</v>
      </c>
      <c r="T21">
        <v>0</v>
      </c>
      <c r="W21">
        <v>0</v>
      </c>
      <c r="Y21">
        <v>0</v>
      </c>
      <c r="AC21">
        <v>0</v>
      </c>
      <c r="AD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500</v>
      </c>
      <c r="AM21">
        <v>0</v>
      </c>
    </row>
    <row r="22" spans="1:39" ht="15">
      <c r="A22" s="6" t="str">
        <f t="shared" si="0"/>
        <v>2202020</v>
      </c>
      <c r="B22" s="6" t="e">
        <f>VLOOKUP(A22,#REF!,15,FALSE)</f>
        <v>#REF!</v>
      </c>
      <c r="C22" s="6" t="e">
        <f t="shared" si="1"/>
        <v>#REF!</v>
      </c>
      <c r="D22" s="6" t="e">
        <f t="shared" si="2"/>
        <v>#REF!</v>
      </c>
      <c r="E22" s="6" t="e">
        <f t="shared" si="3"/>
        <v>#REF!</v>
      </c>
      <c r="F22" s="6" t="e">
        <f>VLOOKUP(C22,#REF!,2,FALSE)</f>
        <v>#REF!</v>
      </c>
      <c r="G22" s="6" t="e">
        <f>VLOOKUP(D22,#REF!,2,FALSE)</f>
        <v>#REF!</v>
      </c>
      <c r="H22" s="6" t="e">
        <f>VLOOKUP(E22,#REF!,2,FALSE)</f>
        <v>#REF!</v>
      </c>
      <c r="I22" s="6" t="e">
        <f>VLOOKUP(A22,#REF!,17,FALSE)</f>
        <v>#REF!</v>
      </c>
      <c r="J22" s="6" t="e">
        <f>VLOOKUP(A22,#REF!,19,FALSE)</f>
        <v>#REF!</v>
      </c>
      <c r="K22">
        <v>22020</v>
      </c>
      <c r="L22">
        <v>20</v>
      </c>
      <c r="M22">
        <v>0</v>
      </c>
      <c r="N22">
        <v>20000</v>
      </c>
      <c r="O22">
        <v>0</v>
      </c>
      <c r="P22">
        <v>20000</v>
      </c>
      <c r="Q22" s="8">
        <f>$Q$20*N22/SUM($N$21:$N$22)</f>
        <v>10731.707317073171</v>
      </c>
      <c r="R22" s="8"/>
      <c r="S22">
        <v>0</v>
      </c>
      <c r="T22">
        <v>0</v>
      </c>
      <c r="U22">
        <v>41.25</v>
      </c>
      <c r="V22">
        <v>41.25</v>
      </c>
      <c r="W22">
        <v>0</v>
      </c>
      <c r="Y22">
        <v>0</v>
      </c>
      <c r="AA22">
        <v>59.07</v>
      </c>
      <c r="AB22">
        <v>41.25</v>
      </c>
      <c r="AC22">
        <v>0</v>
      </c>
      <c r="AD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41.25</v>
      </c>
      <c r="AL22">
        <v>19958.75</v>
      </c>
      <c r="AM22">
        <v>41.25</v>
      </c>
    </row>
    <row r="23" spans="1:39" ht="15">
      <c r="A23" s="6" t="str">
        <f t="shared" si="0"/>
        <v>230100</v>
      </c>
      <c r="B23" s="6" t="e">
        <f>VLOOKUP(A23,#REF!,15,FALSE)</f>
        <v>#REF!</v>
      </c>
      <c r="C23" s="6" t="e">
        <f t="shared" si="1"/>
        <v>#REF!</v>
      </c>
      <c r="D23" s="6" t="e">
        <f t="shared" si="2"/>
        <v>#REF!</v>
      </c>
      <c r="E23" s="6" t="e">
        <f t="shared" si="3"/>
        <v>#REF!</v>
      </c>
      <c r="F23" s="6" t="e">
        <f>VLOOKUP(C23,#REF!,2,FALSE)</f>
        <v>#REF!</v>
      </c>
      <c r="G23" s="6" t="e">
        <f>VLOOKUP(D23,#REF!,2,FALSE)</f>
        <v>#REF!</v>
      </c>
      <c r="H23" s="6" t="e">
        <f>VLOOKUP(E23,#REF!,2,FALSE)</f>
        <v>#REF!</v>
      </c>
      <c r="I23" s="6" t="e">
        <f>VLOOKUP(A23,#REF!,17,FALSE)</f>
        <v>#REF!</v>
      </c>
      <c r="J23" s="6" t="e">
        <f>VLOOKUP(A23,#REF!,19,FALSE)</f>
        <v>#REF!</v>
      </c>
      <c r="K23">
        <v>23010</v>
      </c>
      <c r="L23">
        <v>0</v>
      </c>
      <c r="M23">
        <v>0</v>
      </c>
      <c r="N23">
        <v>600000</v>
      </c>
      <c r="O23">
        <v>0</v>
      </c>
      <c r="P23">
        <v>600000</v>
      </c>
      <c r="Q23">
        <v>300000</v>
      </c>
      <c r="R23">
        <v>300000</v>
      </c>
      <c r="S23">
        <v>0</v>
      </c>
      <c r="T23">
        <v>300000</v>
      </c>
      <c r="W23">
        <v>134873.3</v>
      </c>
      <c r="Y23">
        <v>134873.3</v>
      </c>
      <c r="AC23">
        <v>134873.3</v>
      </c>
      <c r="AD23">
        <v>0</v>
      </c>
      <c r="AF23">
        <v>0</v>
      </c>
      <c r="AG23">
        <v>0</v>
      </c>
      <c r="AH23">
        <v>0</v>
      </c>
      <c r="AI23">
        <v>134873.3</v>
      </c>
      <c r="AJ23">
        <v>134873.3</v>
      </c>
      <c r="AK23">
        <v>0</v>
      </c>
      <c r="AL23">
        <v>600000</v>
      </c>
      <c r="AM23">
        <v>134873.3</v>
      </c>
    </row>
    <row r="24" spans="1:39" ht="15">
      <c r="A24" s="6" t="str">
        <f t="shared" si="0"/>
        <v>230200</v>
      </c>
      <c r="B24" s="6" t="e">
        <f>VLOOKUP(A24,#REF!,15,FALSE)</f>
        <v>#REF!</v>
      </c>
      <c r="C24" s="6" t="e">
        <f t="shared" si="1"/>
        <v>#REF!</v>
      </c>
      <c r="D24" s="6" t="e">
        <f t="shared" si="2"/>
        <v>#REF!</v>
      </c>
      <c r="E24" s="6" t="e">
        <f t="shared" si="3"/>
        <v>#REF!</v>
      </c>
      <c r="F24" s="6" t="e">
        <f>VLOOKUP(C24,#REF!,2,FALSE)</f>
        <v>#REF!</v>
      </c>
      <c r="G24" s="6" t="e">
        <f>VLOOKUP(D24,#REF!,2,FALSE)</f>
        <v>#REF!</v>
      </c>
      <c r="H24" s="6" t="e">
        <f>VLOOKUP(E24,#REF!,2,FALSE)</f>
        <v>#REF!</v>
      </c>
      <c r="I24" s="6" t="e">
        <f>VLOOKUP(A24,#REF!,17,FALSE)</f>
        <v>#REF!</v>
      </c>
      <c r="J24" s="6" t="e">
        <f>VLOOKUP(A24,#REF!,19,FALSE)</f>
        <v>#REF!</v>
      </c>
      <c r="K24">
        <v>23020</v>
      </c>
      <c r="L24">
        <v>0</v>
      </c>
      <c r="M24">
        <v>0</v>
      </c>
      <c r="N24">
        <v>20000</v>
      </c>
      <c r="O24">
        <v>0</v>
      </c>
      <c r="P24">
        <v>20000</v>
      </c>
      <c r="Q24">
        <v>10000</v>
      </c>
      <c r="R24">
        <v>10000</v>
      </c>
      <c r="S24">
        <v>0</v>
      </c>
      <c r="T24">
        <v>10000</v>
      </c>
      <c r="W24">
        <v>131296.73</v>
      </c>
      <c r="X24">
        <v>0</v>
      </c>
      <c r="Y24">
        <v>131296.73</v>
      </c>
      <c r="Z24">
        <v>2036.71</v>
      </c>
      <c r="AC24">
        <v>129260.02</v>
      </c>
      <c r="AD24">
        <v>0</v>
      </c>
      <c r="AE24">
        <v>2036.71</v>
      </c>
      <c r="AF24">
        <v>0</v>
      </c>
      <c r="AG24">
        <v>2036.71</v>
      </c>
      <c r="AH24">
        <v>0</v>
      </c>
      <c r="AI24">
        <v>129260.02</v>
      </c>
      <c r="AJ24">
        <v>129260.02</v>
      </c>
      <c r="AK24">
        <v>2036.71</v>
      </c>
      <c r="AL24">
        <v>20000</v>
      </c>
      <c r="AM24">
        <v>131296.73</v>
      </c>
    </row>
    <row r="25" spans="1:39" ht="15">
      <c r="A25" s="6" t="str">
        <f t="shared" si="0"/>
        <v>230300</v>
      </c>
      <c r="B25" s="6" t="e">
        <f>VLOOKUP(A25,#REF!,15,FALSE)</f>
        <v>#REF!</v>
      </c>
      <c r="C25" s="6" t="e">
        <f t="shared" si="1"/>
        <v>#REF!</v>
      </c>
      <c r="D25" s="6" t="e">
        <f t="shared" si="2"/>
        <v>#REF!</v>
      </c>
      <c r="E25" s="6" t="e">
        <f t="shared" si="3"/>
        <v>#REF!</v>
      </c>
      <c r="F25" s="6" t="e">
        <f>VLOOKUP(C25,#REF!,2,FALSE)</f>
        <v>#REF!</v>
      </c>
      <c r="G25" s="6" t="e">
        <f>VLOOKUP(D25,#REF!,2,FALSE)</f>
        <v>#REF!</v>
      </c>
      <c r="H25" s="6" t="e">
        <f>VLOOKUP(E25,#REF!,2,FALSE)</f>
        <v>#REF!</v>
      </c>
      <c r="I25" s="6" t="e">
        <f>VLOOKUP(A25,#REF!,17,FALSE)</f>
        <v>#REF!</v>
      </c>
      <c r="J25" s="6" t="e">
        <f>VLOOKUP(A25,#REF!,19,FALSE)</f>
        <v>#REF!</v>
      </c>
      <c r="K25">
        <v>23030</v>
      </c>
      <c r="L25">
        <v>0</v>
      </c>
      <c r="M25">
        <v>0</v>
      </c>
      <c r="N25">
        <v>10000</v>
      </c>
      <c r="O25">
        <v>0</v>
      </c>
      <c r="P25">
        <v>10000</v>
      </c>
      <c r="Q25">
        <v>5000</v>
      </c>
      <c r="R25">
        <v>5000</v>
      </c>
      <c r="S25">
        <v>0</v>
      </c>
      <c r="T25">
        <v>5000</v>
      </c>
      <c r="W25">
        <v>255.18</v>
      </c>
      <c r="Y25">
        <v>255.18</v>
      </c>
      <c r="AC25">
        <v>255.18</v>
      </c>
      <c r="AD25">
        <v>0</v>
      </c>
      <c r="AF25">
        <v>0</v>
      </c>
      <c r="AG25">
        <v>0</v>
      </c>
      <c r="AH25">
        <v>0</v>
      </c>
      <c r="AI25">
        <v>255.18</v>
      </c>
      <c r="AJ25">
        <v>255.18</v>
      </c>
      <c r="AK25">
        <v>0</v>
      </c>
      <c r="AL25">
        <v>10000</v>
      </c>
      <c r="AM25">
        <v>255.18</v>
      </c>
    </row>
    <row r="26" spans="1:39" ht="15">
      <c r="A26" s="6" t="str">
        <f t="shared" si="0"/>
        <v>230400</v>
      </c>
      <c r="B26" s="6" t="e">
        <f>VLOOKUP(A26,#REF!,15,FALSE)</f>
        <v>#REF!</v>
      </c>
      <c r="C26" s="6" t="e">
        <f t="shared" si="1"/>
        <v>#REF!</v>
      </c>
      <c r="D26" s="6" t="e">
        <f t="shared" si="2"/>
        <v>#REF!</v>
      </c>
      <c r="E26" s="6" t="e">
        <f t="shared" si="3"/>
        <v>#REF!</v>
      </c>
      <c r="F26" s="6" t="e">
        <f>VLOOKUP(C26,#REF!,2,FALSE)</f>
        <v>#REF!</v>
      </c>
      <c r="G26" s="6" t="e">
        <f>VLOOKUP(D26,#REF!,2,FALSE)</f>
        <v>#REF!</v>
      </c>
      <c r="H26" s="6" t="e">
        <f>VLOOKUP(E26,#REF!,2,FALSE)</f>
        <v>#REF!</v>
      </c>
      <c r="I26" s="6" t="e">
        <f>VLOOKUP(A26,#REF!,17,FALSE)</f>
        <v>#REF!</v>
      </c>
      <c r="J26" s="6" t="e">
        <f>VLOOKUP(A26,#REF!,19,FALSE)</f>
        <v>#REF!</v>
      </c>
      <c r="K26">
        <v>23040</v>
      </c>
      <c r="L26">
        <v>0</v>
      </c>
      <c r="M26">
        <v>0</v>
      </c>
      <c r="N26">
        <v>200000</v>
      </c>
      <c r="O26">
        <v>0</v>
      </c>
      <c r="P26">
        <v>200000</v>
      </c>
      <c r="Q26">
        <v>100000</v>
      </c>
      <c r="R26">
        <v>100000</v>
      </c>
      <c r="S26">
        <v>0</v>
      </c>
      <c r="T26">
        <v>100000</v>
      </c>
      <c r="U26">
        <v>0</v>
      </c>
      <c r="V26">
        <v>0</v>
      </c>
      <c r="W26">
        <v>181300.64</v>
      </c>
      <c r="X26">
        <v>0</v>
      </c>
      <c r="Y26">
        <v>181300.64</v>
      </c>
      <c r="Z26">
        <v>13851.27</v>
      </c>
      <c r="AA26">
        <v>36283.8</v>
      </c>
      <c r="AB26">
        <v>0</v>
      </c>
      <c r="AC26">
        <v>152220.74</v>
      </c>
      <c r="AD26">
        <v>15228.63</v>
      </c>
      <c r="AE26">
        <v>9233.08</v>
      </c>
      <c r="AF26">
        <v>19846.82</v>
      </c>
      <c r="AG26">
        <v>29079.9</v>
      </c>
      <c r="AH26">
        <v>0</v>
      </c>
      <c r="AI26">
        <v>167449.37</v>
      </c>
      <c r="AJ26">
        <v>167449.37</v>
      </c>
      <c r="AK26">
        <v>13851.27</v>
      </c>
      <c r="AL26">
        <v>200000</v>
      </c>
      <c r="AM26">
        <v>181300.64</v>
      </c>
    </row>
    <row r="27" spans="1:39" ht="15">
      <c r="A27" s="19" t="str">
        <f t="shared" si="0"/>
        <v>230550</v>
      </c>
      <c r="B27" s="6" t="e">
        <f>VLOOKUP(A27,#REF!,15,FALSE)</f>
        <v>#REF!</v>
      </c>
      <c r="C27" s="6" t="e">
        <f t="shared" si="1"/>
        <v>#REF!</v>
      </c>
      <c r="D27" s="6" t="e">
        <f t="shared" si="2"/>
        <v>#REF!</v>
      </c>
      <c r="E27" s="6" t="e">
        <f t="shared" si="3"/>
        <v>#REF!</v>
      </c>
      <c r="F27" s="6" t="e">
        <f>VLOOKUP(C27,#REF!,2,FALSE)</f>
        <v>#REF!</v>
      </c>
      <c r="G27" s="6" t="e">
        <f>VLOOKUP(D27,#REF!,2,FALSE)</f>
        <v>#REF!</v>
      </c>
      <c r="H27" s="6" t="e">
        <f>VLOOKUP(E27,#REF!,2,FALSE)</f>
        <v>#REF!</v>
      </c>
      <c r="I27" s="6" t="e">
        <f>VLOOKUP(A27,#REF!,17,FALSE)</f>
        <v>#REF!</v>
      </c>
      <c r="J27" s="6" t="e">
        <f>VLOOKUP(A27,#REF!,19,FALSE)</f>
        <v>#REF!</v>
      </c>
      <c r="K27">
        <v>23055</v>
      </c>
      <c r="L27">
        <v>0</v>
      </c>
      <c r="M27">
        <v>0</v>
      </c>
      <c r="N27">
        <v>0</v>
      </c>
      <c r="O27">
        <v>0</v>
      </c>
      <c r="P27">
        <v>0</v>
      </c>
      <c r="Q27">
        <v>650000</v>
      </c>
      <c r="R27">
        <v>650000</v>
      </c>
      <c r="S27">
        <v>0</v>
      </c>
      <c r="T27">
        <v>650000</v>
      </c>
      <c r="W27">
        <v>1395.97</v>
      </c>
      <c r="Y27">
        <v>1395.97</v>
      </c>
      <c r="AC27">
        <v>1395.97</v>
      </c>
      <c r="AD27">
        <v>0</v>
      </c>
      <c r="AF27">
        <v>0</v>
      </c>
      <c r="AG27">
        <v>0</v>
      </c>
      <c r="AH27">
        <v>0</v>
      </c>
      <c r="AI27">
        <v>1395.97</v>
      </c>
      <c r="AJ27">
        <v>1395.97</v>
      </c>
      <c r="AK27">
        <v>0</v>
      </c>
      <c r="AL27">
        <v>0</v>
      </c>
      <c r="AM27">
        <v>1395.97</v>
      </c>
    </row>
    <row r="28" spans="1:39" ht="15">
      <c r="A28" s="6" t="str">
        <f t="shared" si="0"/>
        <v>2305510</v>
      </c>
      <c r="B28" s="6" t="e">
        <f>VLOOKUP(A28,#REF!,15,FALSE)</f>
        <v>#REF!</v>
      </c>
      <c r="C28" s="6" t="e">
        <f t="shared" si="1"/>
        <v>#REF!</v>
      </c>
      <c r="D28" s="6" t="e">
        <f t="shared" si="2"/>
        <v>#REF!</v>
      </c>
      <c r="E28" s="6" t="e">
        <f t="shared" si="3"/>
        <v>#REF!</v>
      </c>
      <c r="F28" s="6" t="e">
        <f>VLOOKUP(C28,#REF!,2,FALSE)</f>
        <v>#REF!</v>
      </c>
      <c r="G28" s="6" t="e">
        <f>VLOOKUP(D28,#REF!,2,FALSE)</f>
        <v>#REF!</v>
      </c>
      <c r="H28" s="6" t="e">
        <f>VLOOKUP(E28,#REF!,2,FALSE)</f>
        <v>#REF!</v>
      </c>
      <c r="I28" s="6" t="e">
        <f>VLOOKUP(A28,#REF!,17,FALSE)</f>
        <v>#REF!</v>
      </c>
      <c r="J28" s="6" t="e">
        <f>VLOOKUP(A28,#REF!,19,FALSE)</f>
        <v>#REF!</v>
      </c>
      <c r="K28">
        <v>23055</v>
      </c>
      <c r="L28">
        <v>10</v>
      </c>
      <c r="M28">
        <v>1</v>
      </c>
      <c r="N28">
        <v>100000</v>
      </c>
      <c r="O28">
        <v>0</v>
      </c>
      <c r="P28">
        <v>100000</v>
      </c>
      <c r="Q28" s="8">
        <f>$Q$27*N28/SUM($N$28:$N$29)</f>
        <v>50000</v>
      </c>
      <c r="R28" s="8"/>
      <c r="S28">
        <v>0</v>
      </c>
      <c r="T28">
        <v>0</v>
      </c>
      <c r="W28">
        <v>0</v>
      </c>
      <c r="Y28">
        <v>0</v>
      </c>
      <c r="AC28">
        <v>0</v>
      </c>
      <c r="AD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100000</v>
      </c>
      <c r="AM28">
        <v>0</v>
      </c>
    </row>
    <row r="29" spans="1:39" ht="15">
      <c r="A29" s="6" t="str">
        <f t="shared" si="0"/>
        <v>2305511</v>
      </c>
      <c r="B29" s="6" t="e">
        <f>VLOOKUP(A29,#REF!,15,FALSE)</f>
        <v>#REF!</v>
      </c>
      <c r="C29" s="6" t="e">
        <f t="shared" si="1"/>
        <v>#REF!</v>
      </c>
      <c r="D29" s="6" t="e">
        <f t="shared" si="2"/>
        <v>#REF!</v>
      </c>
      <c r="E29" s="6" t="e">
        <f t="shared" si="3"/>
        <v>#REF!</v>
      </c>
      <c r="F29" s="6" t="e">
        <f>VLOOKUP(C29,#REF!,2,FALSE)</f>
        <v>#REF!</v>
      </c>
      <c r="G29" s="6" t="e">
        <f>VLOOKUP(D29,#REF!,2,FALSE)</f>
        <v>#REF!</v>
      </c>
      <c r="H29" s="6" t="e">
        <f>VLOOKUP(E29,#REF!,2,FALSE)</f>
        <v>#REF!</v>
      </c>
      <c r="I29" s="6" t="e">
        <f>VLOOKUP(A29,#REF!,17,FALSE)</f>
        <v>#REF!</v>
      </c>
      <c r="J29" s="6" t="e">
        <f>VLOOKUP(A29,#REF!,19,FALSE)</f>
        <v>#REF!</v>
      </c>
      <c r="K29">
        <v>23055</v>
      </c>
      <c r="L29">
        <v>11</v>
      </c>
      <c r="M29">
        <v>1</v>
      </c>
      <c r="N29">
        <v>1200000</v>
      </c>
      <c r="O29">
        <v>0</v>
      </c>
      <c r="P29">
        <v>1200000</v>
      </c>
      <c r="Q29" s="8">
        <f>$Q$27*N29/SUM($N$28:$N$29)</f>
        <v>600000</v>
      </c>
      <c r="R29" s="8"/>
      <c r="S29">
        <v>0</v>
      </c>
      <c r="T29">
        <v>0</v>
      </c>
      <c r="W29">
        <v>0</v>
      </c>
      <c r="Y29">
        <v>0</v>
      </c>
      <c r="AC29">
        <v>0</v>
      </c>
      <c r="AD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1200000</v>
      </c>
      <c r="AM29">
        <v>0</v>
      </c>
    </row>
    <row r="30" spans="1:39" ht="15">
      <c r="A30" s="6" t="str">
        <f t="shared" si="0"/>
        <v>230600</v>
      </c>
      <c r="B30" s="6" t="e">
        <f>VLOOKUP(A30,#REF!,15,FALSE)</f>
        <v>#REF!</v>
      </c>
      <c r="C30" s="6" t="e">
        <f t="shared" si="1"/>
        <v>#REF!</v>
      </c>
      <c r="D30" s="6" t="e">
        <f t="shared" si="2"/>
        <v>#REF!</v>
      </c>
      <c r="E30" s="6" t="e">
        <f t="shared" si="3"/>
        <v>#REF!</v>
      </c>
      <c r="F30" s="6" t="e">
        <f>VLOOKUP(C30,#REF!,2,FALSE)</f>
        <v>#REF!</v>
      </c>
      <c r="G30" s="6" t="e">
        <f>VLOOKUP(D30,#REF!,2,FALSE)</f>
        <v>#REF!</v>
      </c>
      <c r="H30" s="6" t="e">
        <f>VLOOKUP(E30,#REF!,2,FALSE)</f>
        <v>#REF!</v>
      </c>
      <c r="I30" s="6" t="e">
        <f>VLOOKUP(A30,#REF!,17,FALSE)</f>
        <v>#REF!</v>
      </c>
      <c r="J30" s="6" t="e">
        <f>VLOOKUP(A30,#REF!,19,FALSE)</f>
        <v>#REF!</v>
      </c>
      <c r="K30">
        <v>23060</v>
      </c>
      <c r="L30">
        <v>0</v>
      </c>
      <c r="M30">
        <v>0</v>
      </c>
      <c r="N30">
        <v>30000</v>
      </c>
      <c r="O30">
        <v>0</v>
      </c>
      <c r="P30">
        <v>30000</v>
      </c>
      <c r="Q30">
        <v>40000</v>
      </c>
      <c r="R30">
        <v>40000</v>
      </c>
      <c r="S30">
        <v>0</v>
      </c>
      <c r="T30">
        <v>40000</v>
      </c>
      <c r="U30">
        <v>656.61</v>
      </c>
      <c r="V30">
        <v>393.56</v>
      </c>
      <c r="W30">
        <v>62848.57</v>
      </c>
      <c r="Y30">
        <v>62848.57</v>
      </c>
      <c r="AA30">
        <v>656.61</v>
      </c>
      <c r="AB30">
        <v>393.56</v>
      </c>
      <c r="AC30">
        <v>0</v>
      </c>
      <c r="AD30">
        <v>62848.57</v>
      </c>
      <c r="AF30">
        <v>62848.57</v>
      </c>
      <c r="AG30">
        <v>62848.57</v>
      </c>
      <c r="AH30">
        <v>263.05</v>
      </c>
      <c r="AI30">
        <v>62848.57</v>
      </c>
      <c r="AJ30">
        <v>63111.62</v>
      </c>
      <c r="AK30">
        <v>393.56</v>
      </c>
      <c r="AL30">
        <v>29343.39</v>
      </c>
      <c r="AM30">
        <v>63505.18</v>
      </c>
    </row>
    <row r="31" spans="1:39" ht="15">
      <c r="A31" s="6" t="str">
        <f t="shared" si="0"/>
        <v>240100</v>
      </c>
      <c r="B31" s="6" t="e">
        <f>VLOOKUP(A31,#REF!,15,FALSE)</f>
        <v>#REF!</v>
      </c>
      <c r="C31" s="6" t="e">
        <f t="shared" si="1"/>
        <v>#REF!</v>
      </c>
      <c r="D31" s="6" t="e">
        <f t="shared" si="2"/>
        <v>#REF!</v>
      </c>
      <c r="E31" s="6" t="e">
        <f t="shared" si="3"/>
        <v>#REF!</v>
      </c>
      <c r="F31" s="6" t="e">
        <f>VLOOKUP(C31,#REF!,2,FALSE)</f>
        <v>#REF!</v>
      </c>
      <c r="G31" s="6" t="e">
        <f>VLOOKUP(D31,#REF!,2,FALSE)</f>
        <v>#REF!</v>
      </c>
      <c r="H31" s="6" t="e">
        <f>VLOOKUP(E31,#REF!,2,FALSE)</f>
        <v>#REF!</v>
      </c>
      <c r="I31" s="6" t="e">
        <f>VLOOKUP(A31,#REF!,17,FALSE)</f>
        <v>#REF!</v>
      </c>
      <c r="J31" s="6" t="e">
        <f>VLOOKUP(A31,#REF!,19,FALSE)</f>
        <v>#REF!</v>
      </c>
      <c r="K31">
        <v>24010</v>
      </c>
      <c r="L31">
        <v>0</v>
      </c>
      <c r="M31">
        <v>0</v>
      </c>
      <c r="N31">
        <v>10000</v>
      </c>
      <c r="O31">
        <v>0</v>
      </c>
      <c r="P31">
        <v>10000</v>
      </c>
      <c r="Q31">
        <v>5000</v>
      </c>
      <c r="R31">
        <v>5000</v>
      </c>
      <c r="S31">
        <v>0</v>
      </c>
      <c r="T31">
        <v>5000</v>
      </c>
      <c r="W31">
        <v>17694.51</v>
      </c>
      <c r="Y31">
        <v>17694.51</v>
      </c>
      <c r="AC31">
        <v>17694.51</v>
      </c>
      <c r="AD31">
        <v>0</v>
      </c>
      <c r="AF31">
        <v>0</v>
      </c>
      <c r="AG31">
        <v>0</v>
      </c>
      <c r="AH31">
        <v>0</v>
      </c>
      <c r="AI31">
        <v>17694.51</v>
      </c>
      <c r="AJ31">
        <v>17694.51</v>
      </c>
      <c r="AK31">
        <v>0</v>
      </c>
      <c r="AL31">
        <v>10000</v>
      </c>
      <c r="AM31">
        <v>17694.51</v>
      </c>
    </row>
    <row r="32" spans="1:39" ht="15">
      <c r="A32" s="6" t="str">
        <f t="shared" si="0"/>
        <v>510100</v>
      </c>
      <c r="B32" s="6" t="e">
        <f>VLOOKUP(A32,#REF!,15,FALSE)</f>
        <v>#REF!</v>
      </c>
      <c r="C32" s="6" t="e">
        <f t="shared" si="1"/>
        <v>#REF!</v>
      </c>
      <c r="D32" s="6" t="e">
        <f t="shared" si="2"/>
        <v>#REF!</v>
      </c>
      <c r="E32" s="6" t="e">
        <f t="shared" si="3"/>
        <v>#REF!</v>
      </c>
      <c r="F32" s="6" t="e">
        <f>VLOOKUP(C32,#REF!,2,FALSE)</f>
        <v>#REF!</v>
      </c>
      <c r="G32" s="6" t="e">
        <f>VLOOKUP(D32,#REF!,2,FALSE)</f>
        <v>#REF!</v>
      </c>
      <c r="H32" s="6" t="e">
        <f>VLOOKUP(E32,#REF!,2,FALSE)</f>
        <v>#REF!</v>
      </c>
      <c r="I32" s="6" t="e">
        <f>VLOOKUP(A32,#REF!,17,FALSE)</f>
        <v>#REF!</v>
      </c>
      <c r="J32" s="6" t="e">
        <f>VLOOKUP(A32,#REF!,19,FALSE)</f>
        <v>#REF!</v>
      </c>
      <c r="K32">
        <v>51010</v>
      </c>
      <c r="L32">
        <v>0</v>
      </c>
      <c r="M32">
        <v>0</v>
      </c>
      <c r="P32">
        <v>0</v>
      </c>
      <c r="T32">
        <v>0</v>
      </c>
      <c r="W32">
        <v>0</v>
      </c>
      <c r="Y32">
        <v>0</v>
      </c>
      <c r="AC32">
        <v>0</v>
      </c>
      <c r="AD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</row>
    <row r="33" spans="1:39" ht="15">
      <c r="A33" s="6" t="str">
        <f t="shared" si="0"/>
        <v>510200</v>
      </c>
      <c r="B33" s="6" t="e">
        <f>VLOOKUP(A33,#REF!,15,FALSE)</f>
        <v>#REF!</v>
      </c>
      <c r="C33" s="6" t="e">
        <f t="shared" si="1"/>
        <v>#REF!</v>
      </c>
      <c r="D33" s="6" t="e">
        <f t="shared" si="2"/>
        <v>#REF!</v>
      </c>
      <c r="E33" s="6" t="e">
        <f t="shared" si="3"/>
        <v>#REF!</v>
      </c>
      <c r="F33" s="6" t="e">
        <f>VLOOKUP(C33,#REF!,2,FALSE)</f>
        <v>#REF!</v>
      </c>
      <c r="G33" s="6" t="e">
        <f>VLOOKUP(D33,#REF!,2,FALSE)</f>
        <v>#REF!</v>
      </c>
      <c r="H33" s="6" t="e">
        <f>VLOOKUP(E33,#REF!,2,FALSE)</f>
        <v>#REF!</v>
      </c>
      <c r="I33" s="6" t="e">
        <f>VLOOKUP(A33,#REF!,17,FALSE)</f>
        <v>#REF!</v>
      </c>
      <c r="J33" s="6" t="e">
        <f>VLOOKUP(A33,#REF!,19,FALSE)</f>
        <v>#REF!</v>
      </c>
      <c r="K33">
        <v>51020</v>
      </c>
      <c r="L33">
        <v>0</v>
      </c>
      <c r="M33">
        <v>0</v>
      </c>
      <c r="P33">
        <v>0</v>
      </c>
      <c r="T33">
        <v>0</v>
      </c>
      <c r="W33">
        <v>0</v>
      </c>
      <c r="Y33">
        <v>0</v>
      </c>
      <c r="AC33">
        <v>0</v>
      </c>
      <c r="AD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</row>
    <row r="34" spans="1:39" ht="15">
      <c r="A34" s="6" t="str">
        <f t="shared" si="0"/>
        <v>610100</v>
      </c>
      <c r="B34" s="6" t="e">
        <f>VLOOKUP(A34,#REF!,15,FALSE)</f>
        <v>#REF!</v>
      </c>
      <c r="C34" s="6" t="e">
        <f t="shared" si="1"/>
        <v>#REF!</v>
      </c>
      <c r="D34" s="6" t="e">
        <f t="shared" si="2"/>
        <v>#REF!</v>
      </c>
      <c r="E34" s="6" t="e">
        <f t="shared" si="3"/>
        <v>#REF!</v>
      </c>
      <c r="F34" s="6" t="e">
        <f>VLOOKUP(C34,#REF!,2,FALSE)</f>
        <v>#REF!</v>
      </c>
      <c r="G34" s="6" t="e">
        <f>VLOOKUP(D34,#REF!,2,FALSE)</f>
        <v>#REF!</v>
      </c>
      <c r="H34" s="6" t="e">
        <f>VLOOKUP(E34,#REF!,2,FALSE)</f>
        <v>#REF!</v>
      </c>
      <c r="I34" s="6" t="e">
        <f>VLOOKUP(A34,#REF!,17,FALSE)</f>
        <v>#REF!</v>
      </c>
      <c r="J34" s="6" t="e">
        <f>VLOOKUP(A34,#REF!,19,FALSE)</f>
        <v>#REF!</v>
      </c>
      <c r="K34">
        <v>61010</v>
      </c>
      <c r="L34">
        <v>0</v>
      </c>
      <c r="M34">
        <v>0</v>
      </c>
      <c r="P34">
        <v>0</v>
      </c>
      <c r="T34">
        <v>0</v>
      </c>
      <c r="W34">
        <v>0</v>
      </c>
      <c r="Y34">
        <v>0</v>
      </c>
      <c r="AC34">
        <v>0</v>
      </c>
      <c r="AD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</row>
    <row r="35" spans="1:39" ht="15">
      <c r="A35" s="19" t="str">
        <f t="shared" si="0"/>
        <v>910100</v>
      </c>
      <c r="B35" s="6" t="e">
        <f>VLOOKUP(A35,#REF!,15,FALSE)</f>
        <v>#REF!</v>
      </c>
      <c r="C35" s="6" t="e">
        <f t="shared" si="1"/>
        <v>#REF!</v>
      </c>
      <c r="D35" s="6" t="e">
        <f t="shared" si="2"/>
        <v>#REF!</v>
      </c>
      <c r="E35" s="6" t="e">
        <f t="shared" si="3"/>
        <v>#REF!</v>
      </c>
      <c r="F35" s="6" t="e">
        <f>VLOOKUP(C35,#REF!,2,FALSE)</f>
        <v>#REF!</v>
      </c>
      <c r="G35" s="6" t="e">
        <f>VLOOKUP(D35,#REF!,2,FALSE)</f>
        <v>#REF!</v>
      </c>
      <c r="H35" s="6" t="e">
        <f>VLOOKUP(E35,#REF!,2,FALSE)</f>
        <v>#REF!</v>
      </c>
      <c r="I35" s="6" t="e">
        <f>VLOOKUP(A35,#REF!,17,FALSE)</f>
        <v>#REF!</v>
      </c>
      <c r="J35" s="6" t="e">
        <f>VLOOKUP(A35,#REF!,19,FALSE)</f>
        <v>#REF!</v>
      </c>
      <c r="K35">
        <v>91010</v>
      </c>
      <c r="L35">
        <v>0</v>
      </c>
      <c r="M35">
        <v>0</v>
      </c>
      <c r="N35">
        <v>0</v>
      </c>
      <c r="O35">
        <v>0</v>
      </c>
      <c r="P35">
        <v>0</v>
      </c>
      <c r="Q35">
        <v>24426000</v>
      </c>
      <c r="R35">
        <v>24426000</v>
      </c>
      <c r="S35">
        <v>0</v>
      </c>
      <c r="T35">
        <v>24426000</v>
      </c>
      <c r="Y35">
        <v>0</v>
      </c>
      <c r="AC35">
        <v>0</v>
      </c>
      <c r="AD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</row>
    <row r="36" spans="1:39" ht="15">
      <c r="A36" s="6" t="str">
        <f t="shared" si="0"/>
        <v>9101010</v>
      </c>
      <c r="B36" s="6" t="e">
        <f>VLOOKUP(A36,#REF!,15,FALSE)</f>
        <v>#REF!</v>
      </c>
      <c r="C36" s="6" t="e">
        <f t="shared" si="1"/>
        <v>#REF!</v>
      </c>
      <c r="D36" s="6" t="e">
        <f t="shared" si="2"/>
        <v>#REF!</v>
      </c>
      <c r="E36" s="6" t="e">
        <f t="shared" si="3"/>
        <v>#REF!</v>
      </c>
      <c r="F36" s="6" t="e">
        <f>VLOOKUP(C36,#REF!,2,FALSE)</f>
        <v>#REF!</v>
      </c>
      <c r="G36" s="6" t="e">
        <f>VLOOKUP(D36,#REF!,2,FALSE)</f>
        <v>#REF!</v>
      </c>
      <c r="H36" s="6" t="e">
        <f>VLOOKUP(E36,#REF!,2,FALSE)</f>
        <v>#REF!</v>
      </c>
      <c r="I36" s="6" t="e">
        <f>VLOOKUP(A36,#REF!,17,FALSE)</f>
        <v>#REF!</v>
      </c>
      <c r="J36" s="6" t="e">
        <f>VLOOKUP(A36,#REF!,19,FALSE)</f>
        <v>#REF!</v>
      </c>
      <c r="K36">
        <v>91010</v>
      </c>
      <c r="L36">
        <v>10</v>
      </c>
      <c r="M36">
        <v>0</v>
      </c>
      <c r="N36">
        <v>23426000</v>
      </c>
      <c r="O36">
        <v>0</v>
      </c>
      <c r="P36">
        <v>23426000</v>
      </c>
      <c r="Q36" s="8">
        <f>$Q$35*N36/SUM($N$36:$N$37)</f>
        <v>23426000</v>
      </c>
      <c r="R36" s="8"/>
      <c r="S36">
        <v>0</v>
      </c>
      <c r="T36">
        <v>0</v>
      </c>
      <c r="U36">
        <v>23426000</v>
      </c>
      <c r="V36">
        <v>1451275.27</v>
      </c>
      <c r="W36">
        <v>94204.98</v>
      </c>
      <c r="Y36">
        <v>94204.98</v>
      </c>
      <c r="AA36">
        <v>23426000</v>
      </c>
      <c r="AB36">
        <v>1451275.27</v>
      </c>
      <c r="AC36">
        <v>94032.46</v>
      </c>
      <c r="AD36">
        <v>172.52</v>
      </c>
      <c r="AF36">
        <v>172.52</v>
      </c>
      <c r="AG36">
        <v>172.52</v>
      </c>
      <c r="AH36">
        <v>21974724.73</v>
      </c>
      <c r="AI36">
        <v>94204.98</v>
      </c>
      <c r="AJ36">
        <v>22068929.71</v>
      </c>
      <c r="AK36">
        <v>1451275.27</v>
      </c>
      <c r="AL36">
        <v>0</v>
      </c>
      <c r="AM36">
        <v>23520204.98</v>
      </c>
    </row>
    <row r="37" spans="1:39" ht="15">
      <c r="A37" s="6" t="str">
        <f t="shared" si="0"/>
        <v>9101020</v>
      </c>
      <c r="B37" s="6" t="e">
        <f>VLOOKUP(A37,#REF!,15,FALSE)</f>
        <v>#REF!</v>
      </c>
      <c r="C37" s="6" t="e">
        <f t="shared" si="1"/>
        <v>#REF!</v>
      </c>
      <c r="D37" s="6" t="e">
        <f t="shared" si="2"/>
        <v>#REF!</v>
      </c>
      <c r="E37" s="6" t="e">
        <f t="shared" si="3"/>
        <v>#REF!</v>
      </c>
      <c r="F37" s="6" t="e">
        <f>VLOOKUP(C37,#REF!,2,FALSE)</f>
        <v>#REF!</v>
      </c>
      <c r="G37" s="6" t="e">
        <f>VLOOKUP(D37,#REF!,2,FALSE)</f>
        <v>#REF!</v>
      </c>
      <c r="H37" s="6" t="e">
        <f>VLOOKUP(E37,#REF!,2,FALSE)</f>
        <v>#REF!</v>
      </c>
      <c r="I37" s="6" t="e">
        <f>VLOOKUP(A37,#REF!,17,FALSE)</f>
        <v>#REF!</v>
      </c>
      <c r="J37" s="6" t="e">
        <f>VLOOKUP(A37,#REF!,19,FALSE)</f>
        <v>#REF!</v>
      </c>
      <c r="K37">
        <v>91010</v>
      </c>
      <c r="L37">
        <v>20</v>
      </c>
      <c r="M37">
        <v>0</v>
      </c>
      <c r="N37">
        <v>1000000</v>
      </c>
      <c r="O37">
        <v>0</v>
      </c>
      <c r="P37">
        <v>1000000</v>
      </c>
      <c r="Q37" s="8">
        <f>$Q$35*N37/SUM($N$36:$N$37)</f>
        <v>1000000</v>
      </c>
      <c r="R37" s="8"/>
      <c r="S37">
        <v>0</v>
      </c>
      <c r="T37">
        <v>0</v>
      </c>
      <c r="U37">
        <v>1000000</v>
      </c>
      <c r="V37">
        <v>10370.62</v>
      </c>
      <c r="W37">
        <v>893745.46</v>
      </c>
      <c r="Y37">
        <v>893745.46</v>
      </c>
      <c r="AA37">
        <v>1000000</v>
      </c>
      <c r="AB37">
        <v>10370.62</v>
      </c>
      <c r="AC37">
        <v>893745.46</v>
      </c>
      <c r="AD37">
        <v>0</v>
      </c>
      <c r="AF37">
        <v>0</v>
      </c>
      <c r="AG37">
        <v>0</v>
      </c>
      <c r="AH37">
        <v>989629.38</v>
      </c>
      <c r="AI37">
        <v>893745.46</v>
      </c>
      <c r="AJ37">
        <v>1883374.84</v>
      </c>
      <c r="AK37">
        <v>10370.62</v>
      </c>
      <c r="AL37">
        <v>0</v>
      </c>
      <c r="AM37">
        <v>1893745.46</v>
      </c>
    </row>
    <row r="38" spans="1:39" ht="15">
      <c r="A38" s="19" t="str">
        <f t="shared" si="0"/>
        <v>910200</v>
      </c>
      <c r="B38" s="6" t="e">
        <f>VLOOKUP(A38,#REF!,15,FALSE)</f>
        <v>#REF!</v>
      </c>
      <c r="C38" s="6" t="e">
        <f t="shared" si="1"/>
        <v>#REF!</v>
      </c>
      <c r="D38" s="6" t="e">
        <f t="shared" si="2"/>
        <v>#REF!</v>
      </c>
      <c r="E38" s="6" t="e">
        <f t="shared" si="3"/>
        <v>#REF!</v>
      </c>
      <c r="F38" s="6" t="e">
        <f>VLOOKUP(C38,#REF!,2,FALSE)</f>
        <v>#REF!</v>
      </c>
      <c r="G38" s="6" t="e">
        <f>VLOOKUP(D38,#REF!,2,FALSE)</f>
        <v>#REF!</v>
      </c>
      <c r="H38" s="6" t="e">
        <f>VLOOKUP(E38,#REF!,2,FALSE)</f>
        <v>#REF!</v>
      </c>
      <c r="I38" s="6" t="e">
        <f>VLOOKUP(A38,#REF!,17,FALSE)</f>
        <v>#REF!</v>
      </c>
      <c r="J38" s="6" t="e">
        <f>VLOOKUP(A38,#REF!,19,FALSE)</f>
        <v>#REF!</v>
      </c>
      <c r="K38">
        <v>91020</v>
      </c>
      <c r="L38">
        <v>0</v>
      </c>
      <c r="M38">
        <v>0</v>
      </c>
      <c r="N38">
        <v>0</v>
      </c>
      <c r="O38">
        <v>0</v>
      </c>
      <c r="P38">
        <v>0</v>
      </c>
      <c r="Q38">
        <v>9042000</v>
      </c>
      <c r="R38">
        <v>9042000</v>
      </c>
      <c r="S38">
        <v>0</v>
      </c>
      <c r="T38">
        <v>9042000</v>
      </c>
      <c r="Y38">
        <v>0</v>
      </c>
      <c r="AC38">
        <v>0</v>
      </c>
      <c r="AD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</row>
    <row r="39" spans="1:39" ht="15">
      <c r="A39" s="6" t="str">
        <f t="shared" si="0"/>
        <v>9102010</v>
      </c>
      <c r="B39" s="6" t="e">
        <f>VLOOKUP(A39,#REF!,15,FALSE)</f>
        <v>#REF!</v>
      </c>
      <c r="C39" s="6" t="e">
        <f t="shared" si="1"/>
        <v>#REF!</v>
      </c>
      <c r="D39" s="6" t="e">
        <f t="shared" si="2"/>
        <v>#REF!</v>
      </c>
      <c r="E39" s="6" t="e">
        <f t="shared" si="3"/>
        <v>#REF!</v>
      </c>
      <c r="F39" s="6" t="e">
        <f>VLOOKUP(C39,#REF!,2,FALSE)</f>
        <v>#REF!</v>
      </c>
      <c r="G39" s="6" t="e">
        <f>VLOOKUP(D39,#REF!,2,FALSE)</f>
        <v>#REF!</v>
      </c>
      <c r="H39" s="6" t="e">
        <f>VLOOKUP(E39,#REF!,2,FALSE)</f>
        <v>#REF!</v>
      </c>
      <c r="I39" s="6" t="e">
        <f>VLOOKUP(A39,#REF!,17,FALSE)</f>
        <v>#REF!</v>
      </c>
      <c r="J39" s="6" t="e">
        <f>VLOOKUP(A39,#REF!,19,FALSE)</f>
        <v>#REF!</v>
      </c>
      <c r="K39">
        <v>91020</v>
      </c>
      <c r="L39">
        <v>10</v>
      </c>
      <c r="M39">
        <v>0</v>
      </c>
      <c r="N39">
        <v>8242000</v>
      </c>
      <c r="O39">
        <v>0</v>
      </c>
      <c r="P39">
        <v>8242000</v>
      </c>
      <c r="Q39" s="8">
        <f>$Q$38*N39/SUM($N$39:$N$42)</f>
        <v>8242000</v>
      </c>
      <c r="R39" s="8"/>
      <c r="S39">
        <v>0</v>
      </c>
      <c r="T39">
        <v>0</v>
      </c>
      <c r="U39">
        <v>8242000</v>
      </c>
      <c r="V39">
        <v>579978.49</v>
      </c>
      <c r="W39">
        <v>357170.26</v>
      </c>
      <c r="Y39">
        <v>357170.26</v>
      </c>
      <c r="AA39">
        <v>8242000</v>
      </c>
      <c r="AB39">
        <v>579978.49</v>
      </c>
      <c r="AC39">
        <v>357082.78</v>
      </c>
      <c r="AD39">
        <v>87.48</v>
      </c>
      <c r="AF39">
        <v>87.48</v>
      </c>
      <c r="AG39">
        <v>87.48</v>
      </c>
      <c r="AH39">
        <v>7662021.51</v>
      </c>
      <c r="AI39">
        <v>357170.26</v>
      </c>
      <c r="AJ39">
        <v>8019191.77</v>
      </c>
      <c r="AK39">
        <v>579978.49</v>
      </c>
      <c r="AL39">
        <v>0</v>
      </c>
      <c r="AM39">
        <v>8599170.26</v>
      </c>
    </row>
    <row r="40" spans="1:39" ht="15">
      <c r="A40" s="6" t="str">
        <f t="shared" si="0"/>
        <v>9102020</v>
      </c>
      <c r="B40" s="6" t="e">
        <f>VLOOKUP(A40,#REF!,15,FALSE)</f>
        <v>#REF!</v>
      </c>
      <c r="C40" s="6" t="e">
        <f t="shared" si="1"/>
        <v>#REF!</v>
      </c>
      <c r="D40" s="6" t="e">
        <f t="shared" si="2"/>
        <v>#REF!</v>
      </c>
      <c r="E40" s="6" t="e">
        <f t="shared" si="3"/>
        <v>#REF!</v>
      </c>
      <c r="F40" s="6" t="e">
        <f>VLOOKUP(C40,#REF!,2,FALSE)</f>
        <v>#REF!</v>
      </c>
      <c r="G40" s="6" t="e">
        <f>VLOOKUP(D40,#REF!,2,FALSE)</f>
        <v>#REF!</v>
      </c>
      <c r="H40" s="6" t="e">
        <f>VLOOKUP(E40,#REF!,2,FALSE)</f>
        <v>#REF!</v>
      </c>
      <c r="I40" s="6" t="e">
        <f>VLOOKUP(A40,#REF!,17,FALSE)</f>
        <v>#REF!</v>
      </c>
      <c r="J40" s="6" t="e">
        <f>VLOOKUP(A40,#REF!,19,FALSE)</f>
        <v>#REF!</v>
      </c>
      <c r="K40">
        <v>91020</v>
      </c>
      <c r="L40">
        <v>20</v>
      </c>
      <c r="M40">
        <v>0</v>
      </c>
      <c r="N40">
        <v>500000</v>
      </c>
      <c r="O40">
        <v>0</v>
      </c>
      <c r="P40">
        <v>500000</v>
      </c>
      <c r="Q40" s="8">
        <f>$Q$38*N40/SUM($N$39:$N$42)</f>
        <v>500000</v>
      </c>
      <c r="R40" s="8"/>
      <c r="S40">
        <v>0</v>
      </c>
      <c r="T40">
        <v>0</v>
      </c>
      <c r="U40">
        <v>500000</v>
      </c>
      <c r="V40">
        <v>24694.15</v>
      </c>
      <c r="W40">
        <v>168082.84</v>
      </c>
      <c r="Y40">
        <v>168082.84</v>
      </c>
      <c r="AA40">
        <v>500000</v>
      </c>
      <c r="AB40">
        <v>24694.15</v>
      </c>
      <c r="AC40">
        <v>168078.99</v>
      </c>
      <c r="AD40">
        <v>3.85</v>
      </c>
      <c r="AF40">
        <v>3.85</v>
      </c>
      <c r="AG40">
        <v>3.85</v>
      </c>
      <c r="AH40">
        <v>475305.85</v>
      </c>
      <c r="AI40">
        <v>168082.84</v>
      </c>
      <c r="AJ40">
        <v>643388.69</v>
      </c>
      <c r="AK40">
        <v>24694.15</v>
      </c>
      <c r="AL40">
        <v>0</v>
      </c>
      <c r="AM40">
        <v>668082.84</v>
      </c>
    </row>
    <row r="41" spans="1:39" ht="15">
      <c r="A41" s="6" t="str">
        <f t="shared" si="0"/>
        <v>9102030</v>
      </c>
      <c r="B41" s="6" t="e">
        <f>VLOOKUP(A41,#REF!,15,FALSE)</f>
        <v>#REF!</v>
      </c>
      <c r="C41" s="6" t="e">
        <f t="shared" si="1"/>
        <v>#REF!</v>
      </c>
      <c r="D41" s="6" t="e">
        <f t="shared" si="2"/>
        <v>#REF!</v>
      </c>
      <c r="E41" s="6" t="e">
        <f t="shared" si="3"/>
        <v>#REF!</v>
      </c>
      <c r="F41" s="6" t="e">
        <f>VLOOKUP(C41,#REF!,2,FALSE)</f>
        <v>#REF!</v>
      </c>
      <c r="G41" s="6" t="e">
        <f>VLOOKUP(D41,#REF!,2,FALSE)</f>
        <v>#REF!</v>
      </c>
      <c r="H41" s="6" t="e">
        <f>VLOOKUP(E41,#REF!,2,FALSE)</f>
        <v>#REF!</v>
      </c>
      <c r="I41" s="6" t="e">
        <f>VLOOKUP(A41,#REF!,17,FALSE)</f>
        <v>#REF!</v>
      </c>
      <c r="J41" s="6" t="e">
        <f>VLOOKUP(A41,#REF!,19,FALSE)</f>
        <v>#REF!</v>
      </c>
      <c r="K41">
        <v>91020</v>
      </c>
      <c r="L41">
        <v>30</v>
      </c>
      <c r="M41">
        <v>0</v>
      </c>
      <c r="P41">
        <v>0</v>
      </c>
      <c r="Q41" s="8">
        <f>$Q$38*N41/SUM($N$39:$N$42)</f>
        <v>0</v>
      </c>
      <c r="R41" s="8"/>
      <c r="T41">
        <v>0</v>
      </c>
      <c r="Y41">
        <v>0</v>
      </c>
      <c r="AC41">
        <v>0</v>
      </c>
      <c r="AD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</row>
    <row r="42" spans="1:39" ht="15">
      <c r="A42" s="6" t="str">
        <f t="shared" si="0"/>
        <v>9102040</v>
      </c>
      <c r="B42" s="6" t="e">
        <f>VLOOKUP(A42,#REF!,15,FALSE)</f>
        <v>#REF!</v>
      </c>
      <c r="C42" s="6" t="e">
        <f t="shared" si="1"/>
        <v>#REF!</v>
      </c>
      <c r="D42" s="6" t="e">
        <f t="shared" si="2"/>
        <v>#REF!</v>
      </c>
      <c r="E42" s="6" t="e">
        <f t="shared" si="3"/>
        <v>#REF!</v>
      </c>
      <c r="F42" s="6" t="e">
        <f>VLOOKUP(C42,#REF!,2,FALSE)</f>
        <v>#REF!</v>
      </c>
      <c r="G42" s="6" t="e">
        <f>VLOOKUP(D42,#REF!,2,FALSE)</f>
        <v>#REF!</v>
      </c>
      <c r="H42" s="6" t="e">
        <f>VLOOKUP(E42,#REF!,2,FALSE)</f>
        <v>#REF!</v>
      </c>
      <c r="I42" s="6" t="e">
        <f>VLOOKUP(A42,#REF!,17,FALSE)</f>
        <v>#REF!</v>
      </c>
      <c r="J42" s="6" t="e">
        <f>VLOOKUP(A42,#REF!,19,FALSE)</f>
        <v>#REF!</v>
      </c>
      <c r="K42">
        <v>91020</v>
      </c>
      <c r="L42">
        <v>40</v>
      </c>
      <c r="M42">
        <v>0</v>
      </c>
      <c r="N42">
        <v>300000</v>
      </c>
      <c r="O42">
        <v>0</v>
      </c>
      <c r="P42">
        <v>300000</v>
      </c>
      <c r="Q42" s="8">
        <f>$Q$38*N42/SUM($N$39:$N$42)</f>
        <v>300000</v>
      </c>
      <c r="R42" s="8"/>
      <c r="S42">
        <v>0</v>
      </c>
      <c r="T42">
        <v>0</v>
      </c>
      <c r="U42">
        <v>300000</v>
      </c>
      <c r="V42">
        <v>2109.55</v>
      </c>
      <c r="W42">
        <v>282934.43</v>
      </c>
      <c r="Y42">
        <v>282934.43</v>
      </c>
      <c r="AA42">
        <v>300000</v>
      </c>
      <c r="AB42">
        <v>2109.55</v>
      </c>
      <c r="AC42">
        <v>282934.43</v>
      </c>
      <c r="AD42">
        <v>0</v>
      </c>
      <c r="AF42">
        <v>0</v>
      </c>
      <c r="AG42">
        <v>0</v>
      </c>
      <c r="AH42">
        <v>297890.45</v>
      </c>
      <c r="AI42">
        <v>282934.43</v>
      </c>
      <c r="AJ42">
        <v>580824.88</v>
      </c>
      <c r="AK42">
        <v>2109.55</v>
      </c>
      <c r="AL42">
        <v>0</v>
      </c>
      <c r="AM42">
        <v>582934.43</v>
      </c>
    </row>
    <row r="43" spans="1:39" ht="15">
      <c r="A43" s="19" t="str">
        <f t="shared" si="0"/>
        <v>910300</v>
      </c>
      <c r="B43" s="6" t="e">
        <f>VLOOKUP(A43,#REF!,15,FALSE)</f>
        <v>#REF!</v>
      </c>
      <c r="C43" s="6" t="e">
        <f t="shared" si="1"/>
        <v>#REF!</v>
      </c>
      <c r="D43" s="6" t="e">
        <f t="shared" si="2"/>
        <v>#REF!</v>
      </c>
      <c r="E43" s="6" t="e">
        <f t="shared" si="3"/>
        <v>#REF!</v>
      </c>
      <c r="F43" s="6" t="e">
        <f>VLOOKUP(C43,#REF!,2,FALSE)</f>
        <v>#REF!</v>
      </c>
      <c r="G43" s="6" t="e">
        <f>VLOOKUP(D43,#REF!,2,FALSE)</f>
        <v>#REF!</v>
      </c>
      <c r="H43" s="6" t="e">
        <f>VLOOKUP(E43,#REF!,2,FALSE)</f>
        <v>#REF!</v>
      </c>
      <c r="I43" s="6" t="e">
        <f>VLOOKUP(A43,#REF!,17,FALSE)</f>
        <v>#REF!</v>
      </c>
      <c r="J43" s="6" t="e">
        <f>VLOOKUP(A43,#REF!,19,FALSE)</f>
        <v>#REF!</v>
      </c>
      <c r="K43">
        <v>91030</v>
      </c>
      <c r="L43">
        <v>0</v>
      </c>
      <c r="M43">
        <v>0</v>
      </c>
      <c r="N43">
        <v>0</v>
      </c>
      <c r="O43">
        <v>0</v>
      </c>
      <c r="P43">
        <v>0</v>
      </c>
      <c r="Q43">
        <v>2400000</v>
      </c>
      <c r="R43">
        <v>2400000</v>
      </c>
      <c r="S43">
        <v>0</v>
      </c>
      <c r="T43">
        <v>2400000</v>
      </c>
      <c r="Y43">
        <v>0</v>
      </c>
      <c r="AC43">
        <v>0</v>
      </c>
      <c r="AD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</row>
    <row r="44" spans="1:39" ht="15">
      <c r="A44" s="6" t="str">
        <f t="shared" si="0"/>
        <v>9103010</v>
      </c>
      <c r="B44" s="6" t="e">
        <f>VLOOKUP(A44,#REF!,15,FALSE)</f>
        <v>#REF!</v>
      </c>
      <c r="C44" s="6" t="e">
        <f t="shared" si="1"/>
        <v>#REF!</v>
      </c>
      <c r="D44" s="6" t="e">
        <f t="shared" si="2"/>
        <v>#REF!</v>
      </c>
      <c r="E44" s="6" t="e">
        <f t="shared" si="3"/>
        <v>#REF!</v>
      </c>
      <c r="F44" s="6" t="e">
        <f>VLOOKUP(C44,#REF!,2,FALSE)</f>
        <v>#REF!</v>
      </c>
      <c r="G44" s="6" t="e">
        <f>VLOOKUP(D44,#REF!,2,FALSE)</f>
        <v>#REF!</v>
      </c>
      <c r="H44" s="6" t="e">
        <f>VLOOKUP(E44,#REF!,2,FALSE)</f>
        <v>#REF!</v>
      </c>
      <c r="I44" s="6" t="e">
        <f>VLOOKUP(A44,#REF!,17,FALSE)</f>
        <v>#REF!</v>
      </c>
      <c r="J44" s="6" t="e">
        <f>VLOOKUP(A44,#REF!,19,FALSE)</f>
        <v>#REF!</v>
      </c>
      <c r="K44">
        <v>91030</v>
      </c>
      <c r="L44">
        <v>10</v>
      </c>
      <c r="M44">
        <v>0</v>
      </c>
      <c r="N44">
        <v>600000</v>
      </c>
      <c r="O44">
        <v>0</v>
      </c>
      <c r="P44">
        <v>600000</v>
      </c>
      <c r="Q44" s="8">
        <f>$Q$43*N44/SUM($N$44:$N$47)</f>
        <v>600000</v>
      </c>
      <c r="R44" s="8"/>
      <c r="S44">
        <v>0</v>
      </c>
      <c r="T44">
        <v>0</v>
      </c>
      <c r="U44">
        <v>600000</v>
      </c>
      <c r="V44">
        <v>124.86</v>
      </c>
      <c r="W44">
        <v>697061.83</v>
      </c>
      <c r="X44">
        <v>0</v>
      </c>
      <c r="Y44">
        <v>697061.83</v>
      </c>
      <c r="Z44">
        <v>491.04</v>
      </c>
      <c r="AA44">
        <v>600000</v>
      </c>
      <c r="AB44">
        <v>2455.18</v>
      </c>
      <c r="AC44">
        <v>549154.45</v>
      </c>
      <c r="AD44">
        <v>147416.34</v>
      </c>
      <c r="AE44">
        <v>0</v>
      </c>
      <c r="AF44">
        <v>147907.38</v>
      </c>
      <c r="AG44">
        <v>147907.38</v>
      </c>
      <c r="AH44">
        <v>599875.14</v>
      </c>
      <c r="AI44">
        <v>696570.79</v>
      </c>
      <c r="AJ44">
        <v>1296445.93</v>
      </c>
      <c r="AK44">
        <v>615.9</v>
      </c>
      <c r="AL44">
        <v>0</v>
      </c>
      <c r="AM44">
        <v>1297061.83</v>
      </c>
    </row>
    <row r="45" spans="1:39" ht="15">
      <c r="A45" s="6" t="str">
        <f t="shared" si="0"/>
        <v>9103020</v>
      </c>
      <c r="B45" s="6" t="e">
        <f>VLOOKUP(A45,#REF!,15,FALSE)</f>
        <v>#REF!</v>
      </c>
      <c r="C45" s="6" t="e">
        <f t="shared" si="1"/>
        <v>#REF!</v>
      </c>
      <c r="D45" s="6" t="e">
        <f t="shared" si="2"/>
        <v>#REF!</v>
      </c>
      <c r="E45" s="6" t="e">
        <f t="shared" si="3"/>
        <v>#REF!</v>
      </c>
      <c r="F45" s="6" t="e">
        <f>VLOOKUP(C45,#REF!,2,FALSE)</f>
        <v>#REF!</v>
      </c>
      <c r="G45" s="6" t="e">
        <f>VLOOKUP(D45,#REF!,2,FALSE)</f>
        <v>#REF!</v>
      </c>
      <c r="H45" s="6" t="e">
        <f>VLOOKUP(E45,#REF!,2,FALSE)</f>
        <v>#REF!</v>
      </c>
      <c r="I45" s="6" t="e">
        <f>VLOOKUP(A45,#REF!,17,FALSE)</f>
        <v>#REF!</v>
      </c>
      <c r="J45" s="6" t="e">
        <f>VLOOKUP(A45,#REF!,19,FALSE)</f>
        <v>#REF!</v>
      </c>
      <c r="K45">
        <v>91030</v>
      </c>
      <c r="L45">
        <v>20</v>
      </c>
      <c r="M45">
        <v>0</v>
      </c>
      <c r="N45">
        <v>400000</v>
      </c>
      <c r="O45">
        <v>0</v>
      </c>
      <c r="P45">
        <v>400000</v>
      </c>
      <c r="Q45" s="8">
        <f>$Q$43*N45/SUM($N$44:$N$47)</f>
        <v>400000</v>
      </c>
      <c r="R45" s="8"/>
      <c r="S45">
        <v>0</v>
      </c>
      <c r="T45">
        <v>0</v>
      </c>
      <c r="U45">
        <v>400000</v>
      </c>
      <c r="V45">
        <v>0</v>
      </c>
      <c r="W45">
        <v>961918.73</v>
      </c>
      <c r="Y45">
        <v>961918.73</v>
      </c>
      <c r="AA45">
        <v>400000</v>
      </c>
      <c r="AB45">
        <v>0</v>
      </c>
      <c r="AC45">
        <v>356.33</v>
      </c>
      <c r="AD45">
        <v>961562.4</v>
      </c>
      <c r="AF45">
        <v>961562.4</v>
      </c>
      <c r="AG45">
        <v>961562.4</v>
      </c>
      <c r="AH45">
        <v>400000</v>
      </c>
      <c r="AI45">
        <v>961918.73</v>
      </c>
      <c r="AJ45">
        <v>1361918.73</v>
      </c>
      <c r="AK45">
        <v>0</v>
      </c>
      <c r="AL45">
        <v>0</v>
      </c>
      <c r="AM45">
        <v>1361918.73</v>
      </c>
    </row>
    <row r="46" spans="1:39" ht="15">
      <c r="A46" s="6" t="str">
        <f t="shared" si="0"/>
        <v>9103030</v>
      </c>
      <c r="B46" s="6" t="e">
        <f>VLOOKUP(A46,#REF!,15,FALSE)</f>
        <v>#REF!</v>
      </c>
      <c r="C46" s="6" t="e">
        <f t="shared" si="1"/>
        <v>#REF!</v>
      </c>
      <c r="D46" s="6" t="e">
        <f t="shared" si="2"/>
        <v>#REF!</v>
      </c>
      <c r="E46" s="6" t="e">
        <f t="shared" si="3"/>
        <v>#REF!</v>
      </c>
      <c r="F46" s="6" t="e">
        <f>VLOOKUP(C46,#REF!,2,FALSE)</f>
        <v>#REF!</v>
      </c>
      <c r="G46" s="6" t="e">
        <f>VLOOKUP(D46,#REF!,2,FALSE)</f>
        <v>#REF!</v>
      </c>
      <c r="H46" s="6" t="e">
        <f>VLOOKUP(E46,#REF!,2,FALSE)</f>
        <v>#REF!</v>
      </c>
      <c r="I46" s="6" t="e">
        <f>VLOOKUP(A46,#REF!,17,FALSE)</f>
        <v>#REF!</v>
      </c>
      <c r="J46" s="6" t="e">
        <f>VLOOKUP(A46,#REF!,19,FALSE)</f>
        <v>#REF!</v>
      </c>
      <c r="K46">
        <v>91030</v>
      </c>
      <c r="L46">
        <v>30</v>
      </c>
      <c r="M46">
        <v>0</v>
      </c>
      <c r="N46">
        <v>400000</v>
      </c>
      <c r="O46">
        <v>0</v>
      </c>
      <c r="P46">
        <v>400000</v>
      </c>
      <c r="Q46" s="8">
        <f>$Q$43*N46/SUM($N$44:$N$47)</f>
        <v>400000</v>
      </c>
      <c r="R46" s="8"/>
      <c r="S46">
        <v>0</v>
      </c>
      <c r="T46">
        <v>0</v>
      </c>
      <c r="U46">
        <v>400000</v>
      </c>
      <c r="V46">
        <v>2800.43</v>
      </c>
      <c r="W46">
        <v>312459.88</v>
      </c>
      <c r="Y46">
        <v>312459.88</v>
      </c>
      <c r="AA46">
        <v>400000</v>
      </c>
      <c r="AB46">
        <v>2800.43</v>
      </c>
      <c r="AC46">
        <v>312459.88</v>
      </c>
      <c r="AD46">
        <v>0</v>
      </c>
      <c r="AF46">
        <v>0</v>
      </c>
      <c r="AG46">
        <v>0</v>
      </c>
      <c r="AH46">
        <v>397199.57</v>
      </c>
      <c r="AI46">
        <v>312459.88</v>
      </c>
      <c r="AJ46">
        <v>709659.45</v>
      </c>
      <c r="AK46">
        <v>2800.43</v>
      </c>
      <c r="AL46">
        <v>0</v>
      </c>
      <c r="AM46">
        <v>712459.88</v>
      </c>
    </row>
    <row r="47" spans="1:39" ht="15">
      <c r="A47" s="6" t="str">
        <f t="shared" si="0"/>
        <v>9103040</v>
      </c>
      <c r="B47" s="6" t="e">
        <f>VLOOKUP(A47,#REF!,15,FALSE)</f>
        <v>#REF!</v>
      </c>
      <c r="C47" s="6" t="e">
        <f t="shared" si="1"/>
        <v>#REF!</v>
      </c>
      <c r="D47" s="6" t="e">
        <f t="shared" si="2"/>
        <v>#REF!</v>
      </c>
      <c r="E47" s="6" t="e">
        <f t="shared" si="3"/>
        <v>#REF!</v>
      </c>
      <c r="F47" s="6" t="e">
        <f>VLOOKUP(C47,#REF!,2,FALSE)</f>
        <v>#REF!</v>
      </c>
      <c r="G47" s="6" t="e">
        <f>VLOOKUP(D47,#REF!,2,FALSE)</f>
        <v>#REF!</v>
      </c>
      <c r="H47" s="6" t="e">
        <f>VLOOKUP(E47,#REF!,2,FALSE)</f>
        <v>#REF!</v>
      </c>
      <c r="I47" s="6" t="e">
        <f>VLOOKUP(A47,#REF!,17,FALSE)</f>
        <v>#REF!</v>
      </c>
      <c r="J47" s="6" t="e">
        <f>VLOOKUP(A47,#REF!,19,FALSE)</f>
        <v>#REF!</v>
      </c>
      <c r="K47">
        <v>91030</v>
      </c>
      <c r="L47">
        <v>40</v>
      </c>
      <c r="M47">
        <v>0</v>
      </c>
      <c r="N47">
        <v>1000000</v>
      </c>
      <c r="O47">
        <v>0</v>
      </c>
      <c r="P47">
        <v>1000000</v>
      </c>
      <c r="Q47" s="8">
        <f>$Q$43*N47/SUM($N$44:$N$47)</f>
        <v>1000000</v>
      </c>
      <c r="R47" s="8"/>
      <c r="S47">
        <v>0</v>
      </c>
      <c r="T47">
        <v>0</v>
      </c>
      <c r="U47">
        <v>1000000</v>
      </c>
      <c r="V47">
        <v>12729.21</v>
      </c>
      <c r="W47">
        <v>598590.42</v>
      </c>
      <c r="Y47">
        <v>598590.42</v>
      </c>
      <c r="AA47">
        <v>1000000</v>
      </c>
      <c r="AB47">
        <v>12729.21</v>
      </c>
      <c r="AC47">
        <v>598590.42</v>
      </c>
      <c r="AD47">
        <v>0</v>
      </c>
      <c r="AF47">
        <v>0</v>
      </c>
      <c r="AG47">
        <v>0</v>
      </c>
      <c r="AH47">
        <v>987270.79</v>
      </c>
      <c r="AI47">
        <v>598590.42</v>
      </c>
      <c r="AJ47">
        <v>1585861.21</v>
      </c>
      <c r="AK47">
        <v>12729.21</v>
      </c>
      <c r="AL47">
        <v>0</v>
      </c>
      <c r="AM47">
        <v>1598590.42</v>
      </c>
    </row>
    <row r="48" spans="1:39" ht="15">
      <c r="A48" s="19" t="str">
        <f t="shared" si="0"/>
        <v>910500</v>
      </c>
      <c r="B48" s="6" t="e">
        <f>VLOOKUP(A48,#REF!,15,FALSE)</f>
        <v>#REF!</v>
      </c>
      <c r="C48" s="6" t="e">
        <f t="shared" si="1"/>
        <v>#REF!</v>
      </c>
      <c r="D48" s="6" t="e">
        <f t="shared" si="2"/>
        <v>#REF!</v>
      </c>
      <c r="E48" s="6" t="e">
        <f t="shared" si="3"/>
        <v>#REF!</v>
      </c>
      <c r="F48" s="6" t="e">
        <f>VLOOKUP(C48,#REF!,2,FALSE)</f>
        <v>#REF!</v>
      </c>
      <c r="G48" s="6" t="e">
        <f>VLOOKUP(D48,#REF!,2,FALSE)</f>
        <v>#REF!</v>
      </c>
      <c r="H48" s="6" t="e">
        <f>VLOOKUP(E48,#REF!,2,FALSE)</f>
        <v>#REF!</v>
      </c>
      <c r="I48" s="6" t="e">
        <f>VLOOKUP(A48,#REF!,17,FALSE)</f>
        <v>#REF!</v>
      </c>
      <c r="J48" s="6" t="e">
        <f>VLOOKUP(A48,#REF!,19,FALSE)</f>
        <v>#REF!</v>
      </c>
      <c r="K48">
        <v>91050</v>
      </c>
      <c r="L48">
        <v>0</v>
      </c>
      <c r="M48">
        <v>0</v>
      </c>
      <c r="N48">
        <v>0</v>
      </c>
      <c r="O48">
        <v>0</v>
      </c>
      <c r="P48">
        <v>0</v>
      </c>
      <c r="Q48">
        <v>6440000</v>
      </c>
      <c r="R48">
        <v>6440000</v>
      </c>
      <c r="S48">
        <v>0</v>
      </c>
      <c r="T48">
        <v>6440000</v>
      </c>
      <c r="W48">
        <v>0</v>
      </c>
      <c r="Y48">
        <v>0</v>
      </c>
      <c r="AC48">
        <v>0</v>
      </c>
      <c r="AD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</row>
    <row r="49" spans="1:39" ht="15">
      <c r="A49" s="6" t="str">
        <f t="shared" si="0"/>
        <v>9105010</v>
      </c>
      <c r="B49" s="6" t="e">
        <f>VLOOKUP(A49,#REF!,15,FALSE)</f>
        <v>#REF!</v>
      </c>
      <c r="C49" s="6" t="e">
        <f t="shared" si="1"/>
        <v>#REF!</v>
      </c>
      <c r="D49" s="6" t="e">
        <f t="shared" si="2"/>
        <v>#REF!</v>
      </c>
      <c r="E49" s="6" t="e">
        <f t="shared" si="3"/>
        <v>#REF!</v>
      </c>
      <c r="F49" s="6" t="e">
        <f>VLOOKUP(C49,#REF!,2,FALSE)</f>
        <v>#REF!</v>
      </c>
      <c r="G49" s="6" t="e">
        <f>VLOOKUP(D49,#REF!,2,FALSE)</f>
        <v>#REF!</v>
      </c>
      <c r="H49" s="6" t="e">
        <f>VLOOKUP(E49,#REF!,2,FALSE)</f>
        <v>#REF!</v>
      </c>
      <c r="I49" s="6" t="e">
        <f>VLOOKUP(A49,#REF!,17,FALSE)</f>
        <v>#REF!</v>
      </c>
      <c r="J49" s="6" t="e">
        <f>VLOOKUP(A49,#REF!,19,FALSE)</f>
        <v>#REF!</v>
      </c>
      <c r="K49">
        <v>91050</v>
      </c>
      <c r="L49">
        <v>10</v>
      </c>
      <c r="M49">
        <v>0</v>
      </c>
      <c r="P49">
        <v>0</v>
      </c>
      <c r="Q49" s="8">
        <f aca="true" t="shared" si="4" ref="Q49:Q57">$Q$48*N49/SUM($N$49:$N$57)</f>
        <v>0</v>
      </c>
      <c r="R49" s="8"/>
      <c r="T49">
        <v>0</v>
      </c>
      <c r="W49">
        <v>0</v>
      </c>
      <c r="Y49">
        <v>0</v>
      </c>
      <c r="AC49">
        <v>0</v>
      </c>
      <c r="AD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</row>
    <row r="50" spans="1:39" ht="15">
      <c r="A50" s="6" t="str">
        <f t="shared" si="0"/>
        <v>9105020</v>
      </c>
      <c r="B50" s="6" t="e">
        <f>VLOOKUP(A50,#REF!,15,FALSE)</f>
        <v>#REF!</v>
      </c>
      <c r="C50" s="6" t="e">
        <f t="shared" si="1"/>
        <v>#REF!</v>
      </c>
      <c r="D50" s="6" t="e">
        <f t="shared" si="2"/>
        <v>#REF!</v>
      </c>
      <c r="E50" s="6" t="e">
        <f t="shared" si="3"/>
        <v>#REF!</v>
      </c>
      <c r="F50" s="6" t="e">
        <f>VLOOKUP(C50,#REF!,2,FALSE)</f>
        <v>#REF!</v>
      </c>
      <c r="G50" s="6" t="e">
        <f>VLOOKUP(D50,#REF!,2,FALSE)</f>
        <v>#REF!</v>
      </c>
      <c r="H50" s="6" t="e">
        <f>VLOOKUP(E50,#REF!,2,FALSE)</f>
        <v>#REF!</v>
      </c>
      <c r="I50" s="6" t="e">
        <f>VLOOKUP(A50,#REF!,17,FALSE)</f>
        <v>#REF!</v>
      </c>
      <c r="J50" s="6" t="e">
        <f>VLOOKUP(A50,#REF!,19,FALSE)</f>
        <v>#REF!</v>
      </c>
      <c r="K50">
        <v>91050</v>
      </c>
      <c r="L50">
        <v>20</v>
      </c>
      <c r="M50">
        <v>0</v>
      </c>
      <c r="N50">
        <v>800000</v>
      </c>
      <c r="O50">
        <v>0</v>
      </c>
      <c r="P50">
        <v>800000</v>
      </c>
      <c r="Q50" s="8">
        <f t="shared" si="4"/>
        <v>773573.5735735736</v>
      </c>
      <c r="R50" s="8"/>
      <c r="S50">
        <v>0</v>
      </c>
      <c r="T50">
        <v>0</v>
      </c>
      <c r="U50">
        <v>800000</v>
      </c>
      <c r="V50">
        <v>0</v>
      </c>
      <c r="W50">
        <v>1048542.42</v>
      </c>
      <c r="X50">
        <v>0</v>
      </c>
      <c r="Y50">
        <v>1048542.42</v>
      </c>
      <c r="Z50">
        <v>88693.86</v>
      </c>
      <c r="AA50">
        <v>800000</v>
      </c>
      <c r="AB50">
        <v>0</v>
      </c>
      <c r="AC50">
        <v>959848.56</v>
      </c>
      <c r="AD50">
        <v>0</v>
      </c>
      <c r="AE50">
        <v>88693.86</v>
      </c>
      <c r="AF50">
        <v>0</v>
      </c>
      <c r="AG50">
        <v>88693.86</v>
      </c>
      <c r="AH50">
        <v>800000</v>
      </c>
      <c r="AI50">
        <v>959848.56</v>
      </c>
      <c r="AJ50">
        <v>1759848.56</v>
      </c>
      <c r="AK50">
        <v>88693.86</v>
      </c>
      <c r="AL50">
        <v>0</v>
      </c>
      <c r="AM50">
        <v>1848542.42</v>
      </c>
    </row>
    <row r="51" spans="1:39" ht="15">
      <c r="A51" s="6" t="str">
        <f t="shared" si="0"/>
        <v>9105030</v>
      </c>
      <c r="B51" s="6" t="e">
        <f>VLOOKUP(A51,#REF!,15,FALSE)</f>
        <v>#REF!</v>
      </c>
      <c r="C51" s="6" t="e">
        <f t="shared" si="1"/>
        <v>#REF!</v>
      </c>
      <c r="D51" s="6" t="e">
        <f t="shared" si="2"/>
        <v>#REF!</v>
      </c>
      <c r="E51" s="6" t="e">
        <f t="shared" si="3"/>
        <v>#REF!</v>
      </c>
      <c r="F51" s="6" t="e">
        <f>VLOOKUP(C51,#REF!,2,FALSE)</f>
        <v>#REF!</v>
      </c>
      <c r="G51" s="6" t="e">
        <f>VLOOKUP(D51,#REF!,2,FALSE)</f>
        <v>#REF!</v>
      </c>
      <c r="H51" s="6" t="e">
        <f>VLOOKUP(E51,#REF!,2,FALSE)</f>
        <v>#REF!</v>
      </c>
      <c r="I51" s="6" t="e">
        <f>VLOOKUP(A51,#REF!,17,FALSE)</f>
        <v>#REF!</v>
      </c>
      <c r="J51" s="6" t="e">
        <f>VLOOKUP(A51,#REF!,19,FALSE)</f>
        <v>#REF!</v>
      </c>
      <c r="K51">
        <v>91050</v>
      </c>
      <c r="L51">
        <v>30</v>
      </c>
      <c r="M51">
        <v>0</v>
      </c>
      <c r="N51">
        <v>20000</v>
      </c>
      <c r="O51">
        <v>0</v>
      </c>
      <c r="P51">
        <v>20000</v>
      </c>
      <c r="Q51" s="8">
        <f t="shared" si="4"/>
        <v>19339.339339339338</v>
      </c>
      <c r="R51" s="8"/>
      <c r="S51">
        <v>0</v>
      </c>
      <c r="T51">
        <v>0</v>
      </c>
      <c r="W51">
        <v>0</v>
      </c>
      <c r="Y51">
        <v>0</v>
      </c>
      <c r="AC51">
        <v>0</v>
      </c>
      <c r="AD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20000</v>
      </c>
      <c r="AM51">
        <v>0</v>
      </c>
    </row>
    <row r="52" spans="1:39" ht="15">
      <c r="A52" s="6" t="str">
        <f t="shared" si="0"/>
        <v>9105040</v>
      </c>
      <c r="B52" s="6" t="e">
        <f>VLOOKUP(A52,#REF!,15,FALSE)</f>
        <v>#REF!</v>
      </c>
      <c r="C52" s="6" t="e">
        <f t="shared" si="1"/>
        <v>#REF!</v>
      </c>
      <c r="D52" s="6" t="e">
        <f t="shared" si="2"/>
        <v>#REF!</v>
      </c>
      <c r="E52" s="6" t="e">
        <f t="shared" si="3"/>
        <v>#REF!</v>
      </c>
      <c r="F52" s="6" t="e">
        <f>VLOOKUP(C52,#REF!,2,FALSE)</f>
        <v>#REF!</v>
      </c>
      <c r="G52" s="6" t="e">
        <f>VLOOKUP(D52,#REF!,2,FALSE)</f>
        <v>#REF!</v>
      </c>
      <c r="H52" s="6" t="e">
        <f>VLOOKUP(E52,#REF!,2,FALSE)</f>
        <v>#REF!</v>
      </c>
      <c r="I52" s="6" t="e">
        <f>VLOOKUP(A52,#REF!,17,FALSE)</f>
        <v>#REF!</v>
      </c>
      <c r="J52" s="6" t="e">
        <f>VLOOKUP(A52,#REF!,19,FALSE)</f>
        <v>#REF!</v>
      </c>
      <c r="K52">
        <v>91050</v>
      </c>
      <c r="L52">
        <v>40</v>
      </c>
      <c r="M52">
        <v>0</v>
      </c>
      <c r="N52">
        <v>800000</v>
      </c>
      <c r="O52">
        <v>0</v>
      </c>
      <c r="P52">
        <v>800000</v>
      </c>
      <c r="Q52" s="8">
        <f t="shared" si="4"/>
        <v>773573.5735735736</v>
      </c>
      <c r="R52" s="8"/>
      <c r="S52">
        <v>0</v>
      </c>
      <c r="T52">
        <v>0</v>
      </c>
      <c r="U52">
        <v>222050</v>
      </c>
      <c r="V52">
        <v>0</v>
      </c>
      <c r="W52">
        <v>934646.76</v>
      </c>
      <c r="X52">
        <v>0</v>
      </c>
      <c r="Y52">
        <v>934646.76</v>
      </c>
      <c r="Z52">
        <v>3515</v>
      </c>
      <c r="AA52">
        <v>222050</v>
      </c>
      <c r="AB52">
        <v>0</v>
      </c>
      <c r="AC52">
        <v>931131.76</v>
      </c>
      <c r="AD52">
        <v>0</v>
      </c>
      <c r="AE52">
        <v>3515</v>
      </c>
      <c r="AF52">
        <v>0</v>
      </c>
      <c r="AG52">
        <v>3515</v>
      </c>
      <c r="AH52">
        <v>222050</v>
      </c>
      <c r="AI52">
        <v>931131.76</v>
      </c>
      <c r="AJ52">
        <v>1153181.76</v>
      </c>
      <c r="AK52">
        <v>3515</v>
      </c>
      <c r="AL52">
        <v>577950</v>
      </c>
      <c r="AM52">
        <v>1156696.76</v>
      </c>
    </row>
    <row r="53" spans="1:39" ht="15">
      <c r="A53" s="6" t="str">
        <f t="shared" si="0"/>
        <v>9105050</v>
      </c>
      <c r="B53" s="6" t="e">
        <f>VLOOKUP(A53,#REF!,15,FALSE)</f>
        <v>#REF!</v>
      </c>
      <c r="C53" s="6" t="e">
        <f t="shared" si="1"/>
        <v>#REF!</v>
      </c>
      <c r="D53" s="6" t="e">
        <f t="shared" si="2"/>
        <v>#REF!</v>
      </c>
      <c r="E53" s="6" t="e">
        <f t="shared" si="3"/>
        <v>#REF!</v>
      </c>
      <c r="F53" s="6" t="e">
        <f>VLOOKUP(C53,#REF!,2,FALSE)</f>
        <v>#REF!</v>
      </c>
      <c r="G53" s="6" t="e">
        <f>VLOOKUP(D53,#REF!,2,FALSE)</f>
        <v>#REF!</v>
      </c>
      <c r="H53" s="6" t="e">
        <f>VLOOKUP(E53,#REF!,2,FALSE)</f>
        <v>#REF!</v>
      </c>
      <c r="I53" s="6" t="e">
        <f>VLOOKUP(A53,#REF!,17,FALSE)</f>
        <v>#REF!</v>
      </c>
      <c r="J53" s="6" t="e">
        <f>VLOOKUP(A53,#REF!,19,FALSE)</f>
        <v>#REF!</v>
      </c>
      <c r="K53">
        <v>91050</v>
      </c>
      <c r="L53">
        <v>50</v>
      </c>
      <c r="M53">
        <v>0</v>
      </c>
      <c r="P53">
        <v>0</v>
      </c>
      <c r="Q53" s="8">
        <f t="shared" si="4"/>
        <v>0</v>
      </c>
      <c r="R53" s="8"/>
      <c r="T53">
        <v>0</v>
      </c>
      <c r="W53">
        <v>5844.19</v>
      </c>
      <c r="Y53">
        <v>5844.19</v>
      </c>
      <c r="AC53">
        <v>5844.19</v>
      </c>
      <c r="AD53">
        <v>0</v>
      </c>
      <c r="AF53">
        <v>0</v>
      </c>
      <c r="AG53">
        <v>0</v>
      </c>
      <c r="AH53">
        <v>0</v>
      </c>
      <c r="AI53">
        <v>5844.19</v>
      </c>
      <c r="AJ53">
        <v>5844.19</v>
      </c>
      <c r="AK53">
        <v>0</v>
      </c>
      <c r="AL53">
        <v>0</v>
      </c>
      <c r="AM53">
        <v>5844.19</v>
      </c>
    </row>
    <row r="54" spans="1:39" ht="15">
      <c r="A54" s="6" t="str">
        <f t="shared" si="0"/>
        <v>9105060</v>
      </c>
      <c r="B54" s="6" t="e">
        <f>VLOOKUP(A54,#REF!,15,FALSE)</f>
        <v>#REF!</v>
      </c>
      <c r="C54" s="6" t="e">
        <f t="shared" si="1"/>
        <v>#REF!</v>
      </c>
      <c r="D54" s="6" t="e">
        <f t="shared" si="2"/>
        <v>#REF!</v>
      </c>
      <c r="E54" s="6" t="e">
        <f t="shared" si="3"/>
        <v>#REF!</v>
      </c>
      <c r="F54" s="6" t="e">
        <f>VLOOKUP(C54,#REF!,2,FALSE)</f>
        <v>#REF!</v>
      </c>
      <c r="G54" s="6" t="e">
        <f>VLOOKUP(D54,#REF!,2,FALSE)</f>
        <v>#REF!</v>
      </c>
      <c r="H54" s="6" t="e">
        <f>VLOOKUP(E54,#REF!,2,FALSE)</f>
        <v>#REF!</v>
      </c>
      <c r="I54" s="6" t="e">
        <f>VLOOKUP(A54,#REF!,17,FALSE)</f>
        <v>#REF!</v>
      </c>
      <c r="J54" s="6" t="e">
        <f>VLOOKUP(A54,#REF!,19,FALSE)</f>
        <v>#REF!</v>
      </c>
      <c r="K54">
        <v>91050</v>
      </c>
      <c r="L54">
        <v>60</v>
      </c>
      <c r="M54">
        <v>0</v>
      </c>
      <c r="N54">
        <v>4500000</v>
      </c>
      <c r="O54">
        <v>0</v>
      </c>
      <c r="P54">
        <v>4500000</v>
      </c>
      <c r="Q54" s="8">
        <f t="shared" si="4"/>
        <v>4351351.3513513515</v>
      </c>
      <c r="R54" s="8"/>
      <c r="S54">
        <v>0</v>
      </c>
      <c r="T54">
        <v>0</v>
      </c>
      <c r="U54">
        <v>2001255.32</v>
      </c>
      <c r="V54">
        <v>107976.01</v>
      </c>
      <c r="W54">
        <v>2912915.62</v>
      </c>
      <c r="X54">
        <v>0</v>
      </c>
      <c r="Y54">
        <v>2912915.62</v>
      </c>
      <c r="Z54">
        <v>367.07</v>
      </c>
      <c r="AA54">
        <v>2003564.31</v>
      </c>
      <c r="AB54">
        <v>107976.01</v>
      </c>
      <c r="AC54">
        <v>2881895.63</v>
      </c>
      <c r="AD54">
        <v>30652.92</v>
      </c>
      <c r="AE54">
        <v>367.07</v>
      </c>
      <c r="AF54">
        <v>30652.92</v>
      </c>
      <c r="AG54">
        <v>31019.99</v>
      </c>
      <c r="AH54">
        <v>1893279.31</v>
      </c>
      <c r="AI54">
        <v>2912548.55</v>
      </c>
      <c r="AJ54">
        <v>4805827.86</v>
      </c>
      <c r="AK54">
        <v>108343.08</v>
      </c>
      <c r="AL54">
        <v>2498744.68</v>
      </c>
      <c r="AM54">
        <v>4914170.94</v>
      </c>
    </row>
    <row r="55" spans="1:39" ht="15">
      <c r="A55" s="6" t="str">
        <f t="shared" si="0"/>
        <v>9105061</v>
      </c>
      <c r="B55" s="6" t="e">
        <f>VLOOKUP(A55,#REF!,15,FALSE)</f>
        <v>#REF!</v>
      </c>
      <c r="C55" s="6" t="e">
        <f t="shared" si="1"/>
        <v>#REF!</v>
      </c>
      <c r="D55" s="6" t="e">
        <f t="shared" si="2"/>
        <v>#REF!</v>
      </c>
      <c r="E55" s="6" t="e">
        <f t="shared" si="3"/>
        <v>#REF!</v>
      </c>
      <c r="F55" s="6" t="e">
        <f>VLOOKUP(C55,#REF!,2,FALSE)</f>
        <v>#REF!</v>
      </c>
      <c r="G55" s="6" t="e">
        <f>VLOOKUP(D55,#REF!,2,FALSE)</f>
        <v>#REF!</v>
      </c>
      <c r="H55" s="6" t="e">
        <f>VLOOKUP(E55,#REF!,2,FALSE)</f>
        <v>#REF!</v>
      </c>
      <c r="I55" s="6" t="e">
        <f>VLOOKUP(A55,#REF!,17,FALSE)</f>
        <v>#REF!</v>
      </c>
      <c r="J55" s="6" t="e">
        <f>VLOOKUP(A55,#REF!,19,FALSE)</f>
        <v>#REF!</v>
      </c>
      <c r="K55">
        <v>91050</v>
      </c>
      <c r="L55">
        <v>61</v>
      </c>
      <c r="M55">
        <v>1</v>
      </c>
      <c r="N55">
        <v>500000</v>
      </c>
      <c r="O55">
        <v>0</v>
      </c>
      <c r="P55">
        <v>500000</v>
      </c>
      <c r="Q55" s="8">
        <f t="shared" si="4"/>
        <v>483483.4834834835</v>
      </c>
      <c r="R55" s="8"/>
      <c r="S55">
        <v>0</v>
      </c>
      <c r="T55">
        <v>0</v>
      </c>
      <c r="Y55">
        <v>0</v>
      </c>
      <c r="AC55">
        <v>0</v>
      </c>
      <c r="AD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500000</v>
      </c>
      <c r="AM55">
        <v>0</v>
      </c>
    </row>
    <row r="56" spans="1:39" ht="15">
      <c r="A56" s="6" t="str">
        <f t="shared" si="0"/>
        <v>9105070</v>
      </c>
      <c r="B56" s="6" t="e">
        <f>VLOOKUP(A56,#REF!,15,FALSE)</f>
        <v>#REF!</v>
      </c>
      <c r="C56" s="6" t="e">
        <f t="shared" si="1"/>
        <v>#REF!</v>
      </c>
      <c r="D56" s="6" t="e">
        <f t="shared" si="2"/>
        <v>#REF!</v>
      </c>
      <c r="E56" s="6" t="e">
        <f t="shared" si="3"/>
        <v>#REF!</v>
      </c>
      <c r="F56" s="6" t="e">
        <f>VLOOKUP(C56,#REF!,2,FALSE)</f>
        <v>#REF!</v>
      </c>
      <c r="G56" s="6" t="e">
        <f>VLOOKUP(D56,#REF!,2,FALSE)</f>
        <v>#REF!</v>
      </c>
      <c r="H56" s="6" t="e">
        <f>VLOOKUP(E56,#REF!,2,FALSE)</f>
        <v>#REF!</v>
      </c>
      <c r="I56" s="6" t="e">
        <f>VLOOKUP(A56,#REF!,17,FALSE)</f>
        <v>#REF!</v>
      </c>
      <c r="J56" s="6" t="e">
        <f>VLOOKUP(A56,#REF!,19,FALSE)</f>
        <v>#REF!</v>
      </c>
      <c r="K56">
        <v>91050</v>
      </c>
      <c r="L56">
        <v>70</v>
      </c>
      <c r="M56">
        <v>0</v>
      </c>
      <c r="N56">
        <v>20000</v>
      </c>
      <c r="O56">
        <v>0</v>
      </c>
      <c r="P56">
        <v>20000</v>
      </c>
      <c r="Q56" s="8">
        <f t="shared" si="4"/>
        <v>19339.339339339338</v>
      </c>
      <c r="R56" s="8"/>
      <c r="S56">
        <v>0</v>
      </c>
      <c r="T56">
        <v>0</v>
      </c>
      <c r="W56">
        <v>136009.34</v>
      </c>
      <c r="Y56">
        <v>136009.34</v>
      </c>
      <c r="AC56">
        <v>136009.34</v>
      </c>
      <c r="AD56">
        <v>0</v>
      </c>
      <c r="AF56">
        <v>0</v>
      </c>
      <c r="AG56">
        <v>0</v>
      </c>
      <c r="AH56">
        <v>0</v>
      </c>
      <c r="AI56">
        <v>136009.34</v>
      </c>
      <c r="AJ56">
        <v>136009.34</v>
      </c>
      <c r="AK56">
        <v>0</v>
      </c>
      <c r="AL56">
        <v>20000</v>
      </c>
      <c r="AM56">
        <v>136009.34</v>
      </c>
    </row>
    <row r="57" spans="1:39" ht="15">
      <c r="A57" s="6" t="str">
        <f t="shared" si="0"/>
        <v>9105071</v>
      </c>
      <c r="B57" s="6" t="e">
        <f>VLOOKUP(A57,#REF!,15,FALSE)</f>
        <v>#REF!</v>
      </c>
      <c r="C57" s="6" t="e">
        <f t="shared" si="1"/>
        <v>#REF!</v>
      </c>
      <c r="D57" s="6" t="e">
        <f t="shared" si="2"/>
        <v>#REF!</v>
      </c>
      <c r="E57" s="6" t="e">
        <f t="shared" si="3"/>
        <v>#REF!</v>
      </c>
      <c r="F57" s="6" t="e">
        <f>VLOOKUP(C57,#REF!,2,FALSE)</f>
        <v>#REF!</v>
      </c>
      <c r="G57" s="6" t="e">
        <f>VLOOKUP(D57,#REF!,2,FALSE)</f>
        <v>#REF!</v>
      </c>
      <c r="H57" s="6" t="e">
        <f>VLOOKUP(E57,#REF!,2,FALSE)</f>
        <v>#REF!</v>
      </c>
      <c r="I57" s="6" t="e">
        <f>VLOOKUP(A57,#REF!,17,FALSE)</f>
        <v>#REF!</v>
      </c>
      <c r="J57" s="6" t="e">
        <f>VLOOKUP(A57,#REF!,19,FALSE)</f>
        <v>#REF!</v>
      </c>
      <c r="K57">
        <v>91050</v>
      </c>
      <c r="L57">
        <v>71</v>
      </c>
      <c r="M57">
        <v>0</v>
      </c>
      <c r="N57">
        <v>20000</v>
      </c>
      <c r="O57">
        <v>0</v>
      </c>
      <c r="P57">
        <v>20000</v>
      </c>
      <c r="Q57" s="8">
        <f t="shared" si="4"/>
        <v>19339.339339339338</v>
      </c>
      <c r="R57" s="8"/>
      <c r="S57">
        <v>0</v>
      </c>
      <c r="T57">
        <v>0</v>
      </c>
      <c r="W57">
        <v>1157856.44</v>
      </c>
      <c r="Y57">
        <v>1157856.44</v>
      </c>
      <c r="AC57">
        <v>1157856.44</v>
      </c>
      <c r="AD57">
        <v>0</v>
      </c>
      <c r="AF57">
        <v>0</v>
      </c>
      <c r="AG57">
        <v>0</v>
      </c>
      <c r="AH57">
        <v>0</v>
      </c>
      <c r="AI57">
        <v>1157856.44</v>
      </c>
      <c r="AJ57">
        <v>1157856.44</v>
      </c>
      <c r="AK57">
        <v>0</v>
      </c>
      <c r="AL57">
        <v>20000</v>
      </c>
      <c r="AM57">
        <v>1157856.44</v>
      </c>
    </row>
    <row r="58" spans="1:39" ht="15">
      <c r="A58" s="6" t="str">
        <f t="shared" si="0"/>
        <v>910600</v>
      </c>
      <c r="B58" s="6" t="e">
        <f>VLOOKUP(A58,#REF!,15,FALSE)</f>
        <v>#REF!</v>
      </c>
      <c r="C58" s="6" t="e">
        <f t="shared" si="1"/>
        <v>#REF!</v>
      </c>
      <c r="D58" s="6" t="e">
        <f t="shared" si="2"/>
        <v>#REF!</v>
      </c>
      <c r="E58" s="6" t="e">
        <f t="shared" si="3"/>
        <v>#REF!</v>
      </c>
      <c r="F58" s="6" t="e">
        <f>VLOOKUP(C58,#REF!,2,FALSE)</f>
        <v>#REF!</v>
      </c>
      <c r="G58" s="6" t="e">
        <f>VLOOKUP(D58,#REF!,2,FALSE)</f>
        <v>#REF!</v>
      </c>
      <c r="H58" s="6" t="e">
        <f>VLOOKUP(E58,#REF!,2,FALSE)</f>
        <v>#REF!</v>
      </c>
      <c r="I58" s="6" t="e">
        <f>VLOOKUP(A58,#REF!,17,FALSE)</f>
        <v>#REF!</v>
      </c>
      <c r="J58" s="6" t="e">
        <f>VLOOKUP(A58,#REF!,19,FALSE)</f>
        <v>#REF!</v>
      </c>
      <c r="K58">
        <v>91060</v>
      </c>
      <c r="L58">
        <v>0</v>
      </c>
      <c r="M58">
        <v>0</v>
      </c>
      <c r="P58">
        <v>0</v>
      </c>
      <c r="T58">
        <v>0</v>
      </c>
      <c r="Y58">
        <v>0</v>
      </c>
      <c r="AC58">
        <v>0</v>
      </c>
      <c r="AD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</row>
    <row r="59" spans="1:39" ht="15">
      <c r="A59" s="6" t="str">
        <f t="shared" si="0"/>
        <v>9106010</v>
      </c>
      <c r="B59" s="6" t="e">
        <f>VLOOKUP(A59,#REF!,15,FALSE)</f>
        <v>#REF!</v>
      </c>
      <c r="C59" s="6" t="e">
        <f t="shared" si="1"/>
        <v>#REF!</v>
      </c>
      <c r="D59" s="6" t="e">
        <f t="shared" si="2"/>
        <v>#REF!</v>
      </c>
      <c r="E59" s="6" t="e">
        <f t="shared" si="3"/>
        <v>#REF!</v>
      </c>
      <c r="F59" s="6" t="e">
        <f>VLOOKUP(C59,#REF!,2,FALSE)</f>
        <v>#REF!</v>
      </c>
      <c r="G59" s="6" t="e">
        <f>VLOOKUP(D59,#REF!,2,FALSE)</f>
        <v>#REF!</v>
      </c>
      <c r="H59" s="6" t="e">
        <f>VLOOKUP(E59,#REF!,2,FALSE)</f>
        <v>#REF!</v>
      </c>
      <c r="I59" s="6" t="e">
        <f>VLOOKUP(A59,#REF!,17,FALSE)</f>
        <v>#REF!</v>
      </c>
      <c r="J59" s="6" t="e">
        <f>VLOOKUP(A59,#REF!,19,FALSE)</f>
        <v>#REF!</v>
      </c>
      <c r="K59">
        <v>91060</v>
      </c>
      <c r="L59">
        <v>10</v>
      </c>
      <c r="M59">
        <v>0</v>
      </c>
      <c r="P59">
        <v>0</v>
      </c>
      <c r="T59">
        <v>0</v>
      </c>
      <c r="Y59">
        <v>0</v>
      </c>
      <c r="AC59">
        <v>0</v>
      </c>
      <c r="AD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</row>
    <row r="60" spans="1:39" ht="15">
      <c r="A60" s="6" t="str">
        <f t="shared" si="0"/>
        <v>9106020</v>
      </c>
      <c r="B60" s="6" t="e">
        <f>VLOOKUP(A60,#REF!,15,FALSE)</f>
        <v>#REF!</v>
      </c>
      <c r="C60" s="6" t="e">
        <f t="shared" si="1"/>
        <v>#REF!</v>
      </c>
      <c r="D60" s="6" t="e">
        <f t="shared" si="2"/>
        <v>#REF!</v>
      </c>
      <c r="E60" s="6" t="e">
        <f t="shared" si="3"/>
        <v>#REF!</v>
      </c>
      <c r="F60" s="6" t="e">
        <f>VLOOKUP(C60,#REF!,2,FALSE)</f>
        <v>#REF!</v>
      </c>
      <c r="G60" s="6" t="e">
        <f>VLOOKUP(D60,#REF!,2,FALSE)</f>
        <v>#REF!</v>
      </c>
      <c r="H60" s="6" t="e">
        <f>VLOOKUP(E60,#REF!,2,FALSE)</f>
        <v>#REF!</v>
      </c>
      <c r="I60" s="6" t="e">
        <f>VLOOKUP(A60,#REF!,17,FALSE)</f>
        <v>#REF!</v>
      </c>
      <c r="J60" s="6" t="e">
        <f>VLOOKUP(A60,#REF!,19,FALSE)</f>
        <v>#REF!</v>
      </c>
      <c r="K60">
        <v>91060</v>
      </c>
      <c r="L60">
        <v>20</v>
      </c>
      <c r="M60">
        <v>0</v>
      </c>
      <c r="P60">
        <v>0</v>
      </c>
      <c r="T60">
        <v>0</v>
      </c>
      <c r="Y60">
        <v>0</v>
      </c>
      <c r="AC60">
        <v>0</v>
      </c>
      <c r="AD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</row>
    <row r="61" spans="1:39" ht="15">
      <c r="A61" s="6" t="str">
        <f t="shared" si="0"/>
        <v>9106030</v>
      </c>
      <c r="B61" s="6" t="e">
        <f>VLOOKUP(A61,#REF!,15,FALSE)</f>
        <v>#REF!</v>
      </c>
      <c r="C61" s="6" t="e">
        <f t="shared" si="1"/>
        <v>#REF!</v>
      </c>
      <c r="D61" s="6" t="e">
        <f t="shared" si="2"/>
        <v>#REF!</v>
      </c>
      <c r="E61" s="6" t="e">
        <f t="shared" si="3"/>
        <v>#REF!</v>
      </c>
      <c r="F61" s="6" t="e">
        <f>VLOOKUP(C61,#REF!,2,FALSE)</f>
        <v>#REF!</v>
      </c>
      <c r="G61" s="6" t="e">
        <f>VLOOKUP(D61,#REF!,2,FALSE)</f>
        <v>#REF!</v>
      </c>
      <c r="H61" s="6" t="e">
        <f>VLOOKUP(E61,#REF!,2,FALSE)</f>
        <v>#REF!</v>
      </c>
      <c r="I61" s="6" t="e">
        <f>VLOOKUP(A61,#REF!,17,FALSE)</f>
        <v>#REF!</v>
      </c>
      <c r="J61" s="6" t="e">
        <f>VLOOKUP(A61,#REF!,19,FALSE)</f>
        <v>#REF!</v>
      </c>
      <c r="K61">
        <v>91060</v>
      </c>
      <c r="L61">
        <v>30</v>
      </c>
      <c r="M61">
        <v>0</v>
      </c>
      <c r="P61">
        <v>0</v>
      </c>
      <c r="T61">
        <v>0</v>
      </c>
      <c r="Y61">
        <v>0</v>
      </c>
      <c r="AC61">
        <v>0</v>
      </c>
      <c r="AD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</row>
    <row r="62" spans="1:39" ht="15">
      <c r="A62" s="6" t="str">
        <f t="shared" si="0"/>
        <v>210200</v>
      </c>
      <c r="B62" s="6" t="e">
        <f>VLOOKUP(A62,#REF!,15,FALSE)</f>
        <v>#REF!</v>
      </c>
      <c r="C62" s="6" t="e">
        <f t="shared" si="1"/>
        <v>#REF!</v>
      </c>
      <c r="D62" s="6" t="e">
        <f t="shared" si="2"/>
        <v>#REF!</v>
      </c>
      <c r="E62" s="6" t="e">
        <f t="shared" si="3"/>
        <v>#REF!</v>
      </c>
      <c r="F62" s="6" t="e">
        <f>VLOOKUP(C62,#REF!,2,FALSE)</f>
        <v>#REF!</v>
      </c>
      <c r="G62" s="6" t="e">
        <f>VLOOKUP(D62,#REF!,2,FALSE)</f>
        <v>#REF!</v>
      </c>
      <c r="H62" s="6" t="e">
        <f>VLOOKUP(E62,#REF!,2,FALSE)</f>
        <v>#REF!</v>
      </c>
      <c r="I62" s="6" t="e">
        <f>VLOOKUP(A62,#REF!,17,FALSE)</f>
        <v>#REF!</v>
      </c>
      <c r="J62" s="6" t="e">
        <f>VLOOKUP(A62,#REF!,19,FALSE)</f>
        <v>#REF!</v>
      </c>
      <c r="K62">
        <v>21020</v>
      </c>
      <c r="L62">
        <v>0</v>
      </c>
      <c r="M62">
        <v>0</v>
      </c>
      <c r="P62">
        <v>0</v>
      </c>
      <c r="T62">
        <v>0</v>
      </c>
      <c r="Y62">
        <v>0</v>
      </c>
      <c r="AC62">
        <v>0</v>
      </c>
      <c r="AD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</row>
    <row r="63" spans="1:39" ht="15">
      <c r="A63" s="6" t="str">
        <f t="shared" si="0"/>
        <v>210200</v>
      </c>
      <c r="B63" s="6" t="e">
        <f>VLOOKUP(A63,#REF!,15,FALSE)</f>
        <v>#REF!</v>
      </c>
      <c r="C63" s="6" t="e">
        <f t="shared" si="1"/>
        <v>#REF!</v>
      </c>
      <c r="D63" s="6" t="e">
        <f t="shared" si="2"/>
        <v>#REF!</v>
      </c>
      <c r="E63" s="6" t="e">
        <f t="shared" si="3"/>
        <v>#REF!</v>
      </c>
      <c r="F63" s="6" t="e">
        <f>VLOOKUP(C63,#REF!,2,FALSE)</f>
        <v>#REF!</v>
      </c>
      <c r="G63" s="6" t="e">
        <f>VLOOKUP(D63,#REF!,2,FALSE)</f>
        <v>#REF!</v>
      </c>
      <c r="H63" s="6" t="e">
        <f>VLOOKUP(E63,#REF!,2,FALSE)</f>
        <v>#REF!</v>
      </c>
      <c r="I63" s="6" t="e">
        <f>VLOOKUP(A63,#REF!,17,FALSE)</f>
        <v>#REF!</v>
      </c>
      <c r="J63" s="6" t="e">
        <f>VLOOKUP(A63,#REF!,19,FALSE)</f>
        <v>#REF!</v>
      </c>
      <c r="K63">
        <v>21020</v>
      </c>
      <c r="L63">
        <v>0</v>
      </c>
      <c r="M63">
        <v>0</v>
      </c>
      <c r="P63">
        <v>0</v>
      </c>
      <c r="T63">
        <v>0</v>
      </c>
      <c r="W63">
        <v>0</v>
      </c>
      <c r="Y63">
        <v>0</v>
      </c>
      <c r="AC63">
        <v>0</v>
      </c>
      <c r="AD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</row>
    <row r="64" spans="1:39" ht="15">
      <c r="A64" s="6" t="str">
        <f t="shared" si="0"/>
        <v>9101010</v>
      </c>
      <c r="B64" s="6" t="e">
        <f>VLOOKUP(A64,#REF!,15,FALSE)</f>
        <v>#REF!</v>
      </c>
      <c r="C64" s="6" t="e">
        <f t="shared" si="1"/>
        <v>#REF!</v>
      </c>
      <c r="D64" s="6" t="e">
        <f t="shared" si="2"/>
        <v>#REF!</v>
      </c>
      <c r="E64" s="6" t="e">
        <f t="shared" si="3"/>
        <v>#REF!</v>
      </c>
      <c r="F64" s="6" t="e">
        <f>VLOOKUP(C64,#REF!,2,FALSE)</f>
        <v>#REF!</v>
      </c>
      <c r="G64" s="6" t="e">
        <f>VLOOKUP(D64,#REF!,2,FALSE)</f>
        <v>#REF!</v>
      </c>
      <c r="H64" s="6" t="e">
        <f>VLOOKUP(E64,#REF!,2,FALSE)</f>
        <v>#REF!</v>
      </c>
      <c r="I64" s="6" t="e">
        <f>VLOOKUP(A64,#REF!,17,FALSE)</f>
        <v>#REF!</v>
      </c>
      <c r="J64" s="6" t="e">
        <f>VLOOKUP(A64,#REF!,19,FALSE)</f>
        <v>#REF!</v>
      </c>
      <c r="K64">
        <v>91010</v>
      </c>
      <c r="L64">
        <v>10</v>
      </c>
      <c r="M64">
        <v>0</v>
      </c>
      <c r="P64">
        <v>0</v>
      </c>
      <c r="T64">
        <v>0</v>
      </c>
      <c r="W64">
        <v>0</v>
      </c>
      <c r="Y64">
        <v>0</v>
      </c>
      <c r="AC64">
        <v>0</v>
      </c>
      <c r="AD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</row>
    <row r="65" spans="1:39" ht="15">
      <c r="A65" s="6" t="str">
        <f t="shared" si="0"/>
        <v>9101020</v>
      </c>
      <c r="B65" s="6" t="e">
        <f>VLOOKUP(A65,#REF!,15,FALSE)</f>
        <v>#REF!</v>
      </c>
      <c r="C65" s="6" t="e">
        <f t="shared" si="1"/>
        <v>#REF!</v>
      </c>
      <c r="D65" s="6" t="e">
        <f t="shared" si="2"/>
        <v>#REF!</v>
      </c>
      <c r="E65" s="6" t="e">
        <f t="shared" si="3"/>
        <v>#REF!</v>
      </c>
      <c r="F65" s="6" t="e">
        <f>VLOOKUP(C65,#REF!,2,FALSE)</f>
        <v>#REF!</v>
      </c>
      <c r="G65" s="6" t="e">
        <f>VLOOKUP(D65,#REF!,2,FALSE)</f>
        <v>#REF!</v>
      </c>
      <c r="H65" s="6" t="e">
        <f>VLOOKUP(E65,#REF!,2,FALSE)</f>
        <v>#REF!</v>
      </c>
      <c r="I65" s="6" t="e">
        <f>VLOOKUP(A65,#REF!,17,FALSE)</f>
        <v>#REF!</v>
      </c>
      <c r="J65" s="6" t="e">
        <f>VLOOKUP(A65,#REF!,19,FALSE)</f>
        <v>#REF!</v>
      </c>
      <c r="K65">
        <v>91010</v>
      </c>
      <c r="L65">
        <v>20</v>
      </c>
      <c r="M65">
        <v>0</v>
      </c>
      <c r="P65">
        <v>0</v>
      </c>
      <c r="T65">
        <v>0</v>
      </c>
      <c r="W65">
        <v>0</v>
      </c>
      <c r="Y65">
        <v>0</v>
      </c>
      <c r="AC65">
        <v>0</v>
      </c>
      <c r="AD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</row>
    <row r="66" spans="1:39" ht="15">
      <c r="A66" s="6" t="str">
        <f t="shared" si="0"/>
        <v>9102010</v>
      </c>
      <c r="B66" s="6" t="e">
        <f>VLOOKUP(A66,#REF!,15,FALSE)</f>
        <v>#REF!</v>
      </c>
      <c r="C66" s="6" t="e">
        <f t="shared" si="1"/>
        <v>#REF!</v>
      </c>
      <c r="D66" s="6" t="e">
        <f t="shared" si="2"/>
        <v>#REF!</v>
      </c>
      <c r="E66" s="6" t="e">
        <f t="shared" si="3"/>
        <v>#REF!</v>
      </c>
      <c r="F66" s="6" t="e">
        <f>VLOOKUP(C66,#REF!,2,FALSE)</f>
        <v>#REF!</v>
      </c>
      <c r="G66" s="6" t="e">
        <f>VLOOKUP(D66,#REF!,2,FALSE)</f>
        <v>#REF!</v>
      </c>
      <c r="H66" s="6" t="e">
        <f>VLOOKUP(E66,#REF!,2,FALSE)</f>
        <v>#REF!</v>
      </c>
      <c r="I66" s="6" t="e">
        <f>VLOOKUP(A66,#REF!,17,FALSE)</f>
        <v>#REF!</v>
      </c>
      <c r="J66" s="6" t="e">
        <f>VLOOKUP(A66,#REF!,19,FALSE)</f>
        <v>#REF!</v>
      </c>
      <c r="K66">
        <v>91020</v>
      </c>
      <c r="L66">
        <v>10</v>
      </c>
      <c r="M66">
        <v>0</v>
      </c>
      <c r="P66">
        <v>0</v>
      </c>
      <c r="T66">
        <v>0</v>
      </c>
      <c r="W66">
        <v>0</v>
      </c>
      <c r="Y66">
        <v>0</v>
      </c>
      <c r="AC66">
        <v>0</v>
      </c>
      <c r="AD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</row>
    <row r="67" spans="1:39" ht="15">
      <c r="A67" s="6" t="str">
        <f>CONCATENATE(K67,L67)</f>
        <v>9102020</v>
      </c>
      <c r="B67" s="6" t="e">
        <f>VLOOKUP(A67,#REF!,15,FALSE)</f>
        <v>#REF!</v>
      </c>
      <c r="C67" s="6" t="e">
        <f>CONCATENATE(LEFT(B67,3),".00.00.00.000")</f>
        <v>#REF!</v>
      </c>
      <c r="D67" s="6" t="e">
        <f>CONCATENATE(LEFT(B67,6),".00.00.000")</f>
        <v>#REF!</v>
      </c>
      <c r="E67" s="6" t="e">
        <f>CONCATENATE(LEFT(B67,9),".00.000")</f>
        <v>#REF!</v>
      </c>
      <c r="F67" s="6" t="e">
        <f>VLOOKUP(C67,#REF!,2,FALSE)</f>
        <v>#REF!</v>
      </c>
      <c r="G67" s="6" t="e">
        <f>VLOOKUP(D67,#REF!,2,FALSE)</f>
        <v>#REF!</v>
      </c>
      <c r="H67" s="6" t="e">
        <f>VLOOKUP(E67,#REF!,2,FALSE)</f>
        <v>#REF!</v>
      </c>
      <c r="I67" s="6" t="e">
        <f>VLOOKUP(A67,#REF!,17,FALSE)</f>
        <v>#REF!</v>
      </c>
      <c r="J67" s="6" t="e">
        <f>VLOOKUP(A67,#REF!,19,FALSE)</f>
        <v>#REF!</v>
      </c>
      <c r="K67">
        <v>91020</v>
      </c>
      <c r="L67">
        <v>20</v>
      </c>
      <c r="M67">
        <v>0</v>
      </c>
      <c r="P67">
        <v>0</v>
      </c>
      <c r="T67">
        <v>0</v>
      </c>
      <c r="W67">
        <v>0</v>
      </c>
      <c r="Y67">
        <v>0</v>
      </c>
      <c r="AC67">
        <v>0</v>
      </c>
      <c r="AD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</row>
    <row r="68" spans="1:39" ht="15">
      <c r="A68" s="6" t="str">
        <f>CONCATENATE(K68,L68)</f>
        <v>9105060</v>
      </c>
      <c r="B68" s="6" t="e">
        <f>VLOOKUP(A68,#REF!,15,FALSE)</f>
        <v>#REF!</v>
      </c>
      <c r="C68" s="6" t="e">
        <f>CONCATENATE(LEFT(B68,3),".00.00.00.000")</f>
        <v>#REF!</v>
      </c>
      <c r="D68" s="6" t="e">
        <f>CONCATENATE(LEFT(B68,6),".00.00.000")</f>
        <v>#REF!</v>
      </c>
      <c r="E68" s="6" t="e">
        <f>CONCATENATE(LEFT(B68,9),".00.000")</f>
        <v>#REF!</v>
      </c>
      <c r="F68" s="6" t="e">
        <f>VLOOKUP(C68,#REF!,2,FALSE)</f>
        <v>#REF!</v>
      </c>
      <c r="G68" s="6" t="e">
        <f>VLOOKUP(D68,#REF!,2,FALSE)</f>
        <v>#REF!</v>
      </c>
      <c r="H68" s="6" t="e">
        <f>VLOOKUP(E68,#REF!,2,FALSE)</f>
        <v>#REF!</v>
      </c>
      <c r="I68" s="6" t="e">
        <f>VLOOKUP(A68,#REF!,17,FALSE)</f>
        <v>#REF!</v>
      </c>
      <c r="J68" s="6" t="e">
        <f>VLOOKUP(A68,#REF!,19,FALSE)</f>
        <v>#REF!</v>
      </c>
      <c r="K68">
        <v>91050</v>
      </c>
      <c r="L68">
        <v>60</v>
      </c>
      <c r="M68">
        <v>0</v>
      </c>
      <c r="P68">
        <v>0</v>
      </c>
      <c r="T68">
        <v>0</v>
      </c>
      <c r="W68">
        <v>0</v>
      </c>
      <c r="Y68">
        <v>0</v>
      </c>
      <c r="AC68">
        <v>0</v>
      </c>
      <c r="AD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</row>
    <row r="69" spans="1:39" ht="15">
      <c r="A69" s="6" t="str">
        <f>CONCATENATE(K69,L69)</f>
        <v>140200</v>
      </c>
      <c r="B69" s="6" t="e">
        <f>VLOOKUP(A69,#REF!,15,FALSE)</f>
        <v>#REF!</v>
      </c>
      <c r="C69" s="6" t="e">
        <f>CONCATENATE(LEFT(B69,3),".00.00.00.000")</f>
        <v>#REF!</v>
      </c>
      <c r="D69" s="6" t="e">
        <f>CONCATENATE(LEFT(B69,6),".00.00.000")</f>
        <v>#REF!</v>
      </c>
      <c r="E69" s="6" t="e">
        <f>CONCATENATE(LEFT(B69,9),".00.000")</f>
        <v>#REF!</v>
      </c>
      <c r="F69" s="6" t="e">
        <f>VLOOKUP(C69,#REF!,2,FALSE)</f>
        <v>#REF!</v>
      </c>
      <c r="G69" s="6" t="e">
        <f>VLOOKUP(D69,#REF!,2,FALSE)</f>
        <v>#REF!</v>
      </c>
      <c r="H69" s="6" t="e">
        <f>VLOOKUP(E69,#REF!,2,FALSE)</f>
        <v>#REF!</v>
      </c>
      <c r="I69" s="6" t="e">
        <f>VLOOKUP(A69,#REF!,17,FALSE)</f>
        <v>#REF!</v>
      </c>
      <c r="J69" s="6" t="e">
        <f>VLOOKUP(A69,#REF!,19,FALSE)</f>
        <v>#REF!</v>
      </c>
      <c r="K69">
        <v>14020</v>
      </c>
      <c r="L69">
        <v>0</v>
      </c>
      <c r="M69">
        <v>0</v>
      </c>
      <c r="P69">
        <v>0</v>
      </c>
      <c r="T69">
        <v>0</v>
      </c>
      <c r="Y69">
        <v>0</v>
      </c>
      <c r="AC69">
        <v>0</v>
      </c>
      <c r="AD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</row>
    <row r="71" spans="14:18" ht="15">
      <c r="N71" s="2">
        <f>SUM(N2:N69)</f>
        <v>224881563</v>
      </c>
      <c r="Q71" s="2">
        <f>SUM(Q2:Q69)</f>
        <v>332706000</v>
      </c>
      <c r="R71" s="2">
        <f>SUM(R2:R69)</f>
        <v>288763000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Layout" workbookViewId="0" topLeftCell="A1">
      <selection activeCell="D9" sqref="D9"/>
    </sheetView>
  </sheetViews>
  <sheetFormatPr defaultColWidth="9.140625" defaultRowHeight="15"/>
  <cols>
    <col min="1" max="1" width="9.140625" style="0" customWidth="1"/>
    <col min="3" max="3" width="15.00390625" style="0" hidden="1" customWidth="1"/>
    <col min="4" max="4" width="92.57421875" style="0" customWidth="1"/>
    <col min="5" max="5" width="14.8515625" style="0" customWidth="1"/>
    <col min="6" max="6" width="15.28125" style="0" customWidth="1"/>
  </cols>
  <sheetData>
    <row r="1" spans="1:6" ht="21">
      <c r="A1" s="30" t="s">
        <v>158</v>
      </c>
      <c r="B1" s="30"/>
      <c r="C1" s="30"/>
      <c r="D1" s="30"/>
      <c r="E1" s="30"/>
      <c r="F1" s="30"/>
    </row>
    <row r="2" spans="1:6" ht="15.75">
      <c r="A2" s="31" t="s">
        <v>159</v>
      </c>
      <c r="B2" s="31"/>
      <c r="C2" s="31"/>
      <c r="D2" s="31"/>
      <c r="E2" s="31"/>
      <c r="F2" s="31"/>
    </row>
    <row r="3" spans="1:6" ht="15.75">
      <c r="A3" s="28"/>
      <c r="B3" s="28"/>
      <c r="C3" s="28"/>
      <c r="D3" s="28"/>
      <c r="E3" s="28"/>
      <c r="F3" s="28"/>
    </row>
    <row r="4" spans="1:6" ht="18">
      <c r="A4" s="29" t="s">
        <v>157</v>
      </c>
      <c r="B4" s="29"/>
      <c r="C4" s="29"/>
      <c r="D4" s="29"/>
      <c r="E4" s="29"/>
      <c r="F4" s="29"/>
    </row>
    <row r="5" spans="1:6" ht="18">
      <c r="A5" s="20"/>
      <c r="B5" s="20"/>
      <c r="C5" s="20"/>
      <c r="D5" s="27"/>
      <c r="E5" s="20"/>
      <c r="F5" s="20"/>
    </row>
    <row r="6" spans="1:6" ht="15">
      <c r="A6" s="18" t="s">
        <v>35</v>
      </c>
      <c r="B6" s="18" t="s">
        <v>36</v>
      </c>
      <c r="C6" s="18" t="s">
        <v>37</v>
      </c>
      <c r="D6" s="18" t="s">
        <v>37</v>
      </c>
      <c r="E6" s="18" t="s">
        <v>155</v>
      </c>
      <c r="F6" s="18" t="s">
        <v>156</v>
      </c>
    </row>
    <row r="7" spans="1:6" ht="15.75">
      <c r="A7" s="14" t="s">
        <v>38</v>
      </c>
      <c r="B7" s="14" t="s">
        <v>39</v>
      </c>
      <c r="C7" s="15" t="s">
        <v>43</v>
      </c>
      <c r="D7" s="25" t="s">
        <v>42</v>
      </c>
      <c r="E7" s="21">
        <v>177133063</v>
      </c>
      <c r="F7" s="21">
        <v>241148000</v>
      </c>
    </row>
    <row r="8" spans="1:6" ht="15.75">
      <c r="A8" s="16" t="s">
        <v>38</v>
      </c>
      <c r="B8" s="16" t="s">
        <v>40</v>
      </c>
      <c r="C8" s="16" t="s">
        <v>44</v>
      </c>
      <c r="D8" s="26" t="s">
        <v>42</v>
      </c>
      <c r="E8" s="23">
        <v>177133063</v>
      </c>
      <c r="F8" s="23">
        <v>241148000</v>
      </c>
    </row>
    <row r="9" spans="1:6" ht="15.75">
      <c r="A9" s="17" t="s">
        <v>38</v>
      </c>
      <c r="B9" s="17" t="s">
        <v>41</v>
      </c>
      <c r="C9" s="17" t="s">
        <v>46</v>
      </c>
      <c r="D9" s="22" t="s">
        <v>45</v>
      </c>
      <c r="E9" s="24">
        <v>177133063</v>
      </c>
      <c r="F9" s="24">
        <v>241148000</v>
      </c>
    </row>
    <row r="10" spans="1:6" ht="15.75">
      <c r="A10" s="14" t="s">
        <v>38</v>
      </c>
      <c r="B10" s="14" t="s">
        <v>39</v>
      </c>
      <c r="C10" s="15" t="s">
        <v>48</v>
      </c>
      <c r="D10" s="25" t="s">
        <v>47</v>
      </c>
      <c r="E10" s="21">
        <v>5220500</v>
      </c>
      <c r="F10" s="21">
        <v>5307000</v>
      </c>
    </row>
    <row r="11" spans="1:6" ht="15.75">
      <c r="A11" s="16" t="s">
        <v>38</v>
      </c>
      <c r="B11" s="16" t="s">
        <v>40</v>
      </c>
      <c r="C11" s="16" t="s">
        <v>50</v>
      </c>
      <c r="D11" s="26" t="s">
        <v>49</v>
      </c>
      <c r="E11" s="23">
        <v>3010000</v>
      </c>
      <c r="F11" s="23">
        <v>4079000</v>
      </c>
    </row>
    <row r="12" spans="1:6" ht="15.75">
      <c r="A12" s="17" t="s">
        <v>38</v>
      </c>
      <c r="B12" s="17" t="s">
        <v>41</v>
      </c>
      <c r="C12" s="17" t="s">
        <v>52</v>
      </c>
      <c r="D12" s="22" t="s">
        <v>51</v>
      </c>
      <c r="E12" s="24">
        <v>50000</v>
      </c>
      <c r="F12" s="24">
        <v>292000</v>
      </c>
    </row>
    <row r="13" spans="1:6" ht="15.75">
      <c r="A13" s="17" t="s">
        <v>38</v>
      </c>
      <c r="B13" s="17" t="s">
        <v>41</v>
      </c>
      <c r="C13" s="17" t="s">
        <v>54</v>
      </c>
      <c r="D13" s="22" t="s">
        <v>53</v>
      </c>
      <c r="E13" s="24">
        <v>2950000</v>
      </c>
      <c r="F13" s="24">
        <v>3782000</v>
      </c>
    </row>
    <row r="14" spans="1:6" ht="15.75">
      <c r="A14" s="17" t="s">
        <v>38</v>
      </c>
      <c r="B14" s="17" t="s">
        <v>41</v>
      </c>
      <c r="C14" s="17" t="s">
        <v>56</v>
      </c>
      <c r="D14" s="22" t="s">
        <v>55</v>
      </c>
      <c r="E14" s="24">
        <v>10000</v>
      </c>
      <c r="F14" s="24">
        <v>5000</v>
      </c>
    </row>
    <row r="15" spans="1:6" ht="15.75">
      <c r="A15" s="16" t="s">
        <v>38</v>
      </c>
      <c r="B15" s="16" t="s">
        <v>40</v>
      </c>
      <c r="C15" s="16" t="s">
        <v>58</v>
      </c>
      <c r="D15" s="26" t="s">
        <v>57</v>
      </c>
      <c r="E15" s="23">
        <v>1300000</v>
      </c>
      <c r="F15" s="23">
        <v>650000</v>
      </c>
    </row>
    <row r="16" spans="1:6" ht="15.75">
      <c r="A16" s="17" t="s">
        <v>38</v>
      </c>
      <c r="B16" s="17" t="s">
        <v>41</v>
      </c>
      <c r="C16" s="17" t="s">
        <v>60</v>
      </c>
      <c r="D16" s="22" t="s">
        <v>59</v>
      </c>
      <c r="E16" s="24">
        <v>100000</v>
      </c>
      <c r="F16" s="24">
        <v>50000</v>
      </c>
    </row>
    <row r="17" spans="1:6" ht="15.75">
      <c r="A17" s="17" t="s">
        <v>38</v>
      </c>
      <c r="B17" s="17" t="s">
        <v>41</v>
      </c>
      <c r="C17" s="17" t="s">
        <v>62</v>
      </c>
      <c r="D17" s="22" t="s">
        <v>61</v>
      </c>
      <c r="E17" s="24">
        <v>1200000</v>
      </c>
      <c r="F17" s="24">
        <v>600000</v>
      </c>
    </row>
    <row r="18" spans="1:6" ht="15.75">
      <c r="A18" s="16" t="s">
        <v>38</v>
      </c>
      <c r="B18" s="16" t="s">
        <v>40</v>
      </c>
      <c r="C18" s="16" t="s">
        <v>64</v>
      </c>
      <c r="D18" s="26" t="s">
        <v>63</v>
      </c>
      <c r="E18" s="23">
        <v>20500</v>
      </c>
      <c r="F18" s="23">
        <v>11000</v>
      </c>
    </row>
    <row r="19" spans="1:6" ht="15.75">
      <c r="A19" s="17" t="s">
        <v>38</v>
      </c>
      <c r="B19" s="17" t="s">
        <v>41</v>
      </c>
      <c r="C19" s="17" t="s">
        <v>66</v>
      </c>
      <c r="D19" s="22" t="s">
        <v>65</v>
      </c>
      <c r="E19" s="24">
        <v>20500</v>
      </c>
      <c r="F19" s="24">
        <v>11000</v>
      </c>
    </row>
    <row r="20" spans="1:6" ht="15.75">
      <c r="A20" s="16" t="s">
        <v>38</v>
      </c>
      <c r="B20" s="16" t="s">
        <v>40</v>
      </c>
      <c r="C20" s="16" t="s">
        <v>68</v>
      </c>
      <c r="D20" s="26" t="s">
        <v>67</v>
      </c>
      <c r="E20" s="23">
        <v>890000</v>
      </c>
      <c r="F20" s="23">
        <v>567000</v>
      </c>
    </row>
    <row r="21" spans="1:6" ht="15.75">
      <c r="A21" s="17" t="s">
        <v>38</v>
      </c>
      <c r="B21" s="17" t="s">
        <v>41</v>
      </c>
      <c r="C21" s="17" t="s">
        <v>70</v>
      </c>
      <c r="D21" s="22" t="s">
        <v>69</v>
      </c>
      <c r="E21" s="24">
        <v>600000</v>
      </c>
      <c r="F21" s="24">
        <v>300000</v>
      </c>
    </row>
    <row r="22" spans="1:6" ht="15.75">
      <c r="A22" s="17" t="s">
        <v>38</v>
      </c>
      <c r="B22" s="17" t="s">
        <v>41</v>
      </c>
      <c r="C22" s="17" t="s">
        <v>72</v>
      </c>
      <c r="D22" s="22" t="s">
        <v>71</v>
      </c>
      <c r="E22" s="24">
        <v>290000</v>
      </c>
      <c r="F22" s="24">
        <v>267000</v>
      </c>
    </row>
    <row r="23" spans="1:6" ht="15.75">
      <c r="A23" s="14" t="s">
        <v>38</v>
      </c>
      <c r="B23" s="14" t="s">
        <v>39</v>
      </c>
      <c r="C23" s="15" t="s">
        <v>74</v>
      </c>
      <c r="D23" s="25" t="s">
        <v>73</v>
      </c>
      <c r="E23" s="21">
        <v>42528000</v>
      </c>
      <c r="F23" s="21">
        <v>42308000</v>
      </c>
    </row>
    <row r="24" spans="1:6" ht="15.75">
      <c r="A24" s="16" t="s">
        <v>38</v>
      </c>
      <c r="B24" s="16" t="s">
        <v>40</v>
      </c>
      <c r="C24" s="16" t="s">
        <v>76</v>
      </c>
      <c r="D24" s="26" t="s">
        <v>75</v>
      </c>
      <c r="E24" s="23">
        <v>41968000</v>
      </c>
      <c r="F24" s="23">
        <v>41766498.4984985</v>
      </c>
    </row>
    <row r="25" spans="1:6" ht="15.75">
      <c r="A25" s="17" t="s">
        <v>38</v>
      </c>
      <c r="B25" s="17" t="s">
        <v>41</v>
      </c>
      <c r="C25" s="17" t="s">
        <v>78</v>
      </c>
      <c r="D25" s="22" t="s">
        <v>77</v>
      </c>
      <c r="E25" s="24">
        <v>36668000</v>
      </c>
      <c r="F25" s="24">
        <v>36519351.35135135</v>
      </c>
    </row>
    <row r="26" spans="1:6" ht="15.75">
      <c r="A26" s="17" t="s">
        <v>38</v>
      </c>
      <c r="B26" s="17" t="s">
        <v>41</v>
      </c>
      <c r="C26" s="17" t="s">
        <v>80</v>
      </c>
      <c r="D26" s="22" t="s">
        <v>79</v>
      </c>
      <c r="E26" s="24">
        <v>1300000</v>
      </c>
      <c r="F26" s="24">
        <v>1300000</v>
      </c>
    </row>
    <row r="27" spans="1:6" ht="15.75">
      <c r="A27" s="17" t="s">
        <v>38</v>
      </c>
      <c r="B27" s="17" t="s">
        <v>41</v>
      </c>
      <c r="C27" s="17" t="s">
        <v>82</v>
      </c>
      <c r="D27" s="22" t="s">
        <v>81</v>
      </c>
      <c r="E27" s="24">
        <v>4000000</v>
      </c>
      <c r="F27" s="24">
        <v>3947147.147147147</v>
      </c>
    </row>
    <row r="28" spans="1:6" ht="15.75">
      <c r="A28" s="16" t="s">
        <v>38</v>
      </c>
      <c r="B28" s="16" t="s">
        <v>40</v>
      </c>
      <c r="C28" s="16" t="s">
        <v>84</v>
      </c>
      <c r="D28" s="26" t="s">
        <v>83</v>
      </c>
      <c r="E28" s="23">
        <v>560000</v>
      </c>
      <c r="F28" s="23">
        <v>541501.5015015015</v>
      </c>
    </row>
    <row r="29" spans="1:6" ht="15.75">
      <c r="A29" s="17" t="s">
        <v>38</v>
      </c>
      <c r="B29" s="17" t="s">
        <v>41</v>
      </c>
      <c r="C29" s="17" t="s">
        <v>86</v>
      </c>
      <c r="D29" s="22" t="s">
        <v>85</v>
      </c>
      <c r="E29" s="24">
        <v>40000</v>
      </c>
      <c r="F29" s="24">
        <v>38678.678678678676</v>
      </c>
    </row>
    <row r="30" spans="1:6" ht="15.75">
      <c r="A30" s="17" t="s">
        <v>38</v>
      </c>
      <c r="B30" s="17" t="s">
        <v>41</v>
      </c>
      <c r="C30" s="17" t="s">
        <v>88</v>
      </c>
      <c r="D30" s="22" t="s">
        <v>87</v>
      </c>
      <c r="E30" s="24">
        <v>520000</v>
      </c>
      <c r="F30" s="24">
        <v>502822.82282282284</v>
      </c>
    </row>
    <row r="31" spans="1:6" ht="15.75">
      <c r="A31" s="14" t="s">
        <v>89</v>
      </c>
      <c r="B31" s="14" t="s">
        <v>39</v>
      </c>
      <c r="C31" s="15" t="s">
        <v>91</v>
      </c>
      <c r="D31" s="25" t="s">
        <v>90</v>
      </c>
      <c r="E31" s="21">
        <v>178685796</v>
      </c>
      <c r="F31" s="21">
        <v>269607007.00000006</v>
      </c>
    </row>
    <row r="32" spans="1:6" ht="15.75">
      <c r="A32" s="16" t="s">
        <v>89</v>
      </c>
      <c r="B32" s="16" t="s">
        <v>40</v>
      </c>
      <c r="C32" s="16" t="s">
        <v>93</v>
      </c>
      <c r="D32" s="26" t="s">
        <v>92</v>
      </c>
      <c r="E32" s="23">
        <v>110036331</v>
      </c>
      <c r="F32" s="23">
        <v>142402058.00921696</v>
      </c>
    </row>
    <row r="33" spans="1:6" ht="15.75">
      <c r="A33" s="17" t="s">
        <v>89</v>
      </c>
      <c r="B33" s="17" t="s">
        <v>41</v>
      </c>
      <c r="C33" s="17" t="s">
        <v>95</v>
      </c>
      <c r="D33" s="22" t="s">
        <v>94</v>
      </c>
      <c r="E33" s="24">
        <v>86501703</v>
      </c>
      <c r="F33" s="24">
        <v>113414954.92656565</v>
      </c>
    </row>
    <row r="34" spans="1:6" ht="15.75">
      <c r="A34" s="17" t="s">
        <v>89</v>
      </c>
      <c r="B34" s="17" t="s">
        <v>41</v>
      </c>
      <c r="C34" s="17" t="s">
        <v>97</v>
      </c>
      <c r="D34" s="22" t="s">
        <v>96</v>
      </c>
      <c r="E34" s="24">
        <v>23534628</v>
      </c>
      <c r="F34" s="24">
        <v>28987103.082651302</v>
      </c>
    </row>
    <row r="35" spans="1:6" ht="15.75">
      <c r="A35" s="16" t="s">
        <v>89</v>
      </c>
      <c r="B35" s="16" t="s">
        <v>40</v>
      </c>
      <c r="C35" s="16" t="s">
        <v>99</v>
      </c>
      <c r="D35" s="26" t="s">
        <v>98</v>
      </c>
      <c r="E35" s="23">
        <v>8157637</v>
      </c>
      <c r="F35" s="23">
        <v>10043698.860222893</v>
      </c>
    </row>
    <row r="36" spans="1:6" ht="15.75">
      <c r="A36" s="17" t="s">
        <v>89</v>
      </c>
      <c r="B36" s="17" t="s">
        <v>41</v>
      </c>
      <c r="C36" s="17" t="s">
        <v>101</v>
      </c>
      <c r="D36" s="22" t="s">
        <v>100</v>
      </c>
      <c r="E36" s="24">
        <v>8157637</v>
      </c>
      <c r="F36" s="24">
        <v>10043698.860222893</v>
      </c>
    </row>
    <row r="37" spans="1:6" ht="15.75">
      <c r="A37" s="16" t="s">
        <v>89</v>
      </c>
      <c r="B37" s="16" t="s">
        <v>40</v>
      </c>
      <c r="C37" s="16" t="s">
        <v>103</v>
      </c>
      <c r="D37" s="26" t="s">
        <v>102</v>
      </c>
      <c r="E37" s="23">
        <v>49894927</v>
      </c>
      <c r="F37" s="23">
        <v>73799458.9701229</v>
      </c>
    </row>
    <row r="38" spans="1:6" ht="15.75">
      <c r="A38" s="17" t="s">
        <v>89</v>
      </c>
      <c r="B38" s="17" t="s">
        <v>41</v>
      </c>
      <c r="C38" s="17" t="s">
        <v>105</v>
      </c>
      <c r="D38" s="22" t="s">
        <v>104</v>
      </c>
      <c r="E38" s="24">
        <v>1449374</v>
      </c>
      <c r="F38" s="24">
        <v>2892645.78826975</v>
      </c>
    </row>
    <row r="39" spans="1:6" ht="15.75">
      <c r="A39" s="17" t="s">
        <v>89</v>
      </c>
      <c r="B39" s="17" t="s">
        <v>41</v>
      </c>
      <c r="C39" s="17" t="s">
        <v>107</v>
      </c>
      <c r="D39" s="22" t="s">
        <v>106</v>
      </c>
      <c r="E39" s="24">
        <v>48445553</v>
      </c>
      <c r="F39" s="24">
        <v>70906813.18185316</v>
      </c>
    </row>
    <row r="40" spans="1:6" ht="15.75">
      <c r="A40" s="16" t="s">
        <v>89</v>
      </c>
      <c r="B40" s="16" t="s">
        <v>40</v>
      </c>
      <c r="C40" s="16" t="s">
        <v>108</v>
      </c>
      <c r="D40" s="26" t="s">
        <v>42</v>
      </c>
      <c r="E40" s="23">
        <v>7645648</v>
      </c>
      <c r="F40" s="23">
        <v>12135775.645552548</v>
      </c>
    </row>
    <row r="41" spans="1:6" ht="15.75">
      <c r="A41" s="17" t="s">
        <v>89</v>
      </c>
      <c r="B41" s="17" t="s">
        <v>41</v>
      </c>
      <c r="C41" s="17" t="s">
        <v>110</v>
      </c>
      <c r="D41" s="22" t="s">
        <v>109</v>
      </c>
      <c r="E41" s="24">
        <v>7645648</v>
      </c>
      <c r="F41" s="24">
        <v>12135775.645552548</v>
      </c>
    </row>
    <row r="42" spans="1:6" ht="15.75">
      <c r="A42" s="16" t="s">
        <v>89</v>
      </c>
      <c r="B42" s="16" t="s">
        <v>40</v>
      </c>
      <c r="C42" s="16" t="s">
        <v>112</v>
      </c>
      <c r="D42" s="26" t="s">
        <v>111</v>
      </c>
      <c r="E42" s="23">
        <v>100000</v>
      </c>
      <c r="F42" s="23">
        <v>100000</v>
      </c>
    </row>
    <row r="43" spans="1:6" ht="15.75">
      <c r="A43" s="17" t="s">
        <v>89</v>
      </c>
      <c r="B43" s="17" t="s">
        <v>41</v>
      </c>
      <c r="C43" s="17" t="s">
        <v>114</v>
      </c>
      <c r="D43" s="22" t="s">
        <v>113</v>
      </c>
      <c r="E43" s="24">
        <v>100000</v>
      </c>
      <c r="F43" s="24">
        <v>100000</v>
      </c>
    </row>
    <row r="44" spans="1:6" ht="15.75">
      <c r="A44" s="16" t="s">
        <v>89</v>
      </c>
      <c r="B44" s="16" t="s">
        <v>40</v>
      </c>
      <c r="C44" s="16" t="s">
        <v>116</v>
      </c>
      <c r="D44" s="26" t="s">
        <v>115</v>
      </c>
      <c r="E44" s="23">
        <v>86253</v>
      </c>
      <c r="F44" s="23">
        <v>98652.65488472041</v>
      </c>
    </row>
    <row r="45" spans="1:6" ht="15.75">
      <c r="A45" s="17" t="s">
        <v>89</v>
      </c>
      <c r="B45" s="17" t="s">
        <v>41</v>
      </c>
      <c r="C45" s="17" t="s">
        <v>118</v>
      </c>
      <c r="D45" s="22" t="s">
        <v>117</v>
      </c>
      <c r="E45" s="24">
        <v>76253</v>
      </c>
      <c r="F45" s="24">
        <v>88652.65488472041</v>
      </c>
    </row>
    <row r="46" spans="1:6" ht="15.75">
      <c r="A46" s="17" t="s">
        <v>89</v>
      </c>
      <c r="B46" s="17" t="s">
        <v>41</v>
      </c>
      <c r="C46" s="17" t="s">
        <v>120</v>
      </c>
      <c r="D46" s="22" t="s">
        <v>119</v>
      </c>
      <c r="E46" s="24">
        <v>10000</v>
      </c>
      <c r="F46" s="24">
        <v>10000</v>
      </c>
    </row>
    <row r="47" spans="1:6" ht="15.75">
      <c r="A47" s="16" t="s">
        <v>89</v>
      </c>
      <c r="B47" s="16" t="s">
        <v>40</v>
      </c>
      <c r="C47" s="16" t="s">
        <v>122</v>
      </c>
      <c r="D47" s="26" t="s">
        <v>121</v>
      </c>
      <c r="E47" s="23">
        <v>2765000</v>
      </c>
      <c r="F47" s="23">
        <v>31027362.86</v>
      </c>
    </row>
    <row r="48" spans="1:6" ht="15.75">
      <c r="A48" s="17" t="s">
        <v>89</v>
      </c>
      <c r="B48" s="17" t="s">
        <v>41</v>
      </c>
      <c r="C48" s="17" t="s">
        <v>124</v>
      </c>
      <c r="D48" s="22" t="s">
        <v>123</v>
      </c>
      <c r="E48" s="24">
        <v>2250000</v>
      </c>
      <c r="F48" s="24">
        <v>30517362.86</v>
      </c>
    </row>
    <row r="49" spans="1:6" ht="15.75">
      <c r="A49" s="17" t="s">
        <v>89</v>
      </c>
      <c r="B49" s="17" t="s">
        <v>41</v>
      </c>
      <c r="C49" s="17" t="s">
        <v>126</v>
      </c>
      <c r="D49" s="22" t="s">
        <v>125</v>
      </c>
      <c r="E49" s="24">
        <v>365000</v>
      </c>
      <c r="F49" s="24">
        <v>360000</v>
      </c>
    </row>
    <row r="50" spans="1:6" ht="15.75">
      <c r="A50" s="17" t="s">
        <v>89</v>
      </c>
      <c r="B50" s="17" t="s">
        <v>41</v>
      </c>
      <c r="C50" s="17" t="s">
        <v>128</v>
      </c>
      <c r="D50" s="22" t="s">
        <v>127</v>
      </c>
      <c r="E50" s="24">
        <v>150000</v>
      </c>
      <c r="F50" s="24">
        <v>150000</v>
      </c>
    </row>
    <row r="51" spans="1:6" ht="15.75">
      <c r="A51" s="14" t="s">
        <v>89</v>
      </c>
      <c r="B51" s="14" t="s">
        <v>39</v>
      </c>
      <c r="C51" s="15" t="s">
        <v>130</v>
      </c>
      <c r="D51" s="25" t="s">
        <v>129</v>
      </c>
      <c r="E51" s="21">
        <v>10619400</v>
      </c>
      <c r="F51" s="21">
        <v>15475000</v>
      </c>
    </row>
    <row r="52" spans="1:6" ht="15.75">
      <c r="A52" s="16" t="s">
        <v>89</v>
      </c>
      <c r="B52" s="16" t="s">
        <v>40</v>
      </c>
      <c r="C52" s="16" t="s">
        <v>132</v>
      </c>
      <c r="D52" s="26" t="s">
        <v>131</v>
      </c>
      <c r="E52" s="23">
        <v>10619400</v>
      </c>
      <c r="F52" s="23">
        <v>15475000</v>
      </c>
    </row>
    <row r="53" spans="1:6" ht="15.75">
      <c r="A53" s="17" t="s">
        <v>89</v>
      </c>
      <c r="B53" s="17" t="s">
        <v>41</v>
      </c>
      <c r="C53" s="17" t="s">
        <v>134</v>
      </c>
      <c r="D53" s="22" t="s">
        <v>133</v>
      </c>
      <c r="E53" s="24">
        <v>4438970</v>
      </c>
      <c r="F53" s="24">
        <v>7214837.988826815</v>
      </c>
    </row>
    <row r="54" spans="1:6" ht="15.75">
      <c r="A54" s="17" t="s">
        <v>89</v>
      </c>
      <c r="B54" s="17" t="s">
        <v>41</v>
      </c>
      <c r="C54" s="17" t="s">
        <v>136</v>
      </c>
      <c r="D54" s="22" t="s">
        <v>135</v>
      </c>
      <c r="E54" s="24">
        <v>6180430</v>
      </c>
      <c r="F54" s="24">
        <v>8260162.011173184</v>
      </c>
    </row>
    <row r="55" spans="1:6" ht="15.75">
      <c r="A55" s="14" t="s">
        <v>89</v>
      </c>
      <c r="B55" s="14" t="s">
        <v>39</v>
      </c>
      <c r="C55" s="15" t="s">
        <v>138</v>
      </c>
      <c r="D55" s="25" t="s">
        <v>137</v>
      </c>
      <c r="E55" s="21">
        <v>42528000</v>
      </c>
      <c r="F55" s="21">
        <v>42528000</v>
      </c>
    </row>
    <row r="56" spans="1:6" ht="15.75">
      <c r="A56" s="16" t="s">
        <v>89</v>
      </c>
      <c r="B56" s="16" t="s">
        <v>40</v>
      </c>
      <c r="C56" s="16" t="s">
        <v>140</v>
      </c>
      <c r="D56" s="26" t="s">
        <v>139</v>
      </c>
      <c r="E56" s="23">
        <v>41968000</v>
      </c>
      <c r="F56" s="23">
        <v>41968000</v>
      </c>
    </row>
    <row r="57" spans="1:6" ht="15.75">
      <c r="A57" s="17" t="s">
        <v>89</v>
      </c>
      <c r="B57" s="17" t="s">
        <v>41</v>
      </c>
      <c r="C57" s="17" t="s">
        <v>142</v>
      </c>
      <c r="D57" s="22" t="s">
        <v>141</v>
      </c>
      <c r="E57" s="24">
        <v>36668000</v>
      </c>
      <c r="F57" s="24">
        <v>36668000</v>
      </c>
    </row>
    <row r="58" spans="1:6" ht="15.75">
      <c r="A58" s="17" t="s">
        <v>89</v>
      </c>
      <c r="B58" s="17" t="s">
        <v>41</v>
      </c>
      <c r="C58" s="17" t="s">
        <v>144</v>
      </c>
      <c r="D58" s="22" t="s">
        <v>143</v>
      </c>
      <c r="E58" s="24">
        <v>1300000</v>
      </c>
      <c r="F58" s="24">
        <v>1300000</v>
      </c>
    </row>
    <row r="59" spans="1:6" ht="15.75">
      <c r="A59" s="17" t="s">
        <v>89</v>
      </c>
      <c r="B59" s="17" t="s">
        <v>41</v>
      </c>
      <c r="C59" s="17" t="s">
        <v>146</v>
      </c>
      <c r="D59" s="22" t="s">
        <v>145</v>
      </c>
      <c r="E59" s="24">
        <v>4000000</v>
      </c>
      <c r="F59" s="24">
        <v>4000000</v>
      </c>
    </row>
    <row r="60" spans="1:6" ht="15.75">
      <c r="A60" s="16" t="s">
        <v>89</v>
      </c>
      <c r="B60" s="16" t="s">
        <v>40</v>
      </c>
      <c r="C60" s="16" t="s">
        <v>148</v>
      </c>
      <c r="D60" s="26" t="s">
        <v>147</v>
      </c>
      <c r="E60" s="23">
        <v>560000</v>
      </c>
      <c r="F60" s="23">
        <v>560000</v>
      </c>
    </row>
    <row r="61" spans="1:6" ht="15.75">
      <c r="A61" s="17" t="s">
        <v>89</v>
      </c>
      <c r="B61" s="17" t="s">
        <v>41</v>
      </c>
      <c r="C61" s="17" t="s">
        <v>149</v>
      </c>
      <c r="D61" s="22" t="s">
        <v>85</v>
      </c>
      <c r="E61" s="24">
        <v>40000</v>
      </c>
      <c r="F61" s="24">
        <v>40000</v>
      </c>
    </row>
    <row r="62" spans="1:6" ht="15.75">
      <c r="A62" s="17" t="s">
        <v>89</v>
      </c>
      <c r="B62" s="17" t="s">
        <v>41</v>
      </c>
      <c r="C62" s="17" t="s">
        <v>151</v>
      </c>
      <c r="D62" s="22" t="s">
        <v>150</v>
      </c>
      <c r="E62" s="24">
        <v>520000</v>
      </c>
      <c r="F62" s="24">
        <v>520000</v>
      </c>
    </row>
  </sheetData>
  <sheetProtection/>
  <mergeCells count="3">
    <mergeCell ref="A4:F4"/>
    <mergeCell ref="A1:F1"/>
    <mergeCell ref="A2:F2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Pellicci</dc:creator>
  <cp:keywords/>
  <dc:description/>
  <cp:lastModifiedBy>Fabio Tarallo</cp:lastModifiedBy>
  <cp:lastPrinted>2016-05-23T08:31:13Z</cp:lastPrinted>
  <dcterms:created xsi:type="dcterms:W3CDTF">2016-02-01T09:50:37Z</dcterms:created>
  <dcterms:modified xsi:type="dcterms:W3CDTF">2017-11-22T14:19:37Z</dcterms:modified>
  <cp:category/>
  <cp:version/>
  <cp:contentType/>
  <cp:contentStatus/>
</cp:coreProperties>
</file>