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12450" windowHeight="11340" firstSheet="18" activeTab="24"/>
  </bookViews>
  <sheets>
    <sheet name="Tavola 1" sheetId="1" r:id="rId1"/>
    <sheet name="Tavola 2" sheetId="2" r:id="rId2"/>
    <sheet name="Tavola 2 bis "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 6.1" sheetId="13" r:id="rId13"/>
    <sheet name="Tav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<sst xmlns="http://schemas.openxmlformats.org/spreadsheetml/2006/main" count="770" uniqueCount="289">
  <si>
    <t>PROVINCE</t>
  </si>
  <si>
    <t xml:space="preserve">Variazioni % </t>
  </si>
  <si>
    <t>Incidenti</t>
  </si>
  <si>
    <t>Morti</t>
  </si>
  <si>
    <t>Feriti</t>
  </si>
  <si>
    <t>Italia</t>
  </si>
  <si>
    <t xml:space="preserve"> Indice  di      mortalità(a)</t>
  </si>
  <si>
    <t xml:space="preserve"> Indice   di gravità (b)</t>
  </si>
  <si>
    <t>AMBITO STRADALE</t>
  </si>
  <si>
    <t>Indice di mortalità</t>
  </si>
  <si>
    <t>(b)</t>
  </si>
  <si>
    <t>Strade urbane</t>
  </si>
  <si>
    <t>Autostrade e raccordi</t>
  </si>
  <si>
    <t>Altre strade (c)</t>
  </si>
  <si>
    <t>Totale</t>
  </si>
  <si>
    <t>Indice di mortalità (a)</t>
  </si>
  <si>
    <t>Indice di lesività (b)</t>
  </si>
  <si>
    <t>PROVINCIA</t>
  </si>
  <si>
    <t>STRADE URBANE</t>
  </si>
  <si>
    <t>STRADE EXTRAURBANE</t>
  </si>
  <si>
    <t>Incrocio</t>
  </si>
  <si>
    <t>Rotatoria</t>
  </si>
  <si>
    <t>Intersezione</t>
  </si>
  <si>
    <t>Rettilineo</t>
  </si>
  <si>
    <t>Curva</t>
  </si>
  <si>
    <t>totale</t>
  </si>
  <si>
    <t>Altro (passaggio a livello, dosso, pendenza, galleria)</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</si>
  <si>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</si>
  <si>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</si>
  <si>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</si>
  <si>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</si>
  <si>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</si>
  <si>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</si>
  <si>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</si>
  <si>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</si>
  <si>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</si>
  <si>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</si>
  <si>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</si>
  <si>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</si>
  <si>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</si>
  <si>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</si>
  <si>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</si>
  <si>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</si>
  <si>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</si>
  <si>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</si>
  <si>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</si>
  <si>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</si>
  <si>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</si>
  <si>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</si>
  <si>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</si>
  <si>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</si>
  <si>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TIPOLOGIA DI COMUNE</t>
  </si>
  <si>
    <t>Numero comuni</t>
  </si>
  <si>
    <t>Polo</t>
  </si>
  <si>
    <t>Cintura</t>
  </si>
  <si>
    <t>Totale Centri</t>
  </si>
  <si>
    <t>Intermedio</t>
  </si>
  <si>
    <t>Periferico</t>
  </si>
  <si>
    <t>Totale Aree interne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</si>
  <si>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</si>
  <si>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</si>
  <si>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</si>
  <si>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</si>
  <si>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</si>
  <si>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</si>
  <si>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</si>
  <si>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</si>
  <si>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</si>
  <si>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</si>
  <si>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</si>
  <si>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</si>
  <si>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</si>
  <si>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</si>
  <si>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</si>
  <si>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</si>
  <si>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</si>
  <si>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</si>
  <si>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</si>
  <si>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</si>
  <si>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</si>
  <si>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</si>
  <si>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</si>
  <si>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</si>
  <si>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</si>
  <si>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</si>
  <si>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</si>
  <si>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</si>
  <si>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</si>
  <si>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</si>
  <si>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</si>
  <si>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</si>
  <si>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</si>
  <si>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</si>
  <si>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</si>
  <si>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</si>
  <si>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</si>
  <si>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</si>
  <si>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</si>
  <si>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</si>
  <si>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</si>
  <si>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</si>
  <si>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</si>
  <si>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CAUSE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</si>
  <si>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</si>
  <si>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</si>
  <si>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</si>
  <si>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</si>
  <si>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</si>
  <si>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</si>
  <si>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</si>
  <si>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</si>
  <si>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</si>
  <si>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</si>
  <si>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</si>
  <si>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</si>
  <si>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t>VALORI ASSOLUTI</t>
  </si>
  <si>
    <t>&lt; 14</t>
  </si>
  <si>
    <t>15-29</t>
  </si>
  <si>
    <t>30-44</t>
  </si>
  <si>
    <t>45-64</t>
  </si>
  <si>
    <t>65 +</t>
  </si>
  <si>
    <t>Età imprecisata</t>
  </si>
  <si>
    <t xml:space="preserve">Totale </t>
  </si>
  <si>
    <t>VALORI PERCENTUALI</t>
  </si>
  <si>
    <t>Incidenti per 1.000 ab.</t>
  </si>
  <si>
    <t>Morti per 100.000 ab.</t>
  </si>
  <si>
    <t>Feriti per 100.000 ab.</t>
  </si>
  <si>
    <t>Altri comuni</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</si>
  <si>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</si>
  <si>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Strade extra-urbane </t>
  </si>
  <si>
    <t>Venerdì notte</t>
  </si>
  <si>
    <t>Sabato notte</t>
  </si>
  <si>
    <t>Altre notti</t>
  </si>
  <si>
    <t>(a) Morti su popolazione media residente (per 100.000).</t>
  </si>
  <si>
    <t>(c) La variazione percentuale annua è calcolata per l'anno t rispetto all'anno t-1 su base variabile.</t>
  </si>
  <si>
    <t>Morti per 100.000 abitanti (a)</t>
  </si>
  <si>
    <t>Indice di mortalità (b)</t>
  </si>
  <si>
    <t>Variazione percentuale numero di morti rispetto all'anno precedente ( c )</t>
  </si>
  <si>
    <t>Variazione percentuale numero di morti rispetto al 2001</t>
  </si>
  <si>
    <t>Bambini (0 - 14)</t>
  </si>
  <si>
    <t>Giovani (15 - 24)</t>
  </si>
  <si>
    <t>Anziani (65+)</t>
  </si>
  <si>
    <t>Altri utenti</t>
  </si>
  <si>
    <t>TOTALE</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</si>
  <si>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</si>
  <si>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</si>
  <si>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</si>
  <si>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</si>
  <si>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</si>
  <si>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</si>
  <si>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</si>
  <si>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</si>
  <si>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</si>
  <si>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</si>
  <si>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</si>
  <si>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</si>
  <si>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</si>
  <si>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</si>
  <si>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Potenza</t>
  </si>
  <si>
    <t>Matera</t>
  </si>
  <si>
    <t>Basilicata</t>
  </si>
  <si>
    <t>Pedoni</t>
  </si>
  <si>
    <t>-</t>
  </si>
  <si>
    <t>Ultaperiferico</t>
  </si>
  <si>
    <t>Melfi</t>
  </si>
  <si>
    <t>Pisticci</t>
  </si>
  <si>
    <t>Policoro</t>
  </si>
  <si>
    <t>Totale comuni &gt; 15.000 abitanti</t>
  </si>
  <si>
    <t>TAVOLA 2. INDICI DI MORTALITA' E GRAVITA' PER PROVINCIA. BASILICATA.</t>
  </si>
  <si>
    <t>TAVOLA 2bis. INDICI DI MORTALITA' E GRAVITA' PER PROVINCIA. BASILICATA.</t>
  </si>
  <si>
    <t>TAVOLA 3. INCIDENTI STRADALI CON LESIONI A PERSONE MORTI E FERITI. BASILICATA.</t>
  </si>
  <si>
    <t xml:space="preserve">TAVOLA 4.1. UTENTI VULNERABILI MORTI IN INCIDENTI STRADALI PER ETÀ IN BASILICATA E IN ITALIA. </t>
  </si>
  <si>
    <t xml:space="preserve">TAVOLA 4.2. UTENTI VULNERABILI MORTI IN INCIDENTI STRADALI PER RUOLO IN BASILICATA E IN ITALIA. </t>
  </si>
  <si>
    <t>(a) Conducenti e passeggeri</t>
  </si>
  <si>
    <t xml:space="preserve">TAVOLA 4.3. UTENTI VULNERABILI MORTI E FERITI IN INCIDENTI STRADALI PER CLASSI DI ETA'IN BASILICATAE IN ITALIA. </t>
  </si>
  <si>
    <t>Anno 2014, valori assoluti e indicatori</t>
  </si>
  <si>
    <t xml:space="preserve">TAVOLA 5. INCIDENTI STRADALI CON LESIONI A PERSONE SECONDO LA CATEGORIA DELLA STRADA. BASILICATA. </t>
  </si>
  <si>
    <t xml:space="preserve">TAVOLA 6. INCIDENTI STRADALI CON LESIONI A PERSONE PER PROVINCIA, CARATTERISTICA DELLA STRADA E AMBITO STRADALE. BASILICATA. 
</t>
  </si>
  <si>
    <r>
      <t>Tavola 6.2. INCIDENTI STRADALI CON LESIONI A PERSONE PER CARATTERISTICA DELLA STRADA E AMBITO STRADALE. BASILICATA.</t>
    </r>
    <r>
      <rPr>
        <sz val="10"/>
        <rFont val="Arial Narrow"/>
        <family val="2"/>
      </rPr>
      <t xml:space="preserve"> </t>
    </r>
  </si>
  <si>
    <t xml:space="preserve">TAVOLA 9. INCIDENTI STRADALI CON LESIONI A PERSONE MORTI E FERITI PER ORA DEL GIORNO. BASILICATA. </t>
  </si>
  <si>
    <t>(a) Dalle ore 22 alle ore 6.</t>
  </si>
  <si>
    <t xml:space="preserve">Tavola 11. INCIDENTI STRADALI, MORTI E FERITI PER TIPOLOGIA DI COMUNE. BASILICATA. 
</t>
  </si>
  <si>
    <t xml:space="preserve">TAVOLA 12. INCIDENTI STRADALI, MORTI E FERITI PER TIPOLOGIA DI COMUNE. BASILICATA. </t>
  </si>
  <si>
    <t xml:space="preserve">TAVOLA 14. CAUSE ACCERTATE O PRESUNTE DI INCIDENTE SECONDO L’AMBITO STRADALE. BASILICATA. </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</si>
  <si>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</si>
  <si>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 xml:space="preserve">TAVOLA 15. MORTI E FERITI PER CATEGORIA DI UTENTI E CLASSE DI ETÀ. BASILICATA. </t>
  </si>
  <si>
    <t xml:space="preserve">TAVOLA 16. MORTI E FERITI PER CATEGORIA DI UTENTI E GENERE. BASILICATA. 
</t>
  </si>
  <si>
    <t xml:space="preserve">TAVOLA 17. INCIDENTI STRADALI, MORTI E FERITI NEI COMUNI CAPOLUOGO E NEI COMUNI CON ALMENO 15.000 ABITANTI. BASILICATA. </t>
  </si>
  <si>
    <r>
      <t>TAVOLA 18. INCIDENTI STRADALI, MORTI E FERITI PER CATEGORIA DELLA STRADA NEI COMUNI CAPOLUOGO E NEI COMUNI CON ALMENO 15.000 ABITANTI. BASILICATA.</t>
    </r>
    <r>
      <rPr>
        <sz val="10"/>
        <rFont val="Arial Narrow"/>
        <family val="2"/>
      </rPr>
      <t xml:space="preserve"> </t>
    </r>
  </si>
  <si>
    <t>(c) Sono incluse nella categoria 'Altre strade' le strade Statali, Regionali, Provinciali fuori dell'abitato e Comunali extraurbane.</t>
  </si>
  <si>
    <t xml:space="preserve">TAVOLA 10. INCIDENTI STRADALI CON LESIONI A PERSONE, MORTI E FERITI'  PER PROVINCIA, GIORNO DELLA SETTIMANA E FASCIA ORARIA NOTTURNA (a). BASILICATA.  </t>
  </si>
  <si>
    <t xml:space="preserve">TAVOLA 10.1. INCIDENTI STRADALI CON LESIONI A PERSONE, MORTI E FERITI, PER PROVINCIA, GIORNO DELLA SETTIMANA E FASCIA ORARIA NOTTURNA (a). STRADE URBANE. BASILICATA. </t>
  </si>
  <si>
    <t xml:space="preserve">TAVOLA 13. INCIDENTI STRADALI CON LESIONI A PERSONE INFORTUNATE SECONDO LA NATURA. BASILICATA. </t>
  </si>
  <si>
    <t xml:space="preserve">TAVOLA 6.1. INCIDENTI STRADALI CON LESIONI A PERSONE PER CARATTERISTICA DELLA STRADA E AMBITO STRADALE. BASILICATA. </t>
  </si>
  <si>
    <t xml:space="preserve">TAVOLA 7. INCIDENTI STRADALI CON LESIONI A PERSONE PER MESE. BASILICATA. </t>
  </si>
  <si>
    <t>TAVOLA 8. INCIDENTI STRADALI CON LESIONI A PERSONE MORTI E FERITI PER GIORNO DELLA SETTIMANA. BASILICATA .</t>
  </si>
  <si>
    <t xml:space="preserve"> Indice  di      mortalità (a)</t>
  </si>
  <si>
    <t>CLASSE DI ETA'</t>
  </si>
  <si>
    <t>TAVOLA 1. INCIDENTI STRADALI, MORTI E FERITI PER PROVINCIA. BASILICATA.</t>
  </si>
  <si>
    <t>(a) Rapporto percentuale tra il numero dei morti e il numero degli incidenti con lesioni a persone.</t>
  </si>
  <si>
    <t>(b) Rapporto percentuale tra il numero dei morti e il complesso degli infortunati (morti e feriti) in incidenti  con lesioni a persone.</t>
  </si>
  <si>
    <t>(a) Rapporto percentuale tra il numero dei morti e il numero degli incidenti stradali con lesioni a persone.</t>
  </si>
  <si>
    <t>(b) Rapporto percentuale tra il numero dei morti e il complesso degli infortunati (morti e feriti) in incidenti con lesioni a persone.</t>
  </si>
  <si>
    <t>(b) Rapporto percentuale tra il numero dei morti e il numero degli incidenti con lesioni a persone.</t>
  </si>
  <si>
    <t>(a) Rapporto percentuale  tra il numero dei morti e il numero degli incidenti con lesioni a persone.</t>
  </si>
  <si>
    <t>(b) Rapporto percentuale tra il numero dei feriti e il numero degli incidenti con lesioni a persone.</t>
  </si>
  <si>
    <t>(b) Rapporto percentuale tra il numero dei morti e il numero degli incidenti stradali con lesioni a persone.</t>
  </si>
  <si>
    <r>
      <t>(</t>
    </r>
    <r>
      <rPr>
        <sz val="7.5"/>
        <color indexed="8"/>
        <rFont val="Arial"/>
        <family val="2"/>
      </rPr>
      <t>a) Rapporto percentuale tra il numero dei morti e il complesso degli infortunati morti e feriti in incidenti stradali con lesioni a persone.</t>
    </r>
  </si>
  <si>
    <t>ANNO</t>
  </si>
  <si>
    <t>CATEGORIA DI UTENTE</t>
  </si>
  <si>
    <r>
      <t xml:space="preserve">CAPOLUOGHI                            </t>
    </r>
    <r>
      <rPr>
        <sz val="9"/>
        <color indexed="8"/>
        <rFont val="Arial Narrow"/>
        <family val="2"/>
      </rPr>
      <t>Altri Comuni</t>
    </r>
  </si>
  <si>
    <t xml:space="preserve">TAVOLA 10.2. INCIDENTI STRADALI CON LESIONI A PERSONE, MORTI E FERITI, PER PROVINCIA, GIORNO DELLA SETTIMANA E FASCIA ORARIA NOTTURNA (a). STRADE EXTRAURBANE. BASILICATA. </t>
  </si>
  <si>
    <t>Strade Urbane</t>
  </si>
  <si>
    <t>Strade ExtraUrbane</t>
  </si>
  <si>
    <t>Motocicli (a)</t>
  </si>
  <si>
    <t>Velocipedi (a)</t>
  </si>
  <si>
    <t>Altri Utenti</t>
  </si>
  <si>
    <t>Anno 2015, valori assoluti e indicatori</t>
  </si>
  <si>
    <t>REGIONI</t>
  </si>
  <si>
    <t>COSTO SOCIALE (a)</t>
  </si>
  <si>
    <t>PROCAPITE (in euro)</t>
  </si>
  <si>
    <t>TOTALE (in euro)</t>
  </si>
  <si>
    <t>Campania</t>
  </si>
  <si>
    <t>Calabria</t>
  </si>
  <si>
    <t>Molise</t>
  </si>
  <si>
    <t>Sicilia</t>
  </si>
  <si>
    <t xml:space="preserve">Valle d'Aosta/Vallée d'Aoste </t>
  </si>
  <si>
    <t>Sardegna</t>
  </si>
  <si>
    <t>Piemonte</t>
  </si>
  <si>
    <t>Puglia</t>
  </si>
  <si>
    <t>Abruzzo</t>
  </si>
  <si>
    <t>Friuli-Venezia-Giulia</t>
  </si>
  <si>
    <t>Veneto</t>
  </si>
  <si>
    <t>Umbria</t>
  </si>
  <si>
    <t>Lombardia</t>
  </si>
  <si>
    <t>Trentino-A.Adige</t>
  </si>
  <si>
    <t>Lazio</t>
  </si>
  <si>
    <t>Marche</t>
  </si>
  <si>
    <t>Emilia-Romagna</t>
  </si>
  <si>
    <t>Toscana</t>
  </si>
  <si>
    <t>Liguria</t>
  </si>
  <si>
    <t>ITALIA</t>
  </si>
  <si>
    <t>Anni 2016 e 2015, valori assoluti e variazioni percentuali</t>
  </si>
  <si>
    <t>2016/2015</t>
  </si>
  <si>
    <t>Anni 2016 e 2015</t>
  </si>
  <si>
    <t>Anni 2016 e 2010</t>
  </si>
  <si>
    <t>Anni 2001 - 2016, valori assoluti, indicatori e variazioni percentulai</t>
  </si>
  <si>
    <t>Anno 2016, valori assoluti e indicatori</t>
  </si>
  <si>
    <t xml:space="preserve">TAVOLA 5.2 INCIDENTI STRADALI CON LESIONI A PERSONE SECONDO LA CATEGORIA DELLA STRADA. BASILICATA. </t>
  </si>
  <si>
    <t xml:space="preserve">TAVOLA 5.1. INCIDENTI STRADALI CON LESIONI A PERSONE SECONDO LA CATEGORIA DELLA STRADA. BASILICATA. </t>
  </si>
  <si>
    <t>Anno 2016, valori assoluti</t>
  </si>
  <si>
    <t>Anno 2016, composizioni percentuali</t>
  </si>
  <si>
    <t>Anno 2016, valori assoluti e composizioni percentuali</t>
  </si>
  <si>
    <t>Anno 2016, valori assoluti e indice di mortalità</t>
  </si>
  <si>
    <t>Anno 2016 e 2015, Indicatori</t>
  </si>
  <si>
    <t>Anno 2016, valori assoluti, composizioni percentuali e indice di mortalità</t>
  </si>
  <si>
    <t>Anno 2016, valori assoluti e valori percentuali (a) (b)</t>
  </si>
  <si>
    <t>TAVOLA 19. COSTI SOCIALI TOTALI E PRO-CAPITE PER REGIONE. ITALIA 2016</t>
  </si>
  <si>
    <t>(a) Incidentalità con danni alle persone 2016</t>
  </si>
  <si>
    <t xml:space="preserve">CAPOLUOGHI </t>
  </si>
  <si>
    <t xml:space="preserve"> Altri Comuni</t>
  </si>
  <si>
    <t xml:space="preserve">Anno 2016, valori assoluti </t>
  </si>
  <si>
    <t>Anni 2010 e 2016, valori percentuali e valori assoluti</t>
  </si>
  <si>
    <t>Anni 2010 e 2016, valori assoluti</t>
  </si>
  <si>
    <t>Anno 2016, valori assoluti e valori percentuali</t>
  </si>
  <si>
    <t>Anno 2016, valori assoluti, composizioni percentuali e indice di gravità</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</si>
  <si>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</si>
  <si>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</si>
  <si>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</si>
  <si>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</si>
  <si>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</si>
  <si>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</si>
  <si>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</si>
  <si>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</si>
  <si>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</si>
  <si>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</si>
  <si>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Polizia Stradale</t>
  </si>
  <si>
    <t xml:space="preserve">Anno </t>
  </si>
  <si>
    <t>Anno 2016, valori assoluti e valori percentuali.</t>
  </si>
  <si>
    <t>Variazioni %</t>
  </si>
  <si>
    <t>Ultra periferico</t>
  </si>
  <si>
    <t>TAVOLA 5 bis. INCIDENTI STRADALI CON LESIONI A PERSONE SECONDO IL TIPO DI STRADA.  BASILICATA</t>
  </si>
  <si>
    <t>TAVOLA 20. INCIDENTI STRADALI CON LESIONI A PERSONE PER ORGANO DI RILEVAZIONE, CATEGORIA DELLA STRADA E PROVINCIA. BASILICATA .</t>
  </si>
  <si>
    <t xml:space="preserve">TAVOLA 21. INCIDENTI STRADALI CON LESIONI A PERSONE PER ORGANO DI RILEVAZIONE E MESE. BASILICATA </t>
  </si>
  <si>
    <t xml:space="preserve">TAVOLA 22. INCIDENTI STRADALI CON LESIONI A PERSONE PER ORGANO DI RILEVAZIONE E GIORNO DELLA SETTIMANA. BASILICATA. </t>
  </si>
  <si>
    <t xml:space="preserve">TAVOLA 23. INCIDENTI STRADALI CON LESIONI A PERSONE PER ORGANO DI RILEVAZIONE E ORA DEL GIORNO. BASILICATA </t>
  </si>
  <si>
    <t>Altro (passaggio a livello, dosso, galleria)</t>
  </si>
  <si>
    <t>Ciclomotori (a)</t>
  </si>
  <si>
    <t>Anno 2016, valori assoluti, valori e variazioni percentuali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</si>
</sst>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s>
  <fonts count="75">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9"/>
      <color indexed="8"/>
      <name val="Calibri"/>
      <family val="2"/>
    </font>
    <font>
      <sz val="8"/>
      <color indexed="8"/>
      <name val="Arial"/>
      <family val="2"/>
    </font>
    <font>
      <sz val="10"/>
      <name val="MS Sans Serif"/>
      <family val="2"/>
    </font>
    <font>
      <sz val="9"/>
      <name val="Arial Narrow"/>
      <family val="2"/>
    </font>
    <font>
      <b/>
      <sz val="9"/>
      <name val="Arial Narrow"/>
      <family val="2"/>
    </font>
    <font>
      <sz val="7"/>
      <color indexed="8"/>
      <name val="Arial"/>
      <family val="2"/>
    </font>
    <font>
      <sz val="7.5"/>
      <color indexed="8"/>
      <name val="Arial Narrow"/>
      <family val="2"/>
    </font>
    <font>
      <sz val="10"/>
      <name val="Arial Narrow"/>
      <family val="2"/>
    </font>
    <font>
      <sz val="9.5"/>
      <name val="Arial Narrow"/>
      <family val="2"/>
    </font>
    <font>
      <sz val="9.5"/>
      <name val="Calibri"/>
      <family val="2"/>
    </font>
    <font>
      <sz val="11"/>
      <color indexed="8"/>
      <name val="Arial Narrow"/>
      <family val="2"/>
    </font>
    <font>
      <b/>
      <sz val="8"/>
      <color indexed="23"/>
      <name val="Arial"/>
      <family val="2"/>
    </font>
    <font>
      <sz val="8"/>
      <name val="Arial"/>
      <family val="2"/>
    </font>
    <font>
      <b/>
      <sz val="10"/>
      <color indexed="9"/>
      <name val="Arial"/>
      <family val="2"/>
    </font>
    <font>
      <b/>
      <sz val="11"/>
      <color indexed="8"/>
      <name val="Calibri"/>
      <family val="2"/>
    </font>
    <font>
      <sz val="9"/>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FFFF"/>
      <name val="Arial Narrow"/>
      <family val="2"/>
    </font>
    <font>
      <sz val="8"/>
      <color theme="1"/>
      <name val="Arial"/>
      <family val="2"/>
    </font>
    <font>
      <b/>
      <sz val="10"/>
      <color rgb="FF808080"/>
      <name val="Arial Narrow"/>
      <family val="2"/>
    </font>
    <font>
      <sz val="7.5"/>
      <color rgb="FF000000"/>
      <name val="Arial Narrow"/>
      <family val="2"/>
    </font>
    <font>
      <sz val="7.5"/>
      <color theme="1"/>
      <name val="Arial Narrow"/>
      <family val="2"/>
    </font>
    <font>
      <sz val="9.5"/>
      <color theme="1"/>
      <name val="Arial Narrow"/>
      <family val="2"/>
    </font>
    <font>
      <b/>
      <sz val="10"/>
      <color theme="0" tint="-0.4999699890613556"/>
      <name val="Arial Narrow"/>
      <family val="2"/>
    </font>
    <font>
      <b/>
      <sz val="8"/>
      <color theme="0" tint="-0.4999699890613556"/>
      <name val="Arial"/>
      <family val="2"/>
    </font>
    <font>
      <sz val="9.5"/>
      <color rgb="FF000000"/>
      <name val="Arial Narrow"/>
      <family val="2"/>
    </font>
    <font>
      <sz val="9"/>
      <color rgb="FF000000"/>
      <name val="Arial Narrow"/>
      <family val="2"/>
    </font>
    <font>
      <sz val="9"/>
      <color theme="1"/>
      <name val="Arial Narrow"/>
      <family val="2"/>
    </font>
    <font>
      <b/>
      <sz val="9"/>
      <color rgb="FF000000"/>
      <name val="Arial Narrow"/>
      <family val="2"/>
    </font>
    <font>
      <b/>
      <sz val="9"/>
      <color theme="1"/>
      <name val="Arial Narrow"/>
      <family val="2"/>
    </font>
    <font>
      <sz val="7"/>
      <color theme="1"/>
      <name val="Arial"/>
      <family val="2"/>
    </font>
    <font>
      <b/>
      <sz val="9"/>
      <color theme="0"/>
      <name val="Arial Narrow"/>
      <family val="2"/>
    </font>
    <font>
      <sz val="8"/>
      <color rgb="FF000000"/>
      <name val="Arial"/>
      <family val="2"/>
    </font>
    <font>
      <b/>
      <sz val="10"/>
      <color theme="0"/>
      <name val="Arial"/>
      <family val="2"/>
    </font>
    <font>
      <sz val="9"/>
      <color rgb="FFFF0000"/>
      <name val="Arial Narrow"/>
      <family val="2"/>
    </font>
    <font>
      <sz val="9"/>
      <color theme="1"/>
      <name val="Calibri"/>
      <family val="2"/>
    </font>
    <font>
      <sz val="11"/>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71433"/>
        <bgColor indexed="64"/>
      </patternFill>
    </fill>
    <fill>
      <patternFill patternType="solid">
        <fgColor rgb="FFFDFBF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C00000"/>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thin"/>
      <bottom style="thin"/>
    </border>
    <border>
      <left/>
      <right/>
      <top style="thin"/>
      <bottom/>
    </border>
    <border>
      <left/>
      <right/>
      <top/>
      <bottom style="thin"/>
    </border>
    <border>
      <left style="thin">
        <color theme="0"/>
      </left>
      <right style="thin">
        <color theme="0"/>
      </right>
      <top style="thin">
        <color theme="0"/>
      </top>
      <bottom style="thin">
        <color theme="0"/>
      </bottom>
    </border>
    <border>
      <left/>
      <right style="thin">
        <color theme="0"/>
      </right>
      <top style="thin">
        <color theme="0"/>
      </top>
      <bottom/>
    </border>
    <border>
      <left/>
      <right style="thin">
        <color theme="0"/>
      </right>
      <top/>
      <bottom/>
    </border>
    <border>
      <left style="thin">
        <color theme="0"/>
      </left>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top style="thin">
        <color theme="0"/>
      </top>
      <bottom/>
    </border>
    <border>
      <left/>
      <right/>
      <top style="thin">
        <color theme="0"/>
      </top>
      <bottom/>
    </border>
    <border>
      <left style="thin">
        <color theme="0"/>
      </left>
      <right/>
      <top style="thin"/>
      <bottom style="thin"/>
    </border>
    <border>
      <left style="thin">
        <color theme="0"/>
      </left>
      <right style="thin">
        <color theme="0"/>
      </right>
      <top style="thin"/>
      <bottom style="thin"/>
    </border>
    <border>
      <left/>
      <right style="thin">
        <color theme="0"/>
      </right>
      <top style="thin"/>
      <bottom style="thin"/>
    </border>
    <border>
      <left style="thin">
        <color theme="0"/>
      </left>
      <right style="thin">
        <color theme="0"/>
      </right>
      <top style="thin"/>
      <bottom/>
    </border>
    <border>
      <left style="thin">
        <color theme="0"/>
      </left>
      <right style="thin">
        <color theme="0"/>
      </right>
      <top/>
      <bottom/>
    </border>
    <border>
      <left style="thin">
        <color theme="0"/>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1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2">
    <xf numFmtId="0" fontId="0" fillId="0" borderId="0" xfId="0" applyFont="1" applyAlignment="1">
      <alignment/>
    </xf>
    <xf numFmtId="0" fontId="55" fillId="33" borderId="10" xfId="0" applyFont="1" applyFill="1" applyBorder="1" applyAlignment="1">
      <alignment wrapText="1"/>
    </xf>
    <xf numFmtId="3" fontId="55" fillId="33" borderId="10" xfId="0" applyNumberFormat="1" applyFont="1" applyFill="1" applyBorder="1" applyAlignment="1">
      <alignment horizontal="right" wrapText="1"/>
    </xf>
    <xf numFmtId="0" fontId="56" fillId="0" borderId="0" xfId="0" applyFont="1" applyAlignment="1">
      <alignment/>
    </xf>
    <xf numFmtId="2" fontId="56" fillId="0" borderId="0" xfId="0" applyNumberFormat="1" applyFont="1" applyAlignment="1">
      <alignment/>
    </xf>
    <xf numFmtId="0" fontId="56" fillId="0" borderId="0" xfId="0" applyFont="1" applyBorder="1" applyAlignment="1">
      <alignment/>
    </xf>
    <xf numFmtId="2" fontId="56" fillId="0" borderId="0" xfId="0" applyNumberFormat="1" applyFont="1" applyBorder="1" applyAlignment="1">
      <alignment/>
    </xf>
    <xf numFmtId="0" fontId="56" fillId="0" borderId="0" xfId="0" applyFont="1" applyBorder="1" applyAlignment="1">
      <alignment/>
    </xf>
    <xf numFmtId="0" fontId="11" fillId="0" borderId="0" xfId="46" applyFont="1">
      <alignment/>
      <protection/>
    </xf>
    <xf numFmtId="3" fontId="55" fillId="33" borderId="10" xfId="0" applyNumberFormat="1" applyFont="1" applyFill="1" applyBorder="1" applyAlignment="1">
      <alignment wrapText="1"/>
    </xf>
    <xf numFmtId="0" fontId="56" fillId="0" borderId="0" xfId="0" applyFont="1" applyAlignment="1">
      <alignment horizontal="left"/>
    </xf>
    <xf numFmtId="0" fontId="57" fillId="0" borderId="0" xfId="0" applyFont="1" applyBorder="1" applyAlignment="1">
      <alignment/>
    </xf>
    <xf numFmtId="0" fontId="57" fillId="0" borderId="0" xfId="0" applyFont="1" applyAlignment="1">
      <alignment/>
    </xf>
    <xf numFmtId="0" fontId="58" fillId="0" borderId="0" xfId="0" applyFont="1" applyFill="1" applyAlignment="1">
      <alignment horizontal="left" vertical="top"/>
    </xf>
    <xf numFmtId="0" fontId="0" fillId="0" borderId="0" xfId="0" applyAlignment="1">
      <alignment wrapText="1"/>
    </xf>
    <xf numFmtId="0" fontId="59" fillId="0" borderId="0" xfId="0" applyFont="1" applyAlignment="1">
      <alignment/>
    </xf>
    <xf numFmtId="0" fontId="59" fillId="0" borderId="0" xfId="0" applyFont="1" applyAlignment="1">
      <alignment/>
    </xf>
    <xf numFmtId="0" fontId="60" fillId="0" borderId="0" xfId="0" applyFont="1" applyAlignment="1">
      <alignment/>
    </xf>
    <xf numFmtId="0" fontId="59" fillId="0" borderId="0" xfId="0" applyFont="1" applyAlignment="1" quotePrefix="1">
      <alignment/>
    </xf>
    <xf numFmtId="0" fontId="16" fillId="0" borderId="0" xfId="0" applyFont="1" applyAlignment="1">
      <alignment/>
    </xf>
    <xf numFmtId="0" fontId="58" fillId="34" borderId="0" xfId="0" applyFont="1" applyFill="1" applyAlignment="1">
      <alignment horizontal="left" vertical="top"/>
    </xf>
    <xf numFmtId="2" fontId="59" fillId="0" borderId="0" xfId="0" applyNumberFormat="1" applyFont="1" applyAlignment="1">
      <alignment/>
    </xf>
    <xf numFmtId="0" fontId="61" fillId="0" borderId="0" xfId="0" applyFont="1" applyAlignment="1">
      <alignment/>
    </xf>
    <xf numFmtId="0" fontId="62" fillId="0" borderId="0" xfId="0" applyFont="1" applyAlignment="1">
      <alignment/>
    </xf>
    <xf numFmtId="166" fontId="62" fillId="0" borderId="0" xfId="0" applyNumberFormat="1" applyFont="1" applyAlignment="1">
      <alignment/>
    </xf>
    <xf numFmtId="0" fontId="20" fillId="0" borderId="0" xfId="0" applyFont="1" applyAlignment="1">
      <alignment/>
    </xf>
    <xf numFmtId="0" fontId="57" fillId="0" borderId="0" xfId="0" applyFont="1" applyAlignment="1">
      <alignment vertical="center"/>
    </xf>
    <xf numFmtId="0" fontId="60" fillId="0" borderId="0" xfId="0" applyFont="1" applyAlignment="1">
      <alignment vertical="center"/>
    </xf>
    <xf numFmtId="0" fontId="63" fillId="0" borderId="0" xfId="0" applyFont="1" applyAlignment="1">
      <alignment horizontal="left" vertical="center"/>
    </xf>
    <xf numFmtId="0" fontId="63" fillId="0" borderId="0" xfId="0" applyFont="1" applyBorder="1" applyAlignment="1">
      <alignment/>
    </xf>
    <xf numFmtId="0" fontId="64" fillId="0" borderId="11" xfId="0" applyFont="1" applyBorder="1" applyAlignment="1">
      <alignment wrapText="1"/>
    </xf>
    <xf numFmtId="3" fontId="64" fillId="20" borderId="11" xfId="0" applyNumberFormat="1" applyFont="1" applyFill="1" applyBorder="1" applyAlignment="1">
      <alignment horizontal="right" wrapText="1"/>
    </xf>
    <xf numFmtId="0" fontId="64" fillId="0" borderId="11" xfId="0" applyFont="1" applyBorder="1" applyAlignment="1">
      <alignment horizontal="right" wrapText="1"/>
    </xf>
    <xf numFmtId="3" fontId="64" fillId="0" borderId="11" xfId="0" applyNumberFormat="1" applyFont="1" applyBorder="1" applyAlignment="1">
      <alignment horizontal="right" wrapText="1"/>
    </xf>
    <xf numFmtId="0" fontId="64" fillId="20" borderId="11" xfId="0" applyFont="1" applyFill="1" applyBorder="1" applyAlignment="1">
      <alignment horizontal="right" wrapText="1"/>
    </xf>
    <xf numFmtId="164" fontId="64" fillId="20" borderId="11" xfId="0" applyNumberFormat="1" applyFont="1" applyFill="1" applyBorder="1" applyAlignment="1">
      <alignment horizontal="right" wrapText="1"/>
    </xf>
    <xf numFmtId="164" fontId="64" fillId="0" borderId="11" xfId="0" applyNumberFormat="1" applyFont="1" applyBorder="1" applyAlignment="1">
      <alignment horizontal="right" wrapText="1"/>
    </xf>
    <xf numFmtId="0" fontId="55" fillId="33" borderId="11" xfId="0" applyFont="1" applyFill="1" applyBorder="1" applyAlignment="1">
      <alignment wrapText="1"/>
    </xf>
    <xf numFmtId="3" fontId="55" fillId="33" borderId="11" xfId="0" applyNumberFormat="1" applyFont="1" applyFill="1" applyBorder="1" applyAlignment="1">
      <alignment horizontal="right" wrapText="1"/>
    </xf>
    <xf numFmtId="0" fontId="55" fillId="33" borderId="11" xfId="0" applyFont="1" applyFill="1" applyBorder="1" applyAlignment="1">
      <alignment horizontal="right" wrapText="1"/>
    </xf>
    <xf numFmtId="164" fontId="55" fillId="33" borderId="11" xfId="0" applyNumberFormat="1" applyFont="1" applyFill="1" applyBorder="1" applyAlignment="1">
      <alignment horizontal="right" wrapText="1"/>
    </xf>
    <xf numFmtId="164" fontId="64" fillId="35" borderId="11" xfId="0" applyNumberFormat="1" applyFont="1" applyFill="1" applyBorder="1" applyAlignment="1">
      <alignment horizontal="right" wrapText="1"/>
    </xf>
    <xf numFmtId="164" fontId="64" fillId="36" borderId="11" xfId="0" applyNumberFormat="1" applyFont="1" applyFill="1" applyBorder="1" applyAlignment="1">
      <alignment horizontal="right" wrapText="1"/>
    </xf>
    <xf numFmtId="0" fontId="64" fillId="0" borderId="11" xfId="0" applyFont="1" applyBorder="1" applyAlignment="1">
      <alignment horizontal="left" wrapText="1"/>
    </xf>
    <xf numFmtId="165" fontId="64" fillId="20" borderId="11" xfId="0" applyNumberFormat="1" applyFont="1" applyFill="1" applyBorder="1" applyAlignment="1">
      <alignment horizontal="right" wrapText="1"/>
    </xf>
    <xf numFmtId="165" fontId="64" fillId="35" borderId="11" xfId="0" applyNumberFormat="1" applyFont="1" applyFill="1" applyBorder="1" applyAlignment="1">
      <alignment horizontal="right" wrapText="1"/>
    </xf>
    <xf numFmtId="165" fontId="64" fillId="0" borderId="11" xfId="0" applyNumberFormat="1" applyFont="1" applyFill="1" applyBorder="1" applyAlignment="1">
      <alignment horizontal="right" wrapText="1"/>
    </xf>
    <xf numFmtId="3" fontId="64" fillId="35" borderId="11" xfId="0" applyNumberFormat="1" applyFont="1" applyFill="1" applyBorder="1" applyAlignment="1">
      <alignment horizontal="right" wrapText="1"/>
    </xf>
    <xf numFmtId="3" fontId="64" fillId="0" borderId="11" xfId="0" applyNumberFormat="1" applyFont="1" applyFill="1" applyBorder="1" applyAlignment="1">
      <alignment horizontal="right" wrapText="1"/>
    </xf>
    <xf numFmtId="165" fontId="55" fillId="33" borderId="11" xfId="0" applyNumberFormat="1" applyFont="1" applyFill="1" applyBorder="1" applyAlignment="1">
      <alignment horizontal="right" wrapText="1"/>
    </xf>
    <xf numFmtId="1" fontId="64" fillId="36" borderId="11" xfId="0" applyNumberFormat="1" applyFont="1" applyFill="1" applyBorder="1" applyAlignment="1">
      <alignment horizontal="right" wrapText="1"/>
    </xf>
    <xf numFmtId="0" fontId="65" fillId="36" borderId="11" xfId="0" applyFont="1" applyFill="1" applyBorder="1" applyAlignment="1">
      <alignment horizontal="right"/>
    </xf>
    <xf numFmtId="0" fontId="11" fillId="36" borderId="11" xfId="0" applyFont="1" applyFill="1" applyBorder="1" applyAlignment="1">
      <alignment vertical="top" wrapText="1"/>
    </xf>
    <xf numFmtId="3" fontId="11" fillId="36" borderId="11" xfId="0" applyNumberFormat="1" applyFont="1" applyFill="1" applyBorder="1" applyAlignment="1">
      <alignment horizontal="right"/>
    </xf>
    <xf numFmtId="3" fontId="65" fillId="36" borderId="11" xfId="0" applyNumberFormat="1" applyFont="1" applyFill="1" applyBorder="1" applyAlignment="1">
      <alignment/>
    </xf>
    <xf numFmtId="3" fontId="11" fillId="35" borderId="11" xfId="0" applyNumberFormat="1" applyFont="1" applyFill="1" applyBorder="1" applyAlignment="1">
      <alignment horizontal="right"/>
    </xf>
    <xf numFmtId="3" fontId="65" fillId="35" borderId="11" xfId="0" applyNumberFormat="1" applyFont="1" applyFill="1" applyBorder="1" applyAlignment="1">
      <alignment/>
    </xf>
    <xf numFmtId="3" fontId="55" fillId="33" borderId="11" xfId="0" applyNumberFormat="1" applyFont="1" applyFill="1" applyBorder="1" applyAlignment="1">
      <alignment wrapText="1"/>
    </xf>
    <xf numFmtId="164" fontId="55" fillId="33" borderId="11" xfId="0" applyNumberFormat="1" applyFont="1" applyFill="1" applyBorder="1" applyAlignment="1">
      <alignment wrapText="1"/>
    </xf>
    <xf numFmtId="2" fontId="64" fillId="36" borderId="11" xfId="0" applyNumberFormat="1" applyFont="1" applyFill="1" applyBorder="1" applyAlignment="1">
      <alignment horizontal="right" wrapText="1"/>
    </xf>
    <xf numFmtId="0" fontId="64" fillId="0" borderId="11" xfId="0" applyFont="1" applyBorder="1" applyAlignment="1">
      <alignment horizontal="left" vertical="top"/>
    </xf>
    <xf numFmtId="164" fontId="64" fillId="0" borderId="11" xfId="0" applyNumberFormat="1" applyFont="1" applyBorder="1" applyAlignment="1">
      <alignment vertical="top" wrapText="1"/>
    </xf>
    <xf numFmtId="164" fontId="64" fillId="35" borderId="11" xfId="0" applyNumberFormat="1" applyFont="1" applyFill="1" applyBorder="1" applyAlignment="1">
      <alignment vertical="top" wrapText="1"/>
    </xf>
    <xf numFmtId="3" fontId="64" fillId="36" borderId="11" xfId="0" applyNumberFormat="1" applyFont="1" applyFill="1" applyBorder="1" applyAlignment="1">
      <alignment horizontal="right" wrapText="1"/>
    </xf>
    <xf numFmtId="3" fontId="64" fillId="0" borderId="11" xfId="0" applyNumberFormat="1" applyFont="1" applyBorder="1" applyAlignment="1">
      <alignment wrapText="1"/>
    </xf>
    <xf numFmtId="2" fontId="66" fillId="0" borderId="11" xfId="0" applyNumberFormat="1" applyFont="1" applyBorder="1" applyAlignment="1">
      <alignment horizontal="right" wrapText="1"/>
    </xf>
    <xf numFmtId="164" fontId="66" fillId="36" borderId="11" xfId="0" applyNumberFormat="1" applyFont="1" applyFill="1" applyBorder="1" applyAlignment="1">
      <alignment horizontal="right" wrapText="1"/>
    </xf>
    <xf numFmtId="0" fontId="64" fillId="36" borderId="11" xfId="0" applyFont="1" applyFill="1" applyBorder="1" applyAlignment="1">
      <alignment wrapText="1"/>
    </xf>
    <xf numFmtId="1" fontId="64" fillId="20" borderId="11" xfId="0" applyNumberFormat="1" applyFont="1" applyFill="1" applyBorder="1" applyAlignment="1">
      <alignment horizontal="right" wrapText="1"/>
    </xf>
    <xf numFmtId="1" fontId="64" fillId="0" borderId="11" xfId="0" applyNumberFormat="1" applyFont="1" applyBorder="1" applyAlignment="1">
      <alignment horizontal="right" wrapText="1"/>
    </xf>
    <xf numFmtId="1" fontId="64" fillId="35" borderId="11" xfId="0" applyNumberFormat="1" applyFont="1" applyFill="1" applyBorder="1" applyAlignment="1">
      <alignment horizontal="right" wrapText="1"/>
    </xf>
    <xf numFmtId="0" fontId="64" fillId="35" borderId="11" xfId="0" applyFont="1" applyFill="1" applyBorder="1" applyAlignment="1">
      <alignment vertical="top" wrapText="1"/>
    </xf>
    <xf numFmtId="0" fontId="64" fillId="0" borderId="11" xfId="0" applyFont="1" applyBorder="1" applyAlignment="1">
      <alignment vertical="top" wrapText="1"/>
    </xf>
    <xf numFmtId="0" fontId="65" fillId="37" borderId="11" xfId="0" applyFont="1" applyFill="1" applyBorder="1" applyAlignment="1">
      <alignment horizontal="right" wrapText="1"/>
    </xf>
    <xf numFmtId="0" fontId="65" fillId="37" borderId="11" xfId="0" applyFont="1" applyFill="1" applyBorder="1" applyAlignment="1">
      <alignment wrapText="1"/>
    </xf>
    <xf numFmtId="3" fontId="65" fillId="20" borderId="11" xfId="0" applyNumberFormat="1" applyFont="1" applyFill="1" applyBorder="1" applyAlignment="1">
      <alignment horizontal="right" wrapText="1"/>
    </xf>
    <xf numFmtId="164" fontId="65" fillId="37" borderId="11" xfId="0" applyNumberFormat="1" applyFont="1" applyFill="1" applyBorder="1" applyAlignment="1">
      <alignment horizontal="right" wrapText="1"/>
    </xf>
    <xf numFmtId="0" fontId="67" fillId="37" borderId="11" xfId="0" applyFont="1" applyFill="1" applyBorder="1" applyAlignment="1">
      <alignment wrapText="1"/>
    </xf>
    <xf numFmtId="0" fontId="67" fillId="0" borderId="11" xfId="0" applyFont="1" applyBorder="1" applyAlignment="1">
      <alignment wrapText="1"/>
    </xf>
    <xf numFmtId="0" fontId="11" fillId="36" borderId="11" xfId="46" applyFont="1" applyFill="1" applyBorder="1" applyAlignment="1">
      <alignment horizontal="right"/>
      <protection/>
    </xf>
    <xf numFmtId="0" fontId="65" fillId="36" borderId="11" xfId="0" applyFont="1" applyFill="1" applyBorder="1" applyAlignment="1">
      <alignment horizontal="right" wrapText="1"/>
    </xf>
    <xf numFmtId="0" fontId="68" fillId="36" borderId="11" xfId="0" applyFont="1" applyFill="1" applyBorder="1" applyAlignment="1">
      <alignment horizontal="left" wrapText="1"/>
    </xf>
    <xf numFmtId="165" fontId="64" fillId="0" borderId="11" xfId="0" applyNumberFormat="1" applyFont="1" applyBorder="1" applyAlignment="1">
      <alignment horizontal="right" wrapText="1"/>
    </xf>
    <xf numFmtId="0" fontId="66" fillId="0" borderId="11" xfId="0" applyFont="1" applyBorder="1" applyAlignment="1">
      <alignment horizontal="left" wrapText="1"/>
    </xf>
    <xf numFmtId="1" fontId="66" fillId="20" borderId="11" xfId="0" applyNumberFormat="1" applyFont="1" applyFill="1" applyBorder="1" applyAlignment="1">
      <alignment horizontal="right" wrapText="1"/>
    </xf>
    <xf numFmtId="164" fontId="66" fillId="0" borderId="11" xfId="0" applyNumberFormat="1" applyFont="1" applyBorder="1" applyAlignment="1">
      <alignment horizontal="right" wrapText="1"/>
    </xf>
    <xf numFmtId="3" fontId="66" fillId="20" borderId="11" xfId="0" applyNumberFormat="1" applyFont="1" applyFill="1" applyBorder="1" applyAlignment="1">
      <alignment horizontal="right" wrapText="1"/>
    </xf>
    <xf numFmtId="164" fontId="66" fillId="20" borderId="11" xfId="0" applyNumberFormat="1" applyFont="1" applyFill="1" applyBorder="1" applyAlignment="1">
      <alignment horizontal="right" wrapText="1"/>
    </xf>
    <xf numFmtId="164" fontId="68" fillId="36" borderId="11" xfId="0" applyNumberFormat="1" applyFont="1" applyFill="1" applyBorder="1" applyAlignment="1">
      <alignment horizontal="left" wrapText="1"/>
    </xf>
    <xf numFmtId="1" fontId="55" fillId="33" borderId="11" xfId="0" applyNumberFormat="1" applyFont="1" applyFill="1" applyBorder="1" applyAlignment="1">
      <alignment horizontal="right" wrapText="1"/>
    </xf>
    <xf numFmtId="0" fontId="65" fillId="36" borderId="11" xfId="0" applyFont="1" applyFill="1" applyBorder="1" applyAlignment="1">
      <alignment horizontal="left"/>
    </xf>
    <xf numFmtId="3" fontId="65" fillId="35" borderId="11" xfId="0" applyNumberFormat="1" applyFont="1" applyFill="1" applyBorder="1" applyAlignment="1">
      <alignment horizontal="right"/>
    </xf>
    <xf numFmtId="3" fontId="65" fillId="36" borderId="11" xfId="0" applyNumberFormat="1" applyFont="1" applyFill="1" applyBorder="1" applyAlignment="1">
      <alignment horizontal="right"/>
    </xf>
    <xf numFmtId="164" fontId="65" fillId="36" borderId="11" xfId="0" applyNumberFormat="1" applyFont="1" applyFill="1" applyBorder="1" applyAlignment="1">
      <alignment horizontal="right"/>
    </xf>
    <xf numFmtId="164" fontId="65" fillId="35" borderId="11" xfId="0" applyNumberFormat="1" applyFont="1" applyFill="1" applyBorder="1" applyAlignment="1">
      <alignment horizontal="right"/>
    </xf>
    <xf numFmtId="0" fontId="67" fillId="36" borderId="11" xfId="0" applyFont="1" applyFill="1" applyBorder="1" applyAlignment="1">
      <alignment horizontal="left"/>
    </xf>
    <xf numFmtId="3" fontId="67" fillId="35" borderId="11" xfId="0" applyNumberFormat="1" applyFont="1" applyFill="1" applyBorder="1" applyAlignment="1">
      <alignment horizontal="right"/>
    </xf>
    <xf numFmtId="3" fontId="67" fillId="36" borderId="11" xfId="0" applyNumberFormat="1" applyFont="1" applyFill="1" applyBorder="1" applyAlignment="1">
      <alignment horizontal="right"/>
    </xf>
    <xf numFmtId="164" fontId="67" fillId="36" borderId="11" xfId="0" applyNumberFormat="1" applyFont="1" applyFill="1" applyBorder="1" applyAlignment="1">
      <alignment horizontal="right"/>
    </xf>
    <xf numFmtId="164" fontId="67" fillId="35" borderId="11" xfId="0" applyNumberFormat="1" applyFont="1" applyFill="1" applyBorder="1" applyAlignment="1">
      <alignment horizontal="right"/>
    </xf>
    <xf numFmtId="165" fontId="67" fillId="36" borderId="11" xfId="0" applyNumberFormat="1" applyFont="1" applyFill="1" applyBorder="1" applyAlignment="1">
      <alignment horizontal="right"/>
    </xf>
    <xf numFmtId="165" fontId="67" fillId="35" borderId="11" xfId="0" applyNumberFormat="1" applyFont="1" applyFill="1" applyBorder="1" applyAlignment="1">
      <alignment horizontal="right"/>
    </xf>
    <xf numFmtId="165" fontId="55" fillId="33" borderId="11" xfId="0" applyNumberFormat="1" applyFont="1" applyFill="1" applyBorder="1" applyAlignment="1">
      <alignment wrapText="1"/>
    </xf>
    <xf numFmtId="0" fontId="58" fillId="0" borderId="0" xfId="0" applyFont="1" applyAlignment="1">
      <alignment/>
    </xf>
    <xf numFmtId="0" fontId="58" fillId="34" borderId="0" xfId="0" applyFont="1" applyFill="1" applyAlignment="1">
      <alignment vertical="top"/>
    </xf>
    <xf numFmtId="0" fontId="58" fillId="0" borderId="0" xfId="0" applyFont="1" applyBorder="1" applyAlignment="1">
      <alignment horizontal="left" vertical="center"/>
    </xf>
    <xf numFmtId="0" fontId="58" fillId="0" borderId="0" xfId="0" applyFont="1" applyFill="1" applyAlignment="1">
      <alignment horizontal="left"/>
    </xf>
    <xf numFmtId="0" fontId="64" fillId="0" borderId="11" xfId="0" applyFont="1" applyBorder="1" applyAlignment="1">
      <alignment horizontal="right" vertical="top" wrapText="1"/>
    </xf>
    <xf numFmtId="164" fontId="64" fillId="0" borderId="11" xfId="0" applyNumberFormat="1" applyFont="1" applyBorder="1" applyAlignment="1">
      <alignment horizontal="right" vertical="top" wrapText="1"/>
    </xf>
    <xf numFmtId="0" fontId="0" fillId="0" borderId="0" xfId="0" applyAlignment="1">
      <alignment/>
    </xf>
    <xf numFmtId="1" fontId="64" fillId="0" borderId="11" xfId="0" applyNumberFormat="1" applyFont="1" applyFill="1" applyBorder="1" applyAlignment="1">
      <alignment horizontal="right" wrapText="1"/>
    </xf>
    <xf numFmtId="0" fontId="64" fillId="36" borderId="11" xfId="0" applyNumberFormat="1" applyFont="1" applyFill="1" applyBorder="1" applyAlignment="1">
      <alignment horizontal="right" wrapText="1"/>
    </xf>
    <xf numFmtId="0" fontId="64" fillId="0" borderId="11" xfId="0" applyFont="1" applyBorder="1" applyAlignment="1">
      <alignment/>
    </xf>
    <xf numFmtId="0" fontId="64" fillId="0" borderId="11" xfId="0" applyNumberFormat="1" applyFont="1" applyFill="1" applyBorder="1" applyAlignment="1">
      <alignment horizontal="right" wrapText="1"/>
    </xf>
    <xf numFmtId="164" fontId="0" fillId="0" borderId="0" xfId="0" applyNumberFormat="1" applyAlignment="1">
      <alignment/>
    </xf>
    <xf numFmtId="0" fontId="55" fillId="38" borderId="11" xfId="0" applyFont="1" applyFill="1" applyBorder="1" applyAlignment="1">
      <alignment wrapText="1"/>
    </xf>
    <xf numFmtId="3" fontId="55" fillId="38" borderId="11" xfId="0" applyNumberFormat="1" applyFont="1" applyFill="1" applyBorder="1" applyAlignment="1">
      <alignment horizontal="right" wrapText="1"/>
    </xf>
    <xf numFmtId="3" fontId="55" fillId="38" borderId="11" xfId="0" applyNumberFormat="1" applyFont="1" applyFill="1" applyBorder="1" applyAlignment="1">
      <alignment wrapText="1"/>
    </xf>
    <xf numFmtId="164" fontId="55" fillId="38" borderId="11" xfId="0" applyNumberFormat="1" applyFont="1" applyFill="1" applyBorder="1" applyAlignment="1">
      <alignment horizontal="right" wrapText="1"/>
    </xf>
    <xf numFmtId="164" fontId="69" fillId="38" borderId="11" xfId="0" applyNumberFormat="1" applyFont="1" applyFill="1" applyBorder="1" applyAlignment="1">
      <alignment horizontal="right" wrapText="1"/>
    </xf>
    <xf numFmtId="0" fontId="57" fillId="0" borderId="0" xfId="0" applyFont="1" applyAlignment="1">
      <alignment horizontal="justify"/>
    </xf>
    <xf numFmtId="0" fontId="0" fillId="0" borderId="0" xfId="0" applyAlignment="1">
      <alignment/>
    </xf>
    <xf numFmtId="0" fontId="64" fillId="36" borderId="11" xfId="0" applyFont="1" applyFill="1" applyBorder="1" applyAlignment="1">
      <alignment horizontal="right" wrapText="1"/>
    </xf>
    <xf numFmtId="0" fontId="17" fillId="0" borderId="0" xfId="0" applyFont="1" applyBorder="1" applyAlignment="1">
      <alignment/>
    </xf>
    <xf numFmtId="0" fontId="16" fillId="0" borderId="0" xfId="0" applyFont="1" applyBorder="1" applyAlignment="1">
      <alignment/>
    </xf>
    <xf numFmtId="0" fontId="0" fillId="0" borderId="0" xfId="0" applyBorder="1" applyAlignment="1">
      <alignment/>
    </xf>
    <xf numFmtId="164" fontId="65" fillId="39" borderId="11" xfId="0" applyNumberFormat="1" applyFont="1" applyFill="1" applyBorder="1" applyAlignment="1">
      <alignment/>
    </xf>
    <xf numFmtId="0" fontId="65" fillId="40" borderId="11" xfId="0" applyNumberFormat="1" applyFont="1" applyFill="1" applyBorder="1" applyAlignment="1">
      <alignment/>
    </xf>
    <xf numFmtId="3" fontId="12" fillId="35" borderId="11" xfId="0" applyNumberFormat="1" applyFont="1" applyFill="1" applyBorder="1" applyAlignment="1">
      <alignment/>
    </xf>
    <xf numFmtId="1" fontId="65" fillId="40" borderId="11" xfId="0" applyNumberFormat="1" applyFont="1" applyFill="1" applyBorder="1" applyAlignment="1">
      <alignment horizontal="right"/>
    </xf>
    <xf numFmtId="164" fontId="65" fillId="39" borderId="11" xfId="0" applyNumberFormat="1" applyFont="1" applyFill="1" applyBorder="1" applyAlignment="1">
      <alignment horizontal="right"/>
    </xf>
    <xf numFmtId="0" fontId="0" fillId="0" borderId="0" xfId="0" applyAlignment="1">
      <alignment/>
    </xf>
    <xf numFmtId="0" fontId="64" fillId="36" borderId="11" xfId="0" applyFont="1" applyFill="1" applyBorder="1" applyAlignment="1">
      <alignment horizontal="right" wrapText="1"/>
    </xf>
    <xf numFmtId="0" fontId="0" fillId="0" borderId="0" xfId="0" applyBorder="1" applyAlignment="1">
      <alignment/>
    </xf>
    <xf numFmtId="0" fontId="0" fillId="0" borderId="0" xfId="0" applyAlignment="1">
      <alignment/>
    </xf>
    <xf numFmtId="0" fontId="64" fillId="36" borderId="11" xfId="0" applyFont="1" applyFill="1" applyBorder="1" applyAlignment="1">
      <alignment horizontal="right" wrapText="1"/>
    </xf>
    <xf numFmtId="0" fontId="66" fillId="36" borderId="11" xfId="0" applyFont="1" applyFill="1" applyBorder="1" applyAlignment="1">
      <alignment horizontal="right" wrapText="1"/>
    </xf>
    <xf numFmtId="0" fontId="17" fillId="0" borderId="0" xfId="0" applyFont="1" applyBorder="1" applyAlignment="1">
      <alignment/>
    </xf>
    <xf numFmtId="0" fontId="16" fillId="0" borderId="0" xfId="0" applyFont="1" applyBorder="1" applyAlignment="1">
      <alignment/>
    </xf>
    <xf numFmtId="0" fontId="66" fillId="36" borderId="12" xfId="0" applyFont="1" applyFill="1" applyBorder="1" applyAlignment="1">
      <alignment vertical="center" wrapText="1"/>
    </xf>
    <xf numFmtId="0" fontId="64" fillId="36" borderId="13" xfId="0" applyFont="1" applyFill="1" applyBorder="1" applyAlignment="1">
      <alignment vertical="center" wrapText="1"/>
    </xf>
    <xf numFmtId="3" fontId="67" fillId="0" borderId="11" xfId="0" applyNumberFormat="1" applyFont="1" applyFill="1" applyBorder="1" applyAlignment="1">
      <alignment horizontal="right"/>
    </xf>
    <xf numFmtId="0" fontId="64" fillId="35" borderId="11" xfId="0" applyFont="1" applyFill="1" applyBorder="1" applyAlignment="1">
      <alignment horizontal="right" wrapText="1"/>
    </xf>
    <xf numFmtId="0" fontId="65" fillId="35" borderId="11" xfId="0" applyFont="1" applyFill="1" applyBorder="1" applyAlignment="1">
      <alignment horizontal="right"/>
    </xf>
    <xf numFmtId="0" fontId="65" fillId="0" borderId="11" xfId="0" applyFont="1" applyBorder="1" applyAlignment="1">
      <alignment horizontal="right"/>
    </xf>
    <xf numFmtId="0" fontId="65" fillId="0" borderId="11" xfId="0" applyNumberFormat="1" applyFont="1" applyBorder="1" applyAlignment="1">
      <alignment horizontal="right"/>
    </xf>
    <xf numFmtId="0" fontId="65" fillId="35" borderId="11" xfId="0" applyNumberFormat="1" applyFont="1" applyFill="1" applyBorder="1" applyAlignment="1">
      <alignment horizontal="right"/>
    </xf>
    <xf numFmtId="0" fontId="67" fillId="35" borderId="11" xfId="0" applyFont="1" applyFill="1" applyBorder="1" applyAlignment="1">
      <alignment horizontal="right"/>
    </xf>
    <xf numFmtId="0" fontId="67" fillId="0" borderId="11" xfId="0" applyFont="1" applyBorder="1" applyAlignment="1">
      <alignment horizontal="right"/>
    </xf>
    <xf numFmtId="0" fontId="67" fillId="0" borderId="11" xfId="0" applyNumberFormat="1" applyFont="1" applyBorder="1" applyAlignment="1">
      <alignment horizontal="right"/>
    </xf>
    <xf numFmtId="0" fontId="67" fillId="35" borderId="11" xfId="0" applyNumberFormat="1" applyFont="1" applyFill="1" applyBorder="1" applyAlignment="1">
      <alignment horizontal="right"/>
    </xf>
    <xf numFmtId="0" fontId="65" fillId="35" borderId="0" xfId="0" applyFont="1" applyFill="1" applyAlignment="1">
      <alignment horizontal="right"/>
    </xf>
    <xf numFmtId="0" fontId="65" fillId="0" borderId="0" xfId="0" applyFont="1" applyAlignment="1">
      <alignment horizontal="right"/>
    </xf>
    <xf numFmtId="0" fontId="65" fillId="0" borderId="0" xfId="0" applyNumberFormat="1" applyFont="1" applyAlignment="1">
      <alignment horizontal="right"/>
    </xf>
    <xf numFmtId="0" fontId="65" fillId="35" borderId="0" xfId="0" applyNumberFormat="1" applyFont="1" applyFill="1" applyAlignment="1">
      <alignment horizontal="right"/>
    </xf>
    <xf numFmtId="1" fontId="65" fillId="37" borderId="11" xfId="0" applyNumberFormat="1" applyFont="1" applyFill="1" applyBorder="1" applyAlignment="1">
      <alignment horizontal="right" wrapText="1"/>
    </xf>
    <xf numFmtId="0" fontId="0" fillId="0" borderId="0" xfId="0" applyFill="1" applyBorder="1" applyAlignment="1">
      <alignment/>
    </xf>
    <xf numFmtId="0" fontId="0" fillId="0" borderId="0" xfId="0" applyFill="1" applyBorder="1" applyAlignment="1">
      <alignment/>
    </xf>
    <xf numFmtId="0" fontId="66" fillId="0" borderId="11" xfId="0" applyFont="1" applyBorder="1" applyAlignment="1">
      <alignment wrapText="1"/>
    </xf>
    <xf numFmtId="3" fontId="66" fillId="0" borderId="11" xfId="0" applyNumberFormat="1" applyFont="1" applyBorder="1" applyAlignment="1">
      <alignment horizontal="right" wrapText="1"/>
    </xf>
    <xf numFmtId="0" fontId="0" fillId="0" borderId="0" xfId="0" applyFill="1" applyAlignment="1">
      <alignment/>
    </xf>
    <xf numFmtId="0" fontId="70" fillId="0" borderId="0" xfId="0" applyFont="1" applyAlignment="1">
      <alignment horizontal="left" vertical="top"/>
    </xf>
    <xf numFmtId="3" fontId="64" fillId="35" borderId="11" xfId="0" applyNumberFormat="1" applyFont="1" applyFill="1" applyBorder="1" applyAlignment="1">
      <alignment vertical="top" wrapText="1"/>
    </xf>
    <xf numFmtId="3" fontId="64" fillId="0" borderId="11" xfId="0" applyNumberFormat="1" applyFont="1" applyBorder="1" applyAlignment="1">
      <alignment vertical="top" wrapText="1"/>
    </xf>
    <xf numFmtId="3" fontId="66" fillId="0" borderId="11" xfId="0" applyNumberFormat="1" applyFont="1" applyBorder="1" applyAlignment="1">
      <alignment vertical="top" wrapText="1"/>
    </xf>
    <xf numFmtId="0" fontId="63" fillId="0" borderId="0" xfId="0" applyFont="1" applyBorder="1" applyAlignment="1">
      <alignment horizontal="left" vertical="center"/>
    </xf>
    <xf numFmtId="0" fontId="66" fillId="0" borderId="11" xfId="0" applyFont="1" applyBorder="1" applyAlignment="1">
      <alignment horizontal="left" vertical="center" wrapText="1"/>
    </xf>
    <xf numFmtId="1" fontId="66" fillId="36" borderId="11" xfId="0" applyNumberFormat="1" applyFont="1" applyFill="1" applyBorder="1" applyAlignment="1">
      <alignment horizontal="right" wrapText="1"/>
    </xf>
    <xf numFmtId="1" fontId="66" fillId="0" borderId="11" xfId="0" applyNumberFormat="1" applyFont="1" applyBorder="1" applyAlignment="1">
      <alignment horizontal="right" wrapText="1"/>
    </xf>
    <xf numFmtId="1" fontId="0" fillId="0" borderId="0" xfId="0" applyNumberFormat="1" applyAlignment="1">
      <alignment/>
    </xf>
    <xf numFmtId="0" fontId="0" fillId="0" borderId="0" xfId="0" applyAlignment="1">
      <alignment/>
    </xf>
    <xf numFmtId="0" fontId="64" fillId="36" borderId="12" xfId="0" applyFont="1" applyFill="1" applyBorder="1" applyAlignment="1">
      <alignment horizontal="right" wrapText="1"/>
    </xf>
    <xf numFmtId="0" fontId="64" fillId="36" borderId="11" xfId="0" applyFont="1" applyFill="1" applyBorder="1" applyAlignment="1">
      <alignment horizontal="right" wrapText="1"/>
    </xf>
    <xf numFmtId="0" fontId="66" fillId="36" borderId="11" xfId="0" applyFont="1" applyFill="1" applyBorder="1" applyAlignment="1">
      <alignment horizontal="right" wrapText="1"/>
    </xf>
    <xf numFmtId="0" fontId="64" fillId="37" borderId="11" xfId="0" applyFont="1" applyFill="1" applyBorder="1" applyAlignment="1">
      <alignment horizontal="right" vertical="center" wrapText="1"/>
    </xf>
    <xf numFmtId="0" fontId="64" fillId="37" borderId="11" xfId="0" applyFont="1" applyFill="1" applyBorder="1" applyAlignment="1" quotePrefix="1">
      <alignment horizontal="right" vertical="center" wrapText="1"/>
    </xf>
    <xf numFmtId="0" fontId="64" fillId="37" borderId="11" xfId="0" applyFont="1" applyFill="1" applyBorder="1" applyAlignment="1">
      <alignment vertical="center" wrapText="1"/>
    </xf>
    <xf numFmtId="0" fontId="64" fillId="20" borderId="11" xfId="0" applyFont="1" applyFill="1" applyBorder="1" applyAlignment="1">
      <alignment horizontal="right" vertical="center" wrapText="1"/>
    </xf>
    <xf numFmtId="164" fontId="64" fillId="20" borderId="11" xfId="0" applyNumberFormat="1" applyFont="1" applyFill="1" applyBorder="1" applyAlignment="1">
      <alignment horizontal="right" vertical="center" wrapText="1"/>
    </xf>
    <xf numFmtId="3" fontId="64" fillId="37" borderId="11" xfId="0" applyNumberFormat="1" applyFont="1" applyFill="1" applyBorder="1" applyAlignment="1">
      <alignment horizontal="right" vertical="center"/>
    </xf>
    <xf numFmtId="165" fontId="64" fillId="37" borderId="11" xfId="0" applyNumberFormat="1" applyFont="1" applyFill="1" applyBorder="1" applyAlignment="1">
      <alignment horizontal="right" vertical="center"/>
    </xf>
    <xf numFmtId="0" fontId="64" fillId="20" borderId="11" xfId="0" applyFont="1" applyFill="1" applyBorder="1" applyAlignment="1">
      <alignment horizontal="right" vertical="center"/>
    </xf>
    <xf numFmtId="164" fontId="64" fillId="37" borderId="11" xfId="0" applyNumberFormat="1" applyFont="1" applyFill="1" applyBorder="1" applyAlignment="1">
      <alignment horizontal="right" vertical="center" wrapText="1"/>
    </xf>
    <xf numFmtId="0" fontId="66" fillId="37" borderId="11" xfId="0" applyFont="1" applyFill="1" applyBorder="1" applyAlignment="1">
      <alignment vertical="center" wrapText="1"/>
    </xf>
    <xf numFmtId="0" fontId="66" fillId="20" borderId="11" xfId="0" applyFont="1" applyFill="1" applyBorder="1" applyAlignment="1">
      <alignment horizontal="right" vertical="center" wrapText="1"/>
    </xf>
    <xf numFmtId="164" fontId="66" fillId="20" borderId="11" xfId="0" applyNumberFormat="1" applyFont="1" applyFill="1" applyBorder="1" applyAlignment="1">
      <alignment horizontal="right" vertical="center" wrapText="1"/>
    </xf>
    <xf numFmtId="3" fontId="66" fillId="37" borderId="11" xfId="0" applyNumberFormat="1" applyFont="1" applyFill="1" applyBorder="1" applyAlignment="1">
      <alignment horizontal="right" vertical="center"/>
    </xf>
    <xf numFmtId="165" fontId="66" fillId="37" borderId="11" xfId="0" applyNumberFormat="1" applyFont="1" applyFill="1" applyBorder="1" applyAlignment="1">
      <alignment horizontal="right" vertical="center"/>
    </xf>
    <xf numFmtId="0" fontId="66" fillId="20" borderId="11" xfId="0" applyFont="1" applyFill="1" applyBorder="1" applyAlignment="1">
      <alignment horizontal="right" vertical="center"/>
    </xf>
    <xf numFmtId="164" fontId="66" fillId="37" borderId="11" xfId="0" applyNumberFormat="1" applyFont="1" applyFill="1" applyBorder="1" applyAlignment="1">
      <alignment horizontal="right" vertical="center" wrapText="1"/>
    </xf>
    <xf numFmtId="0" fontId="64" fillId="37" borderId="11" xfId="0" applyFont="1" applyFill="1" applyBorder="1" applyAlignment="1">
      <alignment horizontal="right" vertical="center"/>
    </xf>
    <xf numFmtId="164" fontId="64" fillId="20" borderId="11" xfId="0" applyNumberFormat="1" applyFont="1" applyFill="1" applyBorder="1" applyAlignment="1" quotePrefix="1">
      <alignment horizontal="right" vertical="center" wrapText="1"/>
    </xf>
    <xf numFmtId="165" fontId="64" fillId="37" borderId="11" xfId="0" applyNumberFormat="1" applyFont="1" applyFill="1" applyBorder="1" applyAlignment="1">
      <alignment horizontal="right" vertical="center" wrapText="1"/>
    </xf>
    <xf numFmtId="0" fontId="66" fillId="0" borderId="11" xfId="0" applyFont="1" applyBorder="1" applyAlignment="1">
      <alignment vertical="center" wrapText="1"/>
    </xf>
    <xf numFmtId="3" fontId="66" fillId="0" borderId="11" xfId="0" applyNumberFormat="1" applyFont="1" applyBorder="1" applyAlignment="1">
      <alignment horizontal="right" vertical="center" wrapText="1"/>
    </xf>
    <xf numFmtId="165" fontId="66" fillId="0" borderId="11" xfId="0" applyNumberFormat="1" applyFont="1" applyBorder="1" applyAlignment="1">
      <alignment horizontal="right" vertical="center" wrapText="1"/>
    </xf>
    <xf numFmtId="164" fontId="66" fillId="0" borderId="11" xfId="0" applyNumberFormat="1" applyFont="1" applyBorder="1" applyAlignment="1">
      <alignment horizontal="right" vertical="center" wrapText="1"/>
    </xf>
    <xf numFmtId="0" fontId="55" fillId="33" borderId="11" xfId="0" applyFont="1" applyFill="1" applyBorder="1" applyAlignment="1">
      <alignment vertical="center" wrapText="1"/>
    </xf>
    <xf numFmtId="0" fontId="55" fillId="33" borderId="11" xfId="0" applyFont="1" applyFill="1" applyBorder="1" applyAlignment="1">
      <alignment horizontal="right" vertical="center" wrapText="1"/>
    </xf>
    <xf numFmtId="1" fontId="55" fillId="33" borderId="11" xfId="0" applyNumberFormat="1" applyFont="1" applyFill="1" applyBorder="1" applyAlignment="1">
      <alignment horizontal="right" vertical="center" wrapText="1"/>
    </xf>
    <xf numFmtId="3" fontId="55" fillId="33" borderId="11" xfId="0" applyNumberFormat="1" applyFont="1" applyFill="1" applyBorder="1" applyAlignment="1">
      <alignment horizontal="right" vertical="center" wrapText="1"/>
    </xf>
    <xf numFmtId="164" fontId="55" fillId="33" borderId="11" xfId="0" applyNumberFormat="1" applyFont="1" applyFill="1" applyBorder="1" applyAlignment="1">
      <alignment horizontal="right" vertical="center" wrapText="1"/>
    </xf>
    <xf numFmtId="0" fontId="64" fillId="0" borderId="11" xfId="0" applyFont="1" applyFill="1" applyBorder="1" applyAlignment="1">
      <alignment horizontal="left" wrapText="1"/>
    </xf>
    <xf numFmtId="49" fontId="71" fillId="38" borderId="11" xfId="0" applyNumberFormat="1" applyFont="1" applyFill="1" applyBorder="1" applyAlignment="1">
      <alignment/>
    </xf>
    <xf numFmtId="3" fontId="69" fillId="38" borderId="11" xfId="0" applyNumberFormat="1" applyFont="1" applyFill="1" applyBorder="1" applyAlignment="1">
      <alignment horizontal="righ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 fontId="64" fillId="0" borderId="23" xfId="0" applyNumberFormat="1" applyFont="1" applyFill="1" applyBorder="1" applyAlignment="1">
      <alignment horizontal="right" wrapText="1"/>
    </xf>
    <xf numFmtId="1" fontId="64" fillId="0" borderId="24" xfId="0" applyNumberFormat="1" applyFont="1" applyFill="1" applyBorder="1" applyAlignment="1">
      <alignment horizontal="right" wrapText="1"/>
    </xf>
    <xf numFmtId="0" fontId="64" fillId="0" borderId="24" xfId="0" applyNumberFormat="1" applyFont="1" applyFill="1" applyBorder="1" applyAlignment="1">
      <alignment horizontal="right" wrapText="1"/>
    </xf>
    <xf numFmtId="0" fontId="64" fillId="35" borderId="11" xfId="0" applyFont="1" applyFill="1" applyBorder="1" applyAlignment="1">
      <alignment horizontal="right" vertical="top" wrapText="1"/>
    </xf>
    <xf numFmtId="0" fontId="66" fillId="36" borderId="11" xfId="0" applyFont="1" applyFill="1" applyBorder="1" applyAlignment="1">
      <alignment horizontal="right" wrapText="1"/>
    </xf>
    <xf numFmtId="0" fontId="0" fillId="0" borderId="0" xfId="0" applyAlignment="1">
      <alignment/>
    </xf>
    <xf numFmtId="0" fontId="17" fillId="0" borderId="0" xfId="0" applyFont="1" applyBorder="1" applyAlignment="1">
      <alignment vertical="top"/>
    </xf>
    <xf numFmtId="0" fontId="64" fillId="41" borderId="11" xfId="0" applyFont="1" applyFill="1" applyBorder="1" applyAlignment="1">
      <alignment horizontal="left" wrapText="1"/>
    </xf>
    <xf numFmtId="164" fontId="56" fillId="0" borderId="0" xfId="0" applyNumberFormat="1" applyFont="1" applyAlignment="1">
      <alignment/>
    </xf>
    <xf numFmtId="164" fontId="72" fillId="36" borderId="11" xfId="0" applyNumberFormat="1" applyFont="1" applyFill="1" applyBorder="1" applyAlignment="1">
      <alignment horizontal="right" wrapText="1"/>
    </xf>
    <xf numFmtId="164" fontId="72" fillId="0" borderId="11" xfId="0" applyNumberFormat="1" applyFont="1" applyBorder="1" applyAlignment="1">
      <alignment horizontal="right" wrapText="1"/>
    </xf>
    <xf numFmtId="1" fontId="11" fillId="20" borderId="11" xfId="0" applyNumberFormat="1" applyFont="1" applyFill="1" applyBorder="1" applyAlignment="1">
      <alignment horizontal="right" wrapText="1"/>
    </xf>
    <xf numFmtId="0" fontId="57" fillId="0" borderId="0" xfId="0" applyFont="1" applyAlignment="1">
      <alignment horizontal="justify"/>
    </xf>
    <xf numFmtId="0" fontId="0" fillId="0" borderId="0" xfId="0" applyAlignment="1">
      <alignment/>
    </xf>
    <xf numFmtId="0" fontId="66" fillId="0" borderId="12" xfId="0" applyFont="1" applyBorder="1" applyAlignment="1">
      <alignment horizontal="left" vertical="center" wrapText="1"/>
    </xf>
    <xf numFmtId="0" fontId="66" fillId="0" borderId="0" xfId="0" applyFont="1" applyBorder="1" applyAlignment="1">
      <alignment horizontal="left" vertical="center" wrapText="1"/>
    </xf>
    <xf numFmtId="0" fontId="66" fillId="0" borderId="13" xfId="0" applyFont="1" applyBorder="1" applyAlignment="1">
      <alignment horizontal="left" vertical="center" wrapText="1"/>
    </xf>
    <xf numFmtId="0" fontId="66" fillId="20" borderId="11" xfId="0" applyFont="1" applyFill="1" applyBorder="1" applyAlignment="1">
      <alignment horizontal="center" wrapText="1"/>
    </xf>
    <xf numFmtId="0" fontId="66" fillId="0" borderId="11" xfId="0" applyFont="1" applyBorder="1" applyAlignment="1">
      <alignment horizontal="center" wrapText="1"/>
    </xf>
    <xf numFmtId="0" fontId="66" fillId="20" borderId="12" xfId="0" applyFont="1" applyFill="1" applyBorder="1" applyAlignment="1">
      <alignment horizontal="center" wrapText="1"/>
    </xf>
    <xf numFmtId="0" fontId="66" fillId="20" borderId="13" xfId="0" applyFont="1" applyFill="1" applyBorder="1" applyAlignment="1">
      <alignment horizontal="center" wrapText="1"/>
    </xf>
    <xf numFmtId="0" fontId="58" fillId="0" borderId="12" xfId="0" applyFont="1" applyBorder="1" applyAlignment="1">
      <alignment horizontal="left"/>
    </xf>
    <xf numFmtId="0" fontId="57" fillId="0" borderId="0" xfId="0" applyFont="1" applyAlignment="1">
      <alignment horizontal="left"/>
    </xf>
    <xf numFmtId="0" fontId="66" fillId="36" borderId="12" xfId="0" applyFont="1" applyFill="1" applyBorder="1" applyAlignment="1">
      <alignment horizontal="left"/>
    </xf>
    <xf numFmtId="0" fontId="66" fillId="36" borderId="0" xfId="0" applyFont="1" applyFill="1" applyBorder="1" applyAlignment="1">
      <alignment horizontal="left"/>
    </xf>
    <xf numFmtId="0" fontId="66" fillId="36" borderId="13" xfId="0" applyFont="1" applyFill="1" applyBorder="1" applyAlignment="1">
      <alignment horizontal="left"/>
    </xf>
    <xf numFmtId="0" fontId="64" fillId="36" borderId="12" xfId="0" applyFont="1" applyFill="1" applyBorder="1" applyAlignment="1">
      <alignment horizontal="right" wrapText="1"/>
    </xf>
    <xf numFmtId="0" fontId="64" fillId="36" borderId="0" xfId="0" applyFont="1" applyFill="1" applyBorder="1" applyAlignment="1">
      <alignment horizontal="right" wrapText="1"/>
    </xf>
    <xf numFmtId="0" fontId="64" fillId="36" borderId="13" xfId="0" applyFont="1" applyFill="1" applyBorder="1" applyAlignment="1">
      <alignment horizontal="right" wrapText="1"/>
    </xf>
    <xf numFmtId="0" fontId="66" fillId="0" borderId="11" xfId="0" applyFont="1" applyFill="1" applyBorder="1" applyAlignment="1">
      <alignment horizontal="center" wrapText="1"/>
    </xf>
    <xf numFmtId="0" fontId="66" fillId="0" borderId="23" xfId="0" applyFont="1" applyFill="1" applyBorder="1" applyAlignment="1">
      <alignment horizontal="center" wrapText="1"/>
    </xf>
    <xf numFmtId="0" fontId="66" fillId="0" borderId="25" xfId="0" applyFont="1" applyFill="1"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73" fillId="0" borderId="26" xfId="0" applyFont="1" applyBorder="1" applyAlignment="1">
      <alignment horizontal="center"/>
    </xf>
    <xf numFmtId="0" fontId="73" fillId="0" borderId="27" xfId="0" applyFont="1" applyBorder="1" applyAlignment="1">
      <alignment horizontal="center"/>
    </xf>
    <xf numFmtId="0" fontId="73" fillId="0" borderId="28" xfId="0" applyFont="1" applyBorder="1" applyAlignment="1">
      <alignment horizontal="center"/>
    </xf>
    <xf numFmtId="0" fontId="73" fillId="0" borderId="12" xfId="0" applyFont="1" applyBorder="1" applyAlignment="1">
      <alignment horizontal="center"/>
    </xf>
    <xf numFmtId="0" fontId="73" fillId="0" borderId="0" xfId="0" applyFont="1" applyBorder="1" applyAlignment="1">
      <alignment horizontal="center"/>
    </xf>
    <xf numFmtId="0" fontId="73" fillId="0" borderId="13" xfId="0" applyFont="1" applyBorder="1" applyAlignment="1">
      <alignment horizontal="center"/>
    </xf>
    <xf numFmtId="0" fontId="12" fillId="36" borderId="12" xfId="0" applyFont="1" applyFill="1" applyBorder="1" applyAlignment="1">
      <alignment horizontal="left" vertical="center" wrapText="1"/>
    </xf>
    <xf numFmtId="0" fontId="65" fillId="36" borderId="0" xfId="0" applyFont="1" applyFill="1" applyBorder="1" applyAlignment="1">
      <alignment horizontal="left" vertical="center"/>
    </xf>
    <xf numFmtId="0" fontId="65" fillId="36" borderId="13" xfId="0" applyFont="1" applyFill="1" applyBorder="1" applyAlignment="1">
      <alignment horizontal="left" vertical="center"/>
    </xf>
    <xf numFmtId="0" fontId="67" fillId="35" borderId="11" xfId="0" applyFont="1" applyFill="1" applyBorder="1" applyAlignment="1">
      <alignment horizontal="center"/>
    </xf>
    <xf numFmtId="0" fontId="67" fillId="0" borderId="11" xfId="0" applyFont="1" applyBorder="1" applyAlignment="1">
      <alignment horizontal="center"/>
    </xf>
    <xf numFmtId="0" fontId="65" fillId="0" borderId="11" xfId="0" applyFont="1" applyBorder="1" applyAlignment="1">
      <alignment horizontal="center"/>
    </xf>
    <xf numFmtId="0" fontId="65" fillId="35" borderId="11" xfId="0" applyFont="1" applyFill="1" applyBorder="1" applyAlignment="1">
      <alignment horizontal="center"/>
    </xf>
    <xf numFmtId="0" fontId="64" fillId="36" borderId="11" xfId="0" applyFont="1" applyFill="1" applyBorder="1" applyAlignment="1">
      <alignment horizontal="right" wrapText="1"/>
    </xf>
    <xf numFmtId="0" fontId="66" fillId="36" borderId="12" xfId="0" applyFont="1" applyFill="1" applyBorder="1" applyAlignment="1">
      <alignment horizontal="left" vertical="center" wrapText="1"/>
    </xf>
    <xf numFmtId="0" fontId="66" fillId="36" borderId="13" xfId="0" applyFont="1" applyFill="1" applyBorder="1" applyAlignment="1">
      <alignment horizontal="left" vertical="center" wrapText="1"/>
    </xf>
    <xf numFmtId="0" fontId="66" fillId="36" borderId="12" xfId="0" applyFont="1" applyFill="1" applyBorder="1" applyAlignment="1">
      <alignment horizontal="left" wrapText="1"/>
    </xf>
    <xf numFmtId="0" fontId="66" fillId="36" borderId="13" xfId="0" applyFont="1" applyFill="1" applyBorder="1" applyAlignment="1">
      <alignment horizontal="left" wrapText="1"/>
    </xf>
    <xf numFmtId="0" fontId="66" fillId="36" borderId="11" xfId="0" applyFont="1" applyFill="1" applyBorder="1" applyAlignment="1">
      <alignment horizontal="right" wrapText="1"/>
    </xf>
    <xf numFmtId="0" fontId="0" fillId="0" borderId="11" xfId="0" applyBorder="1" applyAlignment="1">
      <alignment horizontal="center" wrapText="1"/>
    </xf>
    <xf numFmtId="0" fontId="66" fillId="0" borderId="12" xfId="0" applyFont="1" applyBorder="1" applyAlignment="1">
      <alignment horizontal="left" vertical="center"/>
    </xf>
    <xf numFmtId="0" fontId="66" fillId="0" borderId="13" xfId="0" applyFont="1" applyBorder="1" applyAlignment="1">
      <alignment horizontal="left" vertical="center"/>
    </xf>
    <xf numFmtId="2" fontId="66" fillId="36" borderId="11" xfId="0" applyNumberFormat="1" applyFont="1" applyFill="1" applyBorder="1" applyAlignment="1">
      <alignment horizontal="center" vertical="center" wrapText="1"/>
    </xf>
    <xf numFmtId="0" fontId="58" fillId="0" borderId="0" xfId="0" applyFont="1" applyBorder="1" applyAlignment="1">
      <alignment horizontal="justify" vertical="center"/>
    </xf>
    <xf numFmtId="0" fontId="74" fillId="0" borderId="0" xfId="0" applyFont="1" applyBorder="1" applyAlignment="1">
      <alignment vertical="center"/>
    </xf>
    <xf numFmtId="0" fontId="58" fillId="0" borderId="0" xfId="0" applyFont="1" applyBorder="1" applyAlignment="1">
      <alignment horizontal="left" wrapText="1"/>
    </xf>
    <xf numFmtId="0" fontId="16" fillId="0" borderId="0" xfId="0" applyFont="1" applyBorder="1" applyAlignment="1">
      <alignment horizontal="justify" vertical="top"/>
    </xf>
    <xf numFmtId="0" fontId="17" fillId="0" borderId="0" xfId="0" applyFont="1" applyBorder="1" applyAlignment="1">
      <alignment vertical="top"/>
    </xf>
    <xf numFmtId="0" fontId="66" fillId="36" borderId="11" xfId="0" applyFont="1" applyFill="1" applyBorder="1" applyAlignment="1">
      <alignment horizontal="left" wrapText="1"/>
    </xf>
    <xf numFmtId="0" fontId="16" fillId="0" borderId="0" xfId="0" applyFont="1" applyBorder="1" applyAlignment="1">
      <alignment horizontal="justify"/>
    </xf>
    <xf numFmtId="0" fontId="17" fillId="0" borderId="0" xfId="0" applyFont="1" applyBorder="1" applyAlignment="1">
      <alignment/>
    </xf>
    <xf numFmtId="0" fontId="66" fillId="0" borderId="12" xfId="0" applyFont="1" applyBorder="1" applyAlignment="1">
      <alignment vertical="center"/>
    </xf>
    <xf numFmtId="0" fontId="66" fillId="0" borderId="0" xfId="0" applyFont="1" applyBorder="1" applyAlignment="1">
      <alignment vertical="center"/>
    </xf>
    <xf numFmtId="0" fontId="66" fillId="36" borderId="11" xfId="0" applyFont="1" applyFill="1" applyBorder="1" applyAlignment="1">
      <alignment horizontal="center" vertical="top" wrapText="1"/>
    </xf>
    <xf numFmtId="0" fontId="66" fillId="35" borderId="11" xfId="0" applyFont="1" applyFill="1" applyBorder="1" applyAlignment="1">
      <alignment horizontal="center" vertical="top" wrapText="1"/>
    </xf>
    <xf numFmtId="0" fontId="66" fillId="0" borderId="11" xfId="0" applyFont="1" applyBorder="1" applyAlignment="1">
      <alignment horizontal="center" vertical="top" wrapText="1"/>
    </xf>
    <xf numFmtId="0" fontId="66" fillId="0" borderId="0" xfId="0" applyFont="1" applyBorder="1" applyAlignment="1">
      <alignment horizontal="left" vertical="center"/>
    </xf>
    <xf numFmtId="0" fontId="66" fillId="37" borderId="11" xfId="0" applyFont="1" applyFill="1" applyBorder="1" applyAlignment="1">
      <alignment horizontal="center" vertical="center" wrapText="1"/>
    </xf>
    <xf numFmtId="0" fontId="66" fillId="37" borderId="11" xfId="0" applyFont="1" applyFill="1" applyBorder="1" applyAlignment="1">
      <alignment horizontal="left" vertical="center" wrapText="1"/>
    </xf>
    <xf numFmtId="0" fontId="66" fillId="20" borderId="11" xfId="0" applyFont="1" applyFill="1" applyBorder="1" applyAlignment="1">
      <alignment horizontal="center" vertical="center" wrapText="1"/>
    </xf>
    <xf numFmtId="0" fontId="66" fillId="37" borderId="12" xfId="0" applyFont="1" applyFill="1" applyBorder="1" applyAlignment="1">
      <alignment horizontal="left" vertical="center" wrapText="1"/>
    </xf>
    <xf numFmtId="0" fontId="66" fillId="37" borderId="0" xfId="0" applyFont="1" applyFill="1" applyBorder="1" applyAlignment="1">
      <alignment horizontal="left" vertical="center" wrapText="1"/>
    </xf>
    <xf numFmtId="0" fontId="66" fillId="37" borderId="13" xfId="0" applyFont="1" applyFill="1" applyBorder="1" applyAlignment="1">
      <alignment horizontal="left" vertical="center" wrapText="1"/>
    </xf>
    <xf numFmtId="0" fontId="58" fillId="0" borderId="0" xfId="0" applyFont="1" applyAlignment="1">
      <alignment horizontal="justify"/>
    </xf>
    <xf numFmtId="0" fontId="74" fillId="0" borderId="0" xfId="0" applyFont="1" applyAlignment="1">
      <alignment/>
    </xf>
    <xf numFmtId="0" fontId="66" fillId="0" borderId="11" xfId="0" applyFont="1" applyFill="1" applyBorder="1" applyAlignment="1">
      <alignment horizontal="center" vertical="center"/>
    </xf>
    <xf numFmtId="0" fontId="58" fillId="0" borderId="0" xfId="0" applyFont="1" applyBorder="1" applyAlignment="1">
      <alignment horizontal="justify" vertical="top"/>
    </xf>
    <xf numFmtId="0" fontId="74" fillId="0" borderId="0" xfId="0" applyFont="1" applyBorder="1" applyAlignment="1">
      <alignment vertical="top"/>
    </xf>
    <xf numFmtId="0" fontId="12" fillId="0" borderId="12" xfId="46" applyFont="1" applyBorder="1" applyAlignment="1">
      <alignment horizontal="left" vertical="center"/>
      <protection/>
    </xf>
    <xf numFmtId="0" fontId="12" fillId="0" borderId="13" xfId="46" applyFont="1" applyBorder="1" applyAlignment="1">
      <alignment horizontal="left" vertical="center"/>
      <protection/>
    </xf>
    <xf numFmtId="0" fontId="66" fillId="36" borderId="11" xfId="0" applyFont="1" applyFill="1" applyBorder="1" applyAlignment="1">
      <alignment horizontal="center" wrapText="1"/>
    </xf>
    <xf numFmtId="0" fontId="58" fillId="0" borderId="0" xfId="0" applyFont="1" applyBorder="1" applyAlignment="1">
      <alignment horizontal="justify"/>
    </xf>
    <xf numFmtId="0" fontId="74" fillId="0" borderId="0" xfId="0" applyFont="1" applyBorder="1" applyAlignment="1">
      <alignment/>
    </xf>
    <xf numFmtId="0" fontId="66" fillId="36" borderId="11" xfId="0" applyFont="1" applyFill="1" applyBorder="1" applyAlignment="1">
      <alignment horizontal="center"/>
    </xf>
    <xf numFmtId="0" fontId="66" fillId="35" borderId="11" xfId="0" applyFont="1" applyFill="1" applyBorder="1" applyAlignment="1">
      <alignment horizontal="center"/>
    </xf>
    <xf numFmtId="0" fontId="65" fillId="36" borderId="11" xfId="0" applyFont="1" applyFill="1" applyBorder="1" applyAlignment="1">
      <alignment horizontal="center" wrapText="1"/>
    </xf>
    <xf numFmtId="0" fontId="0" fillId="0" borderId="0" xfId="0" applyBorder="1" applyAlignment="1">
      <alignment vertical="center"/>
    </xf>
    <xf numFmtId="0" fontId="16" fillId="0" borderId="0" xfId="0" applyFont="1" applyBorder="1" applyAlignment="1">
      <alignment/>
    </xf>
    <xf numFmtId="0" fontId="66" fillId="42" borderId="12" xfId="0" applyFont="1" applyFill="1" applyBorder="1" applyAlignment="1">
      <alignment horizontal="left" vertical="center" wrapText="1"/>
    </xf>
    <xf numFmtId="0" fontId="66" fillId="42" borderId="13" xfId="0" applyFont="1" applyFill="1" applyBorder="1" applyAlignment="1">
      <alignment horizontal="left" vertical="center" wrapText="1"/>
    </xf>
    <xf numFmtId="0" fontId="58" fillId="0" borderId="0" xfId="0" applyFont="1" applyAlignment="1">
      <alignment horizontal="justify" vertical="center"/>
    </xf>
    <xf numFmtId="0" fontId="74" fillId="0" borderId="0" xfId="0" applyFont="1" applyAlignment="1">
      <alignment vertical="center"/>
    </xf>
    <xf numFmtId="0" fontId="12" fillId="0" borderId="11" xfId="46" applyFont="1" applyBorder="1" applyAlignment="1">
      <alignment/>
      <protection/>
    </xf>
    <xf numFmtId="0" fontId="0" fillId="0" borderId="0" xfId="0" applyBorder="1" applyAlignment="1">
      <alignment/>
    </xf>
    <xf numFmtId="0" fontId="66" fillId="36" borderId="12" xfId="0" applyFont="1" applyFill="1" applyBorder="1" applyAlignment="1">
      <alignment horizontal="center" wrapText="1"/>
    </xf>
    <xf numFmtId="0" fontId="0" fillId="0" borderId="12" xfId="0" applyBorder="1" applyAlignment="1">
      <alignment/>
    </xf>
    <xf numFmtId="0" fontId="0" fillId="0" borderId="13" xfId="0" applyBorder="1" applyAlignment="1">
      <alignment/>
    </xf>
    <xf numFmtId="0" fontId="66" fillId="36" borderId="13" xfId="0" applyFont="1" applyFill="1" applyBorder="1" applyAlignment="1">
      <alignment horizontal="center"/>
    </xf>
    <xf numFmtId="0" fontId="0" fillId="0" borderId="13" xfId="0" applyBorder="1" applyAlignment="1">
      <alignment wrapText="1"/>
    </xf>
    <xf numFmtId="0" fontId="66" fillId="36" borderId="12" xfId="0" applyFont="1" applyFill="1" applyBorder="1" applyAlignment="1">
      <alignment horizontal="right" wrapText="1"/>
    </xf>
    <xf numFmtId="0" fontId="52" fillId="0" borderId="13" xfId="0" applyFont="1" applyBorder="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B3:K11"/>
  <sheetViews>
    <sheetView zoomScalePageLayoutView="0" workbookViewId="0" topLeftCell="A1">
      <selection activeCell="P28" sqref="P28"/>
    </sheetView>
  </sheetViews>
  <sheetFormatPr defaultColWidth="9.140625" defaultRowHeight="15"/>
  <cols>
    <col min="1" max="1" width="4.28125" style="0" customWidth="1"/>
  </cols>
  <sheetData>
    <row r="3" spans="2:11" ht="15">
      <c r="B3" s="227" t="s">
        <v>198</v>
      </c>
      <c r="C3" s="228"/>
      <c r="D3" s="228"/>
      <c r="E3" s="228"/>
      <c r="F3" s="228"/>
      <c r="G3" s="228"/>
      <c r="H3" s="228"/>
      <c r="I3" s="228"/>
      <c r="J3" s="228"/>
      <c r="K3" s="228"/>
    </row>
    <row r="4" spans="2:11" ht="15">
      <c r="B4" s="29" t="s">
        <v>242</v>
      </c>
      <c r="C4" s="125"/>
      <c r="D4" s="125"/>
      <c r="E4" s="125"/>
      <c r="F4" s="125"/>
      <c r="G4" s="125"/>
      <c r="H4" s="125"/>
      <c r="I4" s="125"/>
      <c r="J4" s="125"/>
      <c r="K4" s="125"/>
    </row>
    <row r="5" spans="2:11" ht="15">
      <c r="B5" s="229" t="s">
        <v>0</v>
      </c>
      <c r="C5" s="232">
        <v>2016</v>
      </c>
      <c r="D5" s="232"/>
      <c r="E5" s="232"/>
      <c r="F5" s="233">
        <v>2015</v>
      </c>
      <c r="G5" s="233"/>
      <c r="H5" s="233"/>
      <c r="I5" s="234" t="s">
        <v>1</v>
      </c>
      <c r="J5" s="234"/>
      <c r="K5" s="234"/>
    </row>
    <row r="6" spans="2:11" ht="15">
      <c r="B6" s="230"/>
      <c r="C6" s="232"/>
      <c r="D6" s="232"/>
      <c r="E6" s="232"/>
      <c r="F6" s="233"/>
      <c r="G6" s="233"/>
      <c r="H6" s="233"/>
      <c r="I6" s="235" t="s">
        <v>243</v>
      </c>
      <c r="J6" s="235"/>
      <c r="K6" s="235"/>
    </row>
    <row r="7" spans="2:11" ht="15">
      <c r="B7" s="231"/>
      <c r="C7" s="122" t="s">
        <v>2</v>
      </c>
      <c r="D7" s="122" t="s">
        <v>3</v>
      </c>
      <c r="E7" s="122" t="s">
        <v>4</v>
      </c>
      <c r="F7" s="122" t="s">
        <v>2</v>
      </c>
      <c r="G7" s="122" t="s">
        <v>3</v>
      </c>
      <c r="H7" s="122" t="s">
        <v>4</v>
      </c>
      <c r="I7" s="122" t="s">
        <v>2</v>
      </c>
      <c r="J7" s="122" t="s">
        <v>3</v>
      </c>
      <c r="K7" s="122" t="s">
        <v>4</v>
      </c>
    </row>
    <row r="8" spans="2:11" ht="15">
      <c r="B8" s="30" t="s">
        <v>158</v>
      </c>
      <c r="C8" s="31">
        <v>547</v>
      </c>
      <c r="D8" s="32">
        <v>22</v>
      </c>
      <c r="E8" s="31">
        <v>911</v>
      </c>
      <c r="F8" s="31">
        <v>501</v>
      </c>
      <c r="G8" s="32">
        <v>26</v>
      </c>
      <c r="H8" s="31">
        <v>866</v>
      </c>
      <c r="I8" s="35">
        <v>9.18</v>
      </c>
      <c r="J8" s="36">
        <v>-15.38</v>
      </c>
      <c r="K8" s="35">
        <v>5.2</v>
      </c>
    </row>
    <row r="9" spans="2:11" ht="15">
      <c r="B9" s="30" t="s">
        <v>159</v>
      </c>
      <c r="C9" s="34">
        <v>398</v>
      </c>
      <c r="D9" s="32">
        <v>20</v>
      </c>
      <c r="E9" s="34">
        <v>608</v>
      </c>
      <c r="F9" s="34">
        <v>435</v>
      </c>
      <c r="G9" s="32">
        <v>17</v>
      </c>
      <c r="H9" s="34">
        <v>696</v>
      </c>
      <c r="I9" s="35">
        <v>-8.51</v>
      </c>
      <c r="J9" s="36">
        <v>17.65</v>
      </c>
      <c r="K9" s="35">
        <v>-12.64</v>
      </c>
    </row>
    <row r="10" spans="2:11" ht="15">
      <c r="B10" s="37" t="s">
        <v>160</v>
      </c>
      <c r="C10" s="38">
        <v>945</v>
      </c>
      <c r="D10" s="39">
        <v>42</v>
      </c>
      <c r="E10" s="38">
        <v>1519</v>
      </c>
      <c r="F10" s="38">
        <v>936</v>
      </c>
      <c r="G10" s="39">
        <v>43</v>
      </c>
      <c r="H10" s="38">
        <v>1562</v>
      </c>
      <c r="I10" s="40">
        <v>0.96</v>
      </c>
      <c r="J10" s="40">
        <v>-2.33</v>
      </c>
      <c r="K10" s="40">
        <v>-2.75</v>
      </c>
    </row>
    <row r="11" spans="2:11" ht="15">
      <c r="B11" s="37" t="s">
        <v>5</v>
      </c>
      <c r="C11" s="38">
        <v>175791</v>
      </c>
      <c r="D11" s="38">
        <v>3283</v>
      </c>
      <c r="E11" s="38">
        <v>249175</v>
      </c>
      <c r="F11" s="38">
        <v>174539</v>
      </c>
      <c r="G11" s="38">
        <v>3428</v>
      </c>
      <c r="H11" s="38">
        <v>246920</v>
      </c>
      <c r="I11" s="40">
        <v>0.72</v>
      </c>
      <c r="J11" s="40">
        <v>-4.23</v>
      </c>
      <c r="K11" s="40">
        <v>0.91</v>
      </c>
    </row>
  </sheetData>
  <sheetProtection/>
  <mergeCells count="6">
    <mergeCell ref="B3:K3"/>
    <mergeCell ref="B5:B7"/>
    <mergeCell ref="C5:E6"/>
    <mergeCell ref="F5:H6"/>
    <mergeCell ref="I5:K5"/>
    <mergeCell ref="I6:K6"/>
  </mergeCells>
  <printOptions/>
  <pageMargins left="0.3937007874015748" right="0.7086614173228347" top="0.7480314960629921" bottom="0.7480314960629921" header="0.31496062992125984" footer="0.3149606299212598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L22" sqref="L22"/>
    </sheetView>
  </sheetViews>
  <sheetFormatPr defaultColWidth="9.140625" defaultRowHeight="15"/>
  <cols>
    <col min="2" max="2" width="15.421875" style="0" customWidth="1"/>
  </cols>
  <sheetData>
    <row r="3" spans="2:9" ht="15">
      <c r="B3" s="12" t="s">
        <v>248</v>
      </c>
      <c r="C3" s="109"/>
      <c r="D3" s="109"/>
      <c r="E3" s="109"/>
      <c r="F3" s="109"/>
      <c r="G3" s="109"/>
      <c r="H3" s="109"/>
      <c r="I3" s="3"/>
    </row>
    <row r="4" spans="2:9" ht="15">
      <c r="B4" s="19" t="s">
        <v>175</v>
      </c>
      <c r="C4" s="3"/>
      <c r="D4" s="3"/>
      <c r="E4" s="3"/>
      <c r="F4" s="4"/>
      <c r="G4" s="4"/>
      <c r="H4" s="3"/>
      <c r="I4" s="3"/>
    </row>
    <row r="5" spans="2:9" ht="15">
      <c r="B5" s="265" t="s">
        <v>8</v>
      </c>
      <c r="C5" s="264" t="s">
        <v>2</v>
      </c>
      <c r="D5" s="264" t="s">
        <v>3</v>
      </c>
      <c r="E5" s="264" t="s">
        <v>4</v>
      </c>
      <c r="F5" s="264" t="s">
        <v>15</v>
      </c>
      <c r="G5" s="264" t="s">
        <v>16</v>
      </c>
      <c r="H5" s="3"/>
      <c r="I5" s="3"/>
    </row>
    <row r="6" spans="2:9" ht="15">
      <c r="B6" s="266"/>
      <c r="C6" s="264"/>
      <c r="D6" s="264"/>
      <c r="E6" s="264"/>
      <c r="F6" s="264"/>
      <c r="G6" s="264"/>
      <c r="H6" s="3"/>
      <c r="I6" s="3"/>
    </row>
    <row r="7" spans="2:9" ht="15">
      <c r="B7" s="30" t="s">
        <v>11</v>
      </c>
      <c r="C7" s="31">
        <v>476</v>
      </c>
      <c r="D7" s="33">
        <v>6</v>
      </c>
      <c r="E7" s="47">
        <v>721</v>
      </c>
      <c r="F7" s="42">
        <v>1.26</v>
      </c>
      <c r="G7" s="41">
        <v>151.47</v>
      </c>
      <c r="H7" s="3"/>
      <c r="I7" s="3"/>
    </row>
    <row r="8" spans="2:9" ht="15">
      <c r="B8" s="30" t="s">
        <v>12</v>
      </c>
      <c r="C8" s="31">
        <v>55</v>
      </c>
      <c r="D8" s="33">
        <v>1</v>
      </c>
      <c r="E8" s="47">
        <v>96</v>
      </c>
      <c r="F8" s="42">
        <v>1.82</v>
      </c>
      <c r="G8" s="41">
        <v>174.55</v>
      </c>
      <c r="H8" s="3"/>
      <c r="I8" s="3"/>
    </row>
    <row r="9" spans="2:9" ht="15">
      <c r="B9" s="30" t="s">
        <v>13</v>
      </c>
      <c r="C9" s="31">
        <v>405</v>
      </c>
      <c r="D9" s="33">
        <v>34</v>
      </c>
      <c r="E9" s="47">
        <v>710</v>
      </c>
      <c r="F9" s="42">
        <v>8.4</v>
      </c>
      <c r="G9" s="41">
        <v>175.31</v>
      </c>
      <c r="H9" s="3"/>
      <c r="I9" s="3"/>
    </row>
    <row r="10" spans="2:9" ht="15">
      <c r="B10" s="37" t="s">
        <v>14</v>
      </c>
      <c r="C10" s="38">
        <v>936</v>
      </c>
      <c r="D10" s="38">
        <v>41</v>
      </c>
      <c r="E10" s="38">
        <v>1527</v>
      </c>
      <c r="F10" s="40">
        <v>4.38</v>
      </c>
      <c r="G10" s="37">
        <v>163.14</v>
      </c>
      <c r="H10" s="3"/>
      <c r="I10" s="3"/>
    </row>
    <row r="11" spans="2:8" ht="15">
      <c r="B11" s="20" t="s">
        <v>199</v>
      </c>
      <c r="C11" s="3"/>
      <c r="D11" s="3"/>
      <c r="E11" s="3"/>
      <c r="F11" s="4"/>
      <c r="G11" s="4"/>
      <c r="H11" s="3"/>
    </row>
    <row r="12" spans="2:8" ht="15">
      <c r="B12" s="20" t="s">
        <v>205</v>
      </c>
      <c r="C12" s="15"/>
      <c r="D12" s="15"/>
      <c r="E12" s="15"/>
      <c r="F12" s="21"/>
      <c r="G12" s="21"/>
      <c r="H12" s="15"/>
    </row>
    <row r="13" spans="2:8" ht="15">
      <c r="B13" s="20" t="s">
        <v>189</v>
      </c>
      <c r="C13" s="15"/>
      <c r="D13" s="15"/>
      <c r="E13" s="15"/>
      <c r="F13" s="21"/>
      <c r="G13" s="21"/>
      <c r="H13" s="1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2:F10"/>
  <sheetViews>
    <sheetView zoomScalePageLayoutView="0" workbookViewId="0" topLeftCell="A1">
      <selection activeCell="I33" sqref="I33"/>
    </sheetView>
  </sheetViews>
  <sheetFormatPr defaultColWidth="9.140625" defaultRowHeight="15"/>
  <cols>
    <col min="2" max="2" width="28.140625" style="0" customWidth="1"/>
  </cols>
  <sheetData>
    <row r="2" spans="2:3" ht="15">
      <c r="B2" s="12" t="s">
        <v>281</v>
      </c>
      <c r="C2" s="134"/>
    </row>
    <row r="3" spans="2:6" ht="15">
      <c r="B3" s="19" t="s">
        <v>247</v>
      </c>
      <c r="C3" s="3"/>
      <c r="E3" s="134"/>
      <c r="F3" s="134"/>
    </row>
    <row r="4" spans="2:6" ht="15">
      <c r="B4" s="267" t="s">
        <v>8</v>
      </c>
      <c r="C4" s="264" t="s">
        <v>2</v>
      </c>
      <c r="D4" s="264" t="s">
        <v>3</v>
      </c>
      <c r="E4" s="264" t="s">
        <v>4</v>
      </c>
      <c r="F4" s="264" t="s">
        <v>15</v>
      </c>
    </row>
    <row r="5" spans="2:6" ht="15">
      <c r="B5" s="268"/>
      <c r="C5" s="264"/>
      <c r="D5" s="264"/>
      <c r="E5" s="264"/>
      <c r="F5" s="264"/>
    </row>
    <row r="6" spans="2:6" ht="15">
      <c r="B6" s="30" t="s">
        <v>266</v>
      </c>
      <c r="C6" s="31">
        <v>123</v>
      </c>
      <c r="D6" s="33">
        <v>2</v>
      </c>
      <c r="E6" s="47">
        <v>176</v>
      </c>
      <c r="F6" s="42">
        <v>1.63</v>
      </c>
    </row>
    <row r="7" spans="2:6" ht="15">
      <c r="B7" s="30" t="s">
        <v>267</v>
      </c>
      <c r="C7" s="31">
        <v>728</v>
      </c>
      <c r="D7" s="33">
        <v>35</v>
      </c>
      <c r="E7" s="47">
        <v>1184</v>
      </c>
      <c r="F7" s="42">
        <v>4.81</v>
      </c>
    </row>
    <row r="8" spans="2:6" ht="15">
      <c r="B8" s="30" t="s">
        <v>268</v>
      </c>
      <c r="C8" s="31">
        <v>94</v>
      </c>
      <c r="D8" s="33">
        <v>5</v>
      </c>
      <c r="E8" s="47">
        <v>159</v>
      </c>
      <c r="F8" s="42">
        <v>5.32</v>
      </c>
    </row>
    <row r="9" spans="2:6" ht="15">
      <c r="B9" s="37" t="s">
        <v>14</v>
      </c>
      <c r="C9" s="38">
        <v>945</v>
      </c>
      <c r="D9" s="38">
        <v>42</v>
      </c>
      <c r="E9" s="38">
        <v>1519</v>
      </c>
      <c r="F9" s="40">
        <v>4.44</v>
      </c>
    </row>
    <row r="10" spans="2:6" ht="15">
      <c r="B10" s="20" t="s">
        <v>199</v>
      </c>
      <c r="C10" s="3"/>
      <c r="D10" s="3"/>
      <c r="E10" s="3"/>
      <c r="F10" s="4"/>
    </row>
  </sheetData>
  <sheetProtection/>
  <mergeCells count="5">
    <mergeCell ref="B4:B5"/>
    <mergeCell ref="C4:C5"/>
    <mergeCell ref="D4:D5"/>
    <mergeCell ref="E4:E5"/>
    <mergeCell ref="F4:F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14"/>
  <sheetViews>
    <sheetView zoomScalePageLayoutView="0" workbookViewId="0" topLeftCell="A1">
      <selection activeCell="L14" sqref="L6:L14"/>
    </sheetView>
  </sheetViews>
  <sheetFormatPr defaultColWidth="9.140625" defaultRowHeight="15"/>
  <cols>
    <col min="1" max="1" width="4.8515625" style="0" customWidth="1"/>
    <col min="3" max="3" width="8.00390625" style="0" customWidth="1"/>
    <col min="4" max="4" width="7.57421875" style="0" customWidth="1"/>
    <col min="6" max="6" width="8.140625" style="0" customWidth="1"/>
    <col min="7" max="7" width="8.00390625" style="0" customWidth="1"/>
    <col min="8" max="8" width="11.421875" style="0" customWidth="1"/>
    <col min="9" max="9" width="7.421875" style="0" customWidth="1"/>
    <col min="10" max="10" width="7.8515625" style="0" customWidth="1"/>
    <col min="11" max="11" width="8.28125" style="0" customWidth="1"/>
    <col min="13" max="13" width="8.00390625" style="0" customWidth="1"/>
    <col min="14" max="14" width="7.8515625" style="0" customWidth="1"/>
    <col min="15" max="15" width="11.57421875" style="0" customWidth="1"/>
    <col min="16" max="16" width="7.28125" style="0" customWidth="1"/>
  </cols>
  <sheetData>
    <row r="3" spans="2:16" ht="15">
      <c r="B3" s="12" t="s">
        <v>177</v>
      </c>
      <c r="C3" s="121"/>
      <c r="D3" s="121"/>
      <c r="E3" s="121"/>
      <c r="F3" s="121"/>
      <c r="G3" s="121"/>
      <c r="H3" s="121"/>
      <c r="I3" s="121"/>
      <c r="J3" s="121"/>
      <c r="K3" s="121"/>
      <c r="L3" s="121"/>
      <c r="M3" s="121"/>
      <c r="N3" s="121"/>
      <c r="O3" s="121"/>
      <c r="P3" s="121"/>
    </row>
    <row r="4" spans="2:16" ht="15">
      <c r="B4" s="17" t="s">
        <v>250</v>
      </c>
      <c r="C4" s="3"/>
      <c r="D4" s="3"/>
      <c r="E4" s="3"/>
      <c r="F4" s="3"/>
      <c r="G4" s="3"/>
      <c r="H4" s="3"/>
      <c r="I4" s="3"/>
      <c r="J4" s="3"/>
      <c r="K4" s="3"/>
      <c r="L4" s="3"/>
      <c r="M4" s="3"/>
      <c r="N4" s="3"/>
      <c r="O4" s="3"/>
      <c r="P4" s="3"/>
    </row>
    <row r="5" spans="2:16" ht="15">
      <c r="B5" s="229" t="s">
        <v>17</v>
      </c>
      <c r="C5" s="232" t="s">
        <v>18</v>
      </c>
      <c r="D5" s="232"/>
      <c r="E5" s="232"/>
      <c r="F5" s="270"/>
      <c r="G5" s="270"/>
      <c r="H5" s="270"/>
      <c r="I5" s="270"/>
      <c r="J5" s="233" t="s">
        <v>19</v>
      </c>
      <c r="K5" s="233"/>
      <c r="L5" s="233"/>
      <c r="M5" s="270"/>
      <c r="N5" s="270"/>
      <c r="O5" s="270"/>
      <c r="P5" s="270"/>
    </row>
    <row r="6" spans="2:16" ht="15">
      <c r="B6" s="230"/>
      <c r="C6" s="264" t="s">
        <v>20</v>
      </c>
      <c r="D6" s="264" t="s">
        <v>21</v>
      </c>
      <c r="E6" s="264" t="s">
        <v>22</v>
      </c>
      <c r="F6" s="264" t="s">
        <v>23</v>
      </c>
      <c r="G6" s="264" t="s">
        <v>24</v>
      </c>
      <c r="H6" s="264" t="s">
        <v>26</v>
      </c>
      <c r="I6" s="269" t="s">
        <v>25</v>
      </c>
      <c r="J6" s="264" t="s">
        <v>20</v>
      </c>
      <c r="K6" s="264" t="s">
        <v>21</v>
      </c>
      <c r="L6" s="264" t="s">
        <v>22</v>
      </c>
      <c r="M6" s="264" t="s">
        <v>23</v>
      </c>
      <c r="N6" s="264" t="s">
        <v>24</v>
      </c>
      <c r="O6" s="264" t="s">
        <v>26</v>
      </c>
      <c r="P6" s="269" t="s">
        <v>14</v>
      </c>
    </row>
    <row r="7" spans="2:16" ht="15">
      <c r="B7" s="230"/>
      <c r="C7" s="264"/>
      <c r="D7" s="264"/>
      <c r="E7" s="264"/>
      <c r="F7" s="264"/>
      <c r="G7" s="264"/>
      <c r="H7" s="264"/>
      <c r="I7" s="269"/>
      <c r="J7" s="264"/>
      <c r="K7" s="264"/>
      <c r="L7" s="264"/>
      <c r="M7" s="264"/>
      <c r="N7" s="264"/>
      <c r="O7" s="264"/>
      <c r="P7" s="269"/>
    </row>
    <row r="8" spans="2:16" ht="15">
      <c r="B8" s="230"/>
      <c r="C8" s="264"/>
      <c r="D8" s="264"/>
      <c r="E8" s="264"/>
      <c r="F8" s="264"/>
      <c r="G8" s="264"/>
      <c r="H8" s="264"/>
      <c r="I8" s="269"/>
      <c r="J8" s="264"/>
      <c r="K8" s="264"/>
      <c r="L8" s="264"/>
      <c r="M8" s="264"/>
      <c r="N8" s="264"/>
      <c r="O8" s="264"/>
      <c r="P8" s="269"/>
    </row>
    <row r="9" spans="2:16" ht="15">
      <c r="B9" s="231"/>
      <c r="C9" s="264"/>
      <c r="D9" s="264"/>
      <c r="E9" s="264"/>
      <c r="F9" s="264"/>
      <c r="G9" s="264"/>
      <c r="H9" s="264"/>
      <c r="I9" s="269"/>
      <c r="J9" s="264"/>
      <c r="K9" s="264"/>
      <c r="L9" s="264"/>
      <c r="M9" s="264"/>
      <c r="N9" s="264"/>
      <c r="O9" s="264"/>
      <c r="P9" s="269"/>
    </row>
    <row r="10" spans="2:16" ht="15">
      <c r="B10" s="30" t="s">
        <v>158</v>
      </c>
      <c r="C10" s="31">
        <v>51</v>
      </c>
      <c r="D10" s="33">
        <v>11</v>
      </c>
      <c r="E10" s="47">
        <v>37</v>
      </c>
      <c r="F10" s="63">
        <v>133</v>
      </c>
      <c r="G10" s="47">
        <v>46</v>
      </c>
      <c r="H10" s="64">
        <v>14</v>
      </c>
      <c r="I10" s="31">
        <v>292</v>
      </c>
      <c r="J10" s="33">
        <v>5</v>
      </c>
      <c r="K10" s="47" t="s">
        <v>162</v>
      </c>
      <c r="L10" s="63">
        <v>18</v>
      </c>
      <c r="M10" s="47">
        <v>113</v>
      </c>
      <c r="N10" s="64">
        <v>111</v>
      </c>
      <c r="O10" s="31">
        <v>8</v>
      </c>
      <c r="P10" s="33">
        <v>255</v>
      </c>
    </row>
    <row r="11" spans="2:16" ht="15">
      <c r="B11" s="30" t="s">
        <v>159</v>
      </c>
      <c r="C11" s="31">
        <v>67</v>
      </c>
      <c r="D11" s="33">
        <v>17</v>
      </c>
      <c r="E11" s="47">
        <v>23</v>
      </c>
      <c r="F11" s="63">
        <v>120</v>
      </c>
      <c r="G11" s="47">
        <v>18</v>
      </c>
      <c r="H11" s="64">
        <v>1</v>
      </c>
      <c r="I11" s="31">
        <v>246</v>
      </c>
      <c r="J11" s="33">
        <v>7</v>
      </c>
      <c r="K11" s="47">
        <v>1</v>
      </c>
      <c r="L11" s="63">
        <v>12</v>
      </c>
      <c r="M11" s="47">
        <v>91</v>
      </c>
      <c r="N11" s="64">
        <v>38</v>
      </c>
      <c r="O11" s="31">
        <v>3</v>
      </c>
      <c r="P11" s="33">
        <v>152</v>
      </c>
    </row>
    <row r="12" spans="2:16" ht="15.75" thickBot="1">
      <c r="B12" s="1" t="s">
        <v>14</v>
      </c>
      <c r="C12" s="2">
        <v>118</v>
      </c>
      <c r="D12" s="2">
        <v>28</v>
      </c>
      <c r="E12" s="2">
        <v>60</v>
      </c>
      <c r="F12" s="2">
        <v>253</v>
      </c>
      <c r="G12" s="9">
        <v>64</v>
      </c>
      <c r="H12" s="9">
        <v>15</v>
      </c>
      <c r="I12" s="2">
        <v>538</v>
      </c>
      <c r="J12" s="2">
        <v>12</v>
      </c>
      <c r="K12" s="2">
        <v>1</v>
      </c>
      <c r="L12" s="2">
        <v>30</v>
      </c>
      <c r="M12" s="9">
        <v>204</v>
      </c>
      <c r="N12" s="9">
        <v>149</v>
      </c>
      <c r="O12" s="2">
        <v>11</v>
      </c>
      <c r="P12" s="2">
        <v>407</v>
      </c>
    </row>
    <row r="14" spans="3:16" ht="15">
      <c r="C14" s="114">
        <f>C12/$I$12*100</f>
        <v>21.933085501858738</v>
      </c>
      <c r="D14" s="114">
        <f aca="true" t="shared" si="0" ref="D14:I14">D12/$I$12*100</f>
        <v>5.204460966542751</v>
      </c>
      <c r="E14" s="114">
        <f t="shared" si="0"/>
        <v>11.152416356877323</v>
      </c>
      <c r="F14" s="114">
        <f t="shared" si="0"/>
        <v>47.026022304832715</v>
      </c>
      <c r="G14" s="114">
        <f t="shared" si="0"/>
        <v>11.895910780669144</v>
      </c>
      <c r="H14" s="114">
        <f t="shared" si="0"/>
        <v>2.7881040892193307</v>
      </c>
      <c r="I14" s="114">
        <f t="shared" si="0"/>
        <v>100</v>
      </c>
      <c r="J14" s="114">
        <f>J12/$P$12*100</f>
        <v>2.9484029484029484</v>
      </c>
      <c r="K14" s="114">
        <f aca="true" t="shared" si="1" ref="K14:P14">K12/$P$12*100</f>
        <v>0.2457002457002457</v>
      </c>
      <c r="L14" s="114">
        <f t="shared" si="1"/>
        <v>7.371007371007371</v>
      </c>
      <c r="M14" s="114">
        <f t="shared" si="1"/>
        <v>50.122850122850124</v>
      </c>
      <c r="N14" s="114">
        <f t="shared" si="1"/>
        <v>36.60933660933661</v>
      </c>
      <c r="O14" s="114">
        <f t="shared" si="1"/>
        <v>2.7027027027027026</v>
      </c>
      <c r="P14" s="114">
        <f t="shared" si="1"/>
        <v>100</v>
      </c>
    </row>
  </sheetData>
  <sheetProtection/>
  <mergeCells count="17">
    <mergeCell ref="O6:O9"/>
    <mergeCell ref="P6:P9"/>
    <mergeCell ref="B5:B9"/>
    <mergeCell ref="C5:I5"/>
    <mergeCell ref="J5:P5"/>
    <mergeCell ref="C6:C9"/>
    <mergeCell ref="D6:D9"/>
    <mergeCell ref="E6:E9"/>
    <mergeCell ref="F6:F9"/>
    <mergeCell ref="G6:G9"/>
    <mergeCell ref="H6:H9"/>
    <mergeCell ref="I6:I9"/>
    <mergeCell ref="J6:J9"/>
    <mergeCell ref="K6:K9"/>
    <mergeCell ref="L6:L9"/>
    <mergeCell ref="M6:M9"/>
    <mergeCell ref="N6:N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F0"/>
  </sheetPr>
  <dimension ref="B3:I9"/>
  <sheetViews>
    <sheetView zoomScalePageLayoutView="0" workbookViewId="0" topLeftCell="A1">
      <selection activeCell="L9" sqref="L9"/>
    </sheetView>
  </sheetViews>
  <sheetFormatPr defaultColWidth="9.140625" defaultRowHeight="15"/>
  <cols>
    <col min="1" max="1" width="4.8515625" style="0" customWidth="1"/>
    <col min="2" max="2" width="12.7109375" style="0" customWidth="1"/>
  </cols>
  <sheetData>
    <row r="3" spans="2:9" ht="15">
      <c r="B3" s="12" t="s">
        <v>193</v>
      </c>
      <c r="C3" s="121"/>
      <c r="D3" s="121"/>
      <c r="E3" s="121"/>
      <c r="F3" s="121"/>
      <c r="G3" s="121"/>
      <c r="H3" s="121"/>
      <c r="I3" s="121"/>
    </row>
    <row r="4" spans="2:9" ht="15">
      <c r="B4" s="28" t="s">
        <v>251</v>
      </c>
      <c r="C4" s="4"/>
      <c r="D4" s="4"/>
      <c r="E4" s="4"/>
      <c r="F4" s="4"/>
      <c r="G4" s="4"/>
      <c r="H4" s="4"/>
      <c r="I4" s="4"/>
    </row>
    <row r="5" spans="2:9" ht="15">
      <c r="B5" s="271" t="s">
        <v>0</v>
      </c>
      <c r="C5" s="273" t="s">
        <v>212</v>
      </c>
      <c r="D5" s="273"/>
      <c r="E5" s="273"/>
      <c r="F5" s="273"/>
      <c r="G5" s="273"/>
      <c r="H5" s="273"/>
      <c r="I5" s="65"/>
    </row>
    <row r="6" spans="2:9" ht="67.5">
      <c r="B6" s="272"/>
      <c r="C6" s="59" t="s">
        <v>20</v>
      </c>
      <c r="D6" s="59" t="s">
        <v>21</v>
      </c>
      <c r="E6" s="59" t="s">
        <v>22</v>
      </c>
      <c r="F6" s="59" t="s">
        <v>23</v>
      </c>
      <c r="G6" s="59" t="s">
        <v>24</v>
      </c>
      <c r="H6" s="59" t="s">
        <v>286</v>
      </c>
      <c r="I6" s="66" t="s">
        <v>14</v>
      </c>
    </row>
    <row r="7" spans="2:9" ht="15">
      <c r="B7" s="60" t="s">
        <v>158</v>
      </c>
      <c r="C7" s="62">
        <v>17.47</v>
      </c>
      <c r="D7" s="61">
        <v>3.77</v>
      </c>
      <c r="E7" s="62">
        <v>12.67</v>
      </c>
      <c r="F7" s="61">
        <v>45.55</v>
      </c>
      <c r="G7" s="62">
        <v>15.75</v>
      </c>
      <c r="H7" s="61">
        <v>4.79</v>
      </c>
      <c r="I7" s="62">
        <v>100</v>
      </c>
    </row>
    <row r="8" spans="2:9" ht="15">
      <c r="B8" s="60" t="s">
        <v>159</v>
      </c>
      <c r="C8" s="62">
        <v>27.24</v>
      </c>
      <c r="D8" s="61">
        <v>6.91</v>
      </c>
      <c r="E8" s="62">
        <v>9.35</v>
      </c>
      <c r="F8" s="61">
        <v>48.78</v>
      </c>
      <c r="G8" s="62">
        <v>7.32</v>
      </c>
      <c r="H8" s="61">
        <v>0.41</v>
      </c>
      <c r="I8" s="62">
        <v>100</v>
      </c>
    </row>
    <row r="9" spans="2:9" ht="15">
      <c r="B9" s="37" t="s">
        <v>14</v>
      </c>
      <c r="C9" s="58">
        <v>21.93</v>
      </c>
      <c r="D9" s="58">
        <v>5.2</v>
      </c>
      <c r="E9" s="58">
        <v>11.15</v>
      </c>
      <c r="F9" s="58">
        <v>47.03</v>
      </c>
      <c r="G9" s="58">
        <v>11.9</v>
      </c>
      <c r="H9" s="58">
        <v>2.79</v>
      </c>
      <c r="I9" s="58">
        <v>100</v>
      </c>
    </row>
  </sheetData>
  <sheetProtection/>
  <mergeCells count="2">
    <mergeCell ref="B5:B6"/>
    <mergeCell ref="C5:H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B3:I9"/>
  <sheetViews>
    <sheetView zoomScalePageLayoutView="0" workbookViewId="0" topLeftCell="A1">
      <selection activeCell="D7" sqref="D7"/>
    </sheetView>
  </sheetViews>
  <sheetFormatPr defaultColWidth="9.140625" defaultRowHeight="15"/>
  <cols>
    <col min="1" max="1" width="4.7109375" style="0" customWidth="1"/>
  </cols>
  <sheetData>
    <row r="3" spans="2:9" ht="15">
      <c r="B3" s="12" t="s">
        <v>178</v>
      </c>
      <c r="C3" s="121"/>
      <c r="D3" s="121"/>
      <c r="E3" s="121"/>
      <c r="F3" s="121"/>
      <c r="G3" s="121"/>
      <c r="H3" s="121"/>
      <c r="I3" s="121"/>
    </row>
    <row r="4" spans="2:9" ht="15">
      <c r="B4" s="124" t="s">
        <v>251</v>
      </c>
      <c r="C4" s="123"/>
      <c r="D4" s="123"/>
      <c r="E4" s="123"/>
      <c r="F4" s="123"/>
      <c r="G4" s="123"/>
      <c r="H4" s="123"/>
      <c r="I4" s="4"/>
    </row>
    <row r="5" spans="2:9" ht="15">
      <c r="B5" s="271" t="s">
        <v>0</v>
      </c>
      <c r="C5" s="273" t="s">
        <v>213</v>
      </c>
      <c r="D5" s="273"/>
      <c r="E5" s="273"/>
      <c r="F5" s="273"/>
      <c r="G5" s="273"/>
      <c r="H5" s="273"/>
      <c r="I5" s="65"/>
    </row>
    <row r="6" spans="2:9" ht="67.5">
      <c r="B6" s="272"/>
      <c r="C6" s="59" t="s">
        <v>20</v>
      </c>
      <c r="D6" s="59" t="s">
        <v>21</v>
      </c>
      <c r="E6" s="59" t="s">
        <v>22</v>
      </c>
      <c r="F6" s="59" t="s">
        <v>23</v>
      </c>
      <c r="G6" s="59" t="s">
        <v>24</v>
      </c>
      <c r="H6" s="59" t="s">
        <v>286</v>
      </c>
      <c r="I6" s="66" t="s">
        <v>14</v>
      </c>
    </row>
    <row r="7" spans="2:9" ht="15">
      <c r="B7" s="60" t="s">
        <v>158</v>
      </c>
      <c r="C7" s="62">
        <v>1.96</v>
      </c>
      <c r="D7" s="36" t="s">
        <v>162</v>
      </c>
      <c r="E7" s="62">
        <v>7.06</v>
      </c>
      <c r="F7" s="61">
        <v>44.31</v>
      </c>
      <c r="G7" s="62">
        <v>43.53</v>
      </c>
      <c r="H7" s="61">
        <v>3.14</v>
      </c>
      <c r="I7" s="62">
        <v>100</v>
      </c>
    </row>
    <row r="8" spans="2:9" ht="15">
      <c r="B8" s="60" t="s">
        <v>159</v>
      </c>
      <c r="C8" s="62">
        <v>4.61</v>
      </c>
      <c r="D8" s="61">
        <v>0.66</v>
      </c>
      <c r="E8" s="62">
        <v>7.89</v>
      </c>
      <c r="F8" s="61">
        <v>59.87</v>
      </c>
      <c r="G8" s="62">
        <v>25</v>
      </c>
      <c r="H8" s="61">
        <v>1.97</v>
      </c>
      <c r="I8" s="62">
        <v>100</v>
      </c>
    </row>
    <row r="9" spans="2:9" ht="15">
      <c r="B9" s="37" t="s">
        <v>14</v>
      </c>
      <c r="C9" s="58">
        <v>2.95</v>
      </c>
      <c r="D9" s="58">
        <v>0.25</v>
      </c>
      <c r="E9" s="58">
        <v>7.37</v>
      </c>
      <c r="F9" s="58">
        <v>50.12</v>
      </c>
      <c r="G9" s="58">
        <v>36.61</v>
      </c>
      <c r="H9" s="58">
        <v>2.7</v>
      </c>
      <c r="I9" s="58">
        <v>100</v>
      </c>
    </row>
  </sheetData>
  <sheetProtection/>
  <mergeCells count="2">
    <mergeCell ref="B5:B6"/>
    <mergeCell ref="C5:H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H17" sqref="H17:H18"/>
    </sheetView>
  </sheetViews>
  <sheetFormatPr defaultColWidth="9.140625" defaultRowHeight="15"/>
  <cols>
    <col min="1" max="1" width="5.140625" style="0" customWidth="1"/>
  </cols>
  <sheetData>
    <row r="3" spans="2:8" ht="15">
      <c r="B3" s="22" t="s">
        <v>194</v>
      </c>
      <c r="C3" s="23"/>
      <c r="D3" s="23"/>
      <c r="E3" s="23"/>
      <c r="F3" s="24"/>
      <c r="G3" s="24"/>
      <c r="H3" s="24"/>
    </row>
    <row r="4" spans="2:8" ht="15">
      <c r="B4" s="124" t="s">
        <v>252</v>
      </c>
      <c r="C4" s="123"/>
      <c r="D4" s="123"/>
      <c r="E4" s="123"/>
      <c r="F4" s="123"/>
      <c r="G4" s="123"/>
      <c r="H4" s="123"/>
    </row>
    <row r="5" spans="2:8" ht="15">
      <c r="B5" s="229" t="s">
        <v>27</v>
      </c>
      <c r="C5" s="232" t="s">
        <v>28</v>
      </c>
      <c r="D5" s="232"/>
      <c r="E5" s="232"/>
      <c r="F5" s="233" t="s">
        <v>29</v>
      </c>
      <c r="G5" s="233"/>
      <c r="H5" s="233"/>
    </row>
    <row r="6" spans="2:8" ht="15">
      <c r="B6" s="231"/>
      <c r="C6" s="122" t="s">
        <v>2</v>
      </c>
      <c r="D6" s="122" t="s">
        <v>3</v>
      </c>
      <c r="E6" s="122" t="s">
        <v>4</v>
      </c>
      <c r="F6" s="122" t="s">
        <v>2</v>
      </c>
      <c r="G6" s="122" t="s">
        <v>3</v>
      </c>
      <c r="H6" s="122" t="s">
        <v>4</v>
      </c>
    </row>
    <row r="7" spans="2:8" ht="15">
      <c r="B7" s="30" t="s">
        <v>30</v>
      </c>
      <c r="C7" s="31">
        <v>78</v>
      </c>
      <c r="D7" s="33">
        <v>7</v>
      </c>
      <c r="E7" s="31">
        <v>136</v>
      </c>
      <c r="F7" s="36">
        <v>8.254</v>
      </c>
      <c r="G7" s="35">
        <v>16.6667</v>
      </c>
      <c r="H7" s="36">
        <v>8.9533</v>
      </c>
    </row>
    <row r="8" spans="2:8" ht="15">
      <c r="B8" s="30" t="s">
        <v>31</v>
      </c>
      <c r="C8" s="31">
        <v>76</v>
      </c>
      <c r="D8" s="33">
        <v>7</v>
      </c>
      <c r="E8" s="31">
        <v>106</v>
      </c>
      <c r="F8" s="36">
        <v>8.0423</v>
      </c>
      <c r="G8" s="35">
        <v>16.6667</v>
      </c>
      <c r="H8" s="36">
        <v>6.9783</v>
      </c>
    </row>
    <row r="9" spans="2:8" ht="15">
      <c r="B9" s="30" t="s">
        <v>32</v>
      </c>
      <c r="C9" s="31">
        <v>64</v>
      </c>
      <c r="D9" s="33">
        <v>1</v>
      </c>
      <c r="E9" s="31">
        <v>102</v>
      </c>
      <c r="F9" s="36">
        <v>6.7725</v>
      </c>
      <c r="G9" s="35">
        <v>2.381</v>
      </c>
      <c r="H9" s="36">
        <v>6.7149</v>
      </c>
    </row>
    <row r="10" spans="2:8" ht="15">
      <c r="B10" s="30" t="s">
        <v>33</v>
      </c>
      <c r="C10" s="31">
        <v>79</v>
      </c>
      <c r="D10" s="33">
        <v>3</v>
      </c>
      <c r="E10" s="31">
        <v>131</v>
      </c>
      <c r="F10" s="36">
        <v>8.3598</v>
      </c>
      <c r="G10" s="35">
        <v>7.1429</v>
      </c>
      <c r="H10" s="36">
        <v>8.6241</v>
      </c>
    </row>
    <row r="11" spans="2:8" ht="15">
      <c r="B11" s="30" t="s">
        <v>34</v>
      </c>
      <c r="C11" s="31">
        <v>88</v>
      </c>
      <c r="D11" s="33">
        <v>3</v>
      </c>
      <c r="E11" s="31">
        <v>144</v>
      </c>
      <c r="F11" s="36">
        <v>9.3122</v>
      </c>
      <c r="G11" s="35">
        <v>7.1429</v>
      </c>
      <c r="H11" s="36">
        <v>9.4799</v>
      </c>
    </row>
    <row r="12" spans="2:8" ht="15">
      <c r="B12" s="30" t="s">
        <v>35</v>
      </c>
      <c r="C12" s="31">
        <v>86</v>
      </c>
      <c r="D12" s="33">
        <v>4</v>
      </c>
      <c r="E12" s="31">
        <v>153</v>
      </c>
      <c r="F12" s="36">
        <v>9.1005</v>
      </c>
      <c r="G12" s="35">
        <v>9.5238</v>
      </c>
      <c r="H12" s="36">
        <v>10.0724</v>
      </c>
    </row>
    <row r="13" spans="2:8" ht="15">
      <c r="B13" s="30" t="s">
        <v>36</v>
      </c>
      <c r="C13" s="31">
        <v>98</v>
      </c>
      <c r="D13" s="33">
        <v>6</v>
      </c>
      <c r="E13" s="31">
        <v>164</v>
      </c>
      <c r="F13" s="36">
        <v>10.3704</v>
      </c>
      <c r="G13" s="35">
        <v>14.2857</v>
      </c>
      <c r="H13" s="36">
        <v>10.7966</v>
      </c>
    </row>
    <row r="14" spans="2:8" ht="15">
      <c r="B14" s="30" t="s">
        <v>37</v>
      </c>
      <c r="C14" s="31">
        <v>79</v>
      </c>
      <c r="D14" s="33">
        <v>2</v>
      </c>
      <c r="E14" s="31">
        <v>125</v>
      </c>
      <c r="F14" s="36">
        <v>8.3598</v>
      </c>
      <c r="G14" s="35">
        <v>4.7619</v>
      </c>
      <c r="H14" s="36">
        <v>8.2291</v>
      </c>
    </row>
    <row r="15" spans="2:8" ht="15">
      <c r="B15" s="30" t="s">
        <v>38</v>
      </c>
      <c r="C15" s="31">
        <v>73</v>
      </c>
      <c r="D15" s="33">
        <v>1</v>
      </c>
      <c r="E15" s="31">
        <v>103</v>
      </c>
      <c r="F15" s="36">
        <v>7.7249</v>
      </c>
      <c r="G15" s="35">
        <v>2.381</v>
      </c>
      <c r="H15" s="36">
        <v>6.7808</v>
      </c>
    </row>
    <row r="16" spans="2:8" ht="15">
      <c r="B16" s="30" t="s">
        <v>39</v>
      </c>
      <c r="C16" s="31">
        <v>86</v>
      </c>
      <c r="D16" s="33">
        <v>5</v>
      </c>
      <c r="E16" s="31">
        <v>120</v>
      </c>
      <c r="F16" s="36">
        <v>9.1005</v>
      </c>
      <c r="G16" s="35">
        <v>11.9048</v>
      </c>
      <c r="H16" s="36">
        <v>7.8999</v>
      </c>
    </row>
    <row r="17" spans="2:8" ht="15">
      <c r="B17" s="30" t="s">
        <v>40</v>
      </c>
      <c r="C17" s="31">
        <v>67</v>
      </c>
      <c r="D17" s="33">
        <v>3</v>
      </c>
      <c r="E17" s="31">
        <v>112</v>
      </c>
      <c r="F17" s="36">
        <v>7.0899</v>
      </c>
      <c r="G17" s="35">
        <v>7.1429</v>
      </c>
      <c r="H17" s="36">
        <v>7.3733</v>
      </c>
    </row>
    <row r="18" spans="2:8" ht="15">
      <c r="B18" s="30" t="s">
        <v>41</v>
      </c>
      <c r="C18" s="31">
        <v>71</v>
      </c>
      <c r="D18" s="33" t="s">
        <v>162</v>
      </c>
      <c r="E18" s="31">
        <v>123</v>
      </c>
      <c r="F18" s="36">
        <v>7.5132</v>
      </c>
      <c r="G18" s="35" t="s">
        <v>162</v>
      </c>
      <c r="H18" s="36">
        <v>8.0974</v>
      </c>
    </row>
    <row r="19" spans="2:8" ht="15">
      <c r="B19" s="37" t="s">
        <v>14</v>
      </c>
      <c r="C19" s="38">
        <v>945</v>
      </c>
      <c r="D19" s="39">
        <v>42</v>
      </c>
      <c r="E19" s="38">
        <v>1519</v>
      </c>
      <c r="F19" s="49">
        <v>100</v>
      </c>
      <c r="G19" s="49">
        <v>100</v>
      </c>
      <c r="H19" s="49">
        <v>100</v>
      </c>
    </row>
  </sheetData>
  <sheetProtection/>
  <mergeCells count="3">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J30" sqref="J30"/>
    </sheetView>
  </sheetViews>
  <sheetFormatPr defaultColWidth="9.140625" defaultRowHeight="15"/>
  <cols>
    <col min="2" max="2" width="11.28125" style="0" customWidth="1"/>
  </cols>
  <sheetData>
    <row r="3" spans="2:8" ht="15">
      <c r="B3" s="22" t="s">
        <v>195</v>
      </c>
      <c r="C3" s="23"/>
      <c r="D3" s="23"/>
      <c r="E3" s="23"/>
      <c r="F3" s="24"/>
      <c r="G3" s="24"/>
      <c r="H3" s="24"/>
    </row>
    <row r="4" spans="2:10" ht="15">
      <c r="B4" s="124" t="s">
        <v>252</v>
      </c>
      <c r="C4" s="123"/>
      <c r="D4" s="123"/>
      <c r="E4" s="123"/>
      <c r="F4" s="123"/>
      <c r="G4" s="123"/>
      <c r="H4" s="123"/>
      <c r="I4" s="5"/>
      <c r="J4" s="5"/>
    </row>
    <row r="5" spans="2:10" ht="15">
      <c r="B5" s="229" t="s">
        <v>42</v>
      </c>
      <c r="C5" s="232" t="s">
        <v>28</v>
      </c>
      <c r="D5" s="232"/>
      <c r="E5" s="232"/>
      <c r="F5" s="233" t="s">
        <v>29</v>
      </c>
      <c r="G5" s="233"/>
      <c r="H5" s="233"/>
      <c r="I5" s="5"/>
      <c r="J5" s="5"/>
    </row>
    <row r="6" spans="2:10" ht="15">
      <c r="B6" s="231"/>
      <c r="C6" s="122" t="s">
        <v>2</v>
      </c>
      <c r="D6" s="122" t="s">
        <v>3</v>
      </c>
      <c r="E6" s="122" t="s">
        <v>4</v>
      </c>
      <c r="F6" s="122" t="s">
        <v>2</v>
      </c>
      <c r="G6" s="122" t="s">
        <v>3</v>
      </c>
      <c r="H6" s="122" t="s">
        <v>4</v>
      </c>
      <c r="I6" s="5"/>
      <c r="J6" s="5"/>
    </row>
    <row r="7" spans="2:10" ht="15">
      <c r="B7" s="67" t="s">
        <v>43</v>
      </c>
      <c r="C7" s="64">
        <v>135</v>
      </c>
      <c r="D7" s="31">
        <v>7</v>
      </c>
      <c r="E7" s="33">
        <v>233</v>
      </c>
      <c r="F7" s="35">
        <v>14.2857</v>
      </c>
      <c r="G7" s="36">
        <v>16.6667</v>
      </c>
      <c r="H7" s="35">
        <v>15.339</v>
      </c>
      <c r="I7" s="5"/>
      <c r="J7" s="5"/>
    </row>
    <row r="8" spans="2:10" ht="15">
      <c r="B8" s="67" t="s">
        <v>44</v>
      </c>
      <c r="C8" s="64">
        <v>169</v>
      </c>
      <c r="D8" s="31">
        <v>8</v>
      </c>
      <c r="E8" s="33">
        <v>246</v>
      </c>
      <c r="F8" s="35">
        <v>17.8836</v>
      </c>
      <c r="G8" s="36">
        <v>19.0476</v>
      </c>
      <c r="H8" s="35">
        <v>16.1949</v>
      </c>
      <c r="I8" s="5"/>
      <c r="J8" s="5"/>
    </row>
    <row r="9" spans="2:10" ht="15">
      <c r="B9" s="67" t="s">
        <v>45</v>
      </c>
      <c r="C9" s="64">
        <v>129</v>
      </c>
      <c r="D9" s="31">
        <v>5</v>
      </c>
      <c r="E9" s="33">
        <v>184</v>
      </c>
      <c r="F9" s="35">
        <v>13.6508</v>
      </c>
      <c r="G9" s="36">
        <v>11.9048</v>
      </c>
      <c r="H9" s="35">
        <v>12.1132</v>
      </c>
      <c r="I9" s="5"/>
      <c r="J9" s="5"/>
    </row>
    <row r="10" spans="2:10" ht="15">
      <c r="B10" s="67" t="s">
        <v>46</v>
      </c>
      <c r="C10" s="64">
        <v>113</v>
      </c>
      <c r="D10" s="31" t="s">
        <v>162</v>
      </c>
      <c r="E10" s="33">
        <v>194</v>
      </c>
      <c r="F10" s="35">
        <v>11.9577</v>
      </c>
      <c r="G10" s="36" t="s">
        <v>162</v>
      </c>
      <c r="H10" s="35">
        <v>12.7716</v>
      </c>
      <c r="I10" s="5"/>
      <c r="J10" s="5"/>
    </row>
    <row r="11" spans="2:10" ht="15">
      <c r="B11" s="67" t="s">
        <v>47</v>
      </c>
      <c r="C11" s="64">
        <v>161</v>
      </c>
      <c r="D11" s="31">
        <v>5</v>
      </c>
      <c r="E11" s="33">
        <v>259</v>
      </c>
      <c r="F11" s="35">
        <v>17.037</v>
      </c>
      <c r="G11" s="36">
        <v>11.9048</v>
      </c>
      <c r="H11" s="35">
        <v>17.0507</v>
      </c>
      <c r="I11" s="5"/>
      <c r="J11" s="5"/>
    </row>
    <row r="12" spans="2:10" ht="15">
      <c r="B12" s="67" t="s">
        <v>48</v>
      </c>
      <c r="C12" s="64">
        <v>132</v>
      </c>
      <c r="D12" s="31">
        <v>6</v>
      </c>
      <c r="E12" s="33">
        <v>191</v>
      </c>
      <c r="F12" s="35">
        <v>13.9683</v>
      </c>
      <c r="G12" s="36">
        <v>14.2857</v>
      </c>
      <c r="H12" s="35">
        <v>12.5741</v>
      </c>
      <c r="I12" s="5"/>
      <c r="J12" s="5"/>
    </row>
    <row r="13" spans="2:10" ht="15">
      <c r="B13" s="67" t="s">
        <v>49</v>
      </c>
      <c r="C13" s="64">
        <v>106</v>
      </c>
      <c r="D13" s="31">
        <v>11</v>
      </c>
      <c r="E13" s="33">
        <v>212</v>
      </c>
      <c r="F13" s="35">
        <v>11.2169</v>
      </c>
      <c r="G13" s="36">
        <v>26.1905</v>
      </c>
      <c r="H13" s="35">
        <v>13.9566</v>
      </c>
      <c r="I13" s="5"/>
      <c r="J13" s="5"/>
    </row>
    <row r="14" spans="2:10" ht="15">
      <c r="B14" s="37" t="s">
        <v>14</v>
      </c>
      <c r="C14" s="38">
        <v>945</v>
      </c>
      <c r="D14" s="39">
        <v>42</v>
      </c>
      <c r="E14" s="38">
        <v>1519</v>
      </c>
      <c r="F14" s="49">
        <v>100</v>
      </c>
      <c r="G14" s="49">
        <v>100</v>
      </c>
      <c r="H14" s="49">
        <v>100</v>
      </c>
      <c r="I14" s="5"/>
      <c r="J14" s="5"/>
    </row>
  </sheetData>
  <sheetProtection/>
  <mergeCells count="3">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M33"/>
  <sheetViews>
    <sheetView zoomScalePageLayoutView="0" workbookViewId="0" topLeftCell="A1">
      <selection activeCell="I15" sqref="I15:I26"/>
    </sheetView>
  </sheetViews>
  <sheetFormatPr defaultColWidth="9.140625" defaultRowHeight="15"/>
  <cols>
    <col min="13" max="13" width="9.7109375" style="0" bestFit="1" customWidth="1"/>
  </cols>
  <sheetData>
    <row r="3" spans="2:10" ht="15">
      <c r="B3" s="12" t="s">
        <v>179</v>
      </c>
      <c r="C3" s="121"/>
      <c r="D3" s="121"/>
      <c r="E3" s="121"/>
      <c r="F3" s="121"/>
      <c r="G3" s="121"/>
      <c r="H3" s="121"/>
      <c r="I3" s="220"/>
      <c r="J3" s="14"/>
    </row>
    <row r="4" spans="2:10" ht="15">
      <c r="B4" s="277" t="s">
        <v>247</v>
      </c>
      <c r="C4" s="278"/>
      <c r="D4" s="278"/>
      <c r="E4" s="278"/>
      <c r="F4" s="278"/>
      <c r="G4" s="278"/>
      <c r="H4" s="278"/>
      <c r="I4" s="221"/>
      <c r="J4" s="3"/>
    </row>
    <row r="5" spans="2:10" ht="15">
      <c r="B5" s="279" t="s">
        <v>50</v>
      </c>
      <c r="C5" s="264" t="s">
        <v>2</v>
      </c>
      <c r="D5" s="264" t="s">
        <v>3</v>
      </c>
      <c r="E5" s="264" t="s">
        <v>4</v>
      </c>
      <c r="F5" s="264" t="s">
        <v>15</v>
      </c>
      <c r="G5" s="264" t="s">
        <v>16</v>
      </c>
      <c r="H5" s="3"/>
      <c r="I5" s="3"/>
      <c r="J5" s="3"/>
    </row>
    <row r="6" spans="2:10" ht="15">
      <c r="B6" s="279"/>
      <c r="C6" s="264"/>
      <c r="D6" s="264"/>
      <c r="E6" s="264"/>
      <c r="F6" s="264"/>
      <c r="G6" s="264" t="s">
        <v>10</v>
      </c>
      <c r="H6" s="3"/>
      <c r="I6" s="3"/>
      <c r="J6" s="3"/>
    </row>
    <row r="7" spans="2:13" ht="15">
      <c r="B7" s="43">
        <v>1</v>
      </c>
      <c r="C7" s="68">
        <v>17</v>
      </c>
      <c r="D7" s="36" t="s">
        <v>162</v>
      </c>
      <c r="E7" s="70">
        <v>30</v>
      </c>
      <c r="F7" s="36" t="s">
        <v>162</v>
      </c>
      <c r="G7" s="41">
        <v>176.47</v>
      </c>
      <c r="H7" s="3"/>
      <c r="I7" s="3">
        <f>C7/$C$31*100</f>
        <v>1.7989417989417988</v>
      </c>
      <c r="J7" s="3">
        <v>0</v>
      </c>
      <c r="K7">
        <v>1</v>
      </c>
      <c r="M7" t="e">
        <f>D7/C7*100</f>
        <v>#VALUE!</v>
      </c>
    </row>
    <row r="8" spans="2:13" ht="15">
      <c r="B8" s="43">
        <v>2</v>
      </c>
      <c r="C8" s="68">
        <v>11</v>
      </c>
      <c r="D8" s="36" t="s">
        <v>162</v>
      </c>
      <c r="E8" s="70">
        <v>23</v>
      </c>
      <c r="F8" s="36" t="s">
        <v>162</v>
      </c>
      <c r="G8" s="41">
        <v>209.09</v>
      </c>
      <c r="H8" s="3"/>
      <c r="I8" s="3">
        <f aca="true" t="shared" si="0" ref="I8:I30">C8/$C$31*100</f>
        <v>1.164021164021164</v>
      </c>
      <c r="J8" s="3">
        <v>1</v>
      </c>
      <c r="K8">
        <v>2</v>
      </c>
      <c r="M8" t="e">
        <f aca="true" t="shared" si="1" ref="M8:M30">D8/C8*100</f>
        <v>#VALUE!</v>
      </c>
    </row>
    <row r="9" spans="2:13" ht="15">
      <c r="B9" s="43">
        <v>3</v>
      </c>
      <c r="C9" s="68">
        <v>12</v>
      </c>
      <c r="D9" s="69">
        <v>1</v>
      </c>
      <c r="E9" s="70">
        <v>16</v>
      </c>
      <c r="F9" s="69">
        <v>8.33</v>
      </c>
      <c r="G9" s="41">
        <v>133.33</v>
      </c>
      <c r="H9" s="3"/>
      <c r="I9" s="3">
        <f t="shared" si="0"/>
        <v>1.2698412698412698</v>
      </c>
      <c r="J9" s="3">
        <v>2</v>
      </c>
      <c r="K9">
        <v>3</v>
      </c>
      <c r="M9">
        <f t="shared" si="1"/>
        <v>8.333333333333332</v>
      </c>
    </row>
    <row r="10" spans="2:13" ht="15">
      <c r="B10" s="43">
        <v>4</v>
      </c>
      <c r="C10" s="68">
        <v>8</v>
      </c>
      <c r="D10" s="69">
        <v>2</v>
      </c>
      <c r="E10" s="70">
        <v>13</v>
      </c>
      <c r="F10" s="224">
        <v>25</v>
      </c>
      <c r="G10" s="41">
        <v>162.5</v>
      </c>
      <c r="H10" s="3"/>
      <c r="I10" s="3">
        <f t="shared" si="0"/>
        <v>0.8465608465608466</v>
      </c>
      <c r="J10" s="3">
        <v>3</v>
      </c>
      <c r="K10">
        <v>4</v>
      </c>
      <c r="M10">
        <f t="shared" si="1"/>
        <v>25</v>
      </c>
    </row>
    <row r="11" spans="2:13" ht="15">
      <c r="B11" s="43">
        <v>5</v>
      </c>
      <c r="C11" s="68">
        <v>7</v>
      </c>
      <c r="D11" s="69">
        <v>1</v>
      </c>
      <c r="E11" s="70">
        <v>8</v>
      </c>
      <c r="F11" s="42">
        <v>14.29</v>
      </c>
      <c r="G11" s="41">
        <v>114.29</v>
      </c>
      <c r="H11" s="3"/>
      <c r="I11" s="3">
        <f t="shared" si="0"/>
        <v>0.7407407407407408</v>
      </c>
      <c r="J11" s="3">
        <v>4</v>
      </c>
      <c r="K11">
        <v>5</v>
      </c>
      <c r="M11">
        <f t="shared" si="1"/>
        <v>14.285714285714285</v>
      </c>
    </row>
    <row r="12" spans="2:13" ht="15">
      <c r="B12" s="43">
        <v>6</v>
      </c>
      <c r="C12" s="68">
        <v>16</v>
      </c>
      <c r="D12" s="69">
        <v>3</v>
      </c>
      <c r="E12" s="70">
        <v>49</v>
      </c>
      <c r="F12" s="69">
        <v>18.75</v>
      </c>
      <c r="G12" s="41">
        <v>306.25</v>
      </c>
      <c r="H12" s="3"/>
      <c r="I12" s="3">
        <f t="shared" si="0"/>
        <v>1.6931216931216932</v>
      </c>
      <c r="J12" s="3">
        <v>5</v>
      </c>
      <c r="K12">
        <v>6</v>
      </c>
      <c r="M12">
        <f t="shared" si="1"/>
        <v>18.75</v>
      </c>
    </row>
    <row r="13" spans="2:13" ht="15">
      <c r="B13" s="43">
        <v>7</v>
      </c>
      <c r="C13" s="68">
        <v>13</v>
      </c>
      <c r="D13" s="69">
        <v>2</v>
      </c>
      <c r="E13" s="70">
        <v>21</v>
      </c>
      <c r="F13" s="69">
        <v>15.38</v>
      </c>
      <c r="G13" s="41">
        <v>161.54</v>
      </c>
      <c r="H13" s="3"/>
      <c r="I13" s="3">
        <f t="shared" si="0"/>
        <v>1.3756613756613756</v>
      </c>
      <c r="J13" s="3">
        <v>6</v>
      </c>
      <c r="K13">
        <v>7</v>
      </c>
      <c r="M13">
        <f t="shared" si="1"/>
        <v>15.384615384615385</v>
      </c>
    </row>
    <row r="14" spans="2:13" ht="15">
      <c r="B14" s="43">
        <v>8</v>
      </c>
      <c r="C14" s="68">
        <v>40</v>
      </c>
      <c r="D14" s="69">
        <v>1</v>
      </c>
      <c r="E14" s="70">
        <v>67</v>
      </c>
      <c r="F14" s="42">
        <v>2.5</v>
      </c>
      <c r="G14" s="41">
        <v>167.5</v>
      </c>
      <c r="H14" s="3"/>
      <c r="I14" s="223">
        <f t="shared" si="0"/>
        <v>4.232804232804233</v>
      </c>
      <c r="J14" s="3">
        <v>7</v>
      </c>
      <c r="K14">
        <v>8</v>
      </c>
      <c r="M14">
        <f t="shared" si="1"/>
        <v>2.5</v>
      </c>
    </row>
    <row r="15" spans="2:13" ht="15">
      <c r="B15" s="222">
        <v>9</v>
      </c>
      <c r="C15" s="68">
        <v>56</v>
      </c>
      <c r="D15" s="36" t="s">
        <v>162</v>
      </c>
      <c r="E15" s="70">
        <v>77</v>
      </c>
      <c r="F15" s="36" t="s">
        <v>162</v>
      </c>
      <c r="G15" s="41">
        <v>137.5</v>
      </c>
      <c r="H15" s="223">
        <f>SUM(C15:C26)/C31*100</f>
        <v>76.6137566137566</v>
      </c>
      <c r="I15" s="223">
        <f t="shared" si="0"/>
        <v>5.9259259259259265</v>
      </c>
      <c r="J15" s="3">
        <v>8</v>
      </c>
      <c r="K15">
        <v>9</v>
      </c>
      <c r="M15" t="e">
        <f t="shared" si="1"/>
        <v>#VALUE!</v>
      </c>
    </row>
    <row r="16" spans="2:13" ht="15">
      <c r="B16" s="222">
        <v>10</v>
      </c>
      <c r="C16" s="68">
        <v>44</v>
      </c>
      <c r="D16" s="69">
        <v>2</v>
      </c>
      <c r="E16" s="70">
        <v>65</v>
      </c>
      <c r="F16" s="69">
        <v>4.55</v>
      </c>
      <c r="G16" s="41">
        <v>147.73</v>
      </c>
      <c r="H16" s="3"/>
      <c r="I16" s="223">
        <f t="shared" si="0"/>
        <v>4.656084656084656</v>
      </c>
      <c r="J16" s="3">
        <v>9</v>
      </c>
      <c r="K16">
        <v>10</v>
      </c>
      <c r="M16">
        <f t="shared" si="1"/>
        <v>4.545454545454546</v>
      </c>
    </row>
    <row r="17" spans="2:13" ht="15">
      <c r="B17" s="222">
        <v>11</v>
      </c>
      <c r="C17" s="68">
        <v>61</v>
      </c>
      <c r="D17" s="36" t="s">
        <v>162</v>
      </c>
      <c r="E17" s="70">
        <v>90</v>
      </c>
      <c r="F17" s="36" t="s">
        <v>162</v>
      </c>
      <c r="G17" s="41">
        <v>147.54</v>
      </c>
      <c r="H17" s="3"/>
      <c r="I17" s="223">
        <f t="shared" si="0"/>
        <v>6.455026455026455</v>
      </c>
      <c r="J17" s="3">
        <v>10</v>
      </c>
      <c r="K17">
        <v>11</v>
      </c>
      <c r="M17" t="e">
        <f t="shared" si="1"/>
        <v>#VALUE!</v>
      </c>
    </row>
    <row r="18" spans="2:13" ht="15">
      <c r="B18" s="222">
        <v>12</v>
      </c>
      <c r="C18" s="68">
        <v>57</v>
      </c>
      <c r="D18" s="69">
        <v>3</v>
      </c>
      <c r="E18" s="70">
        <v>96</v>
      </c>
      <c r="F18" s="42">
        <v>5.26</v>
      </c>
      <c r="G18" s="41">
        <v>168.42</v>
      </c>
      <c r="H18" s="3"/>
      <c r="I18" s="223">
        <f t="shared" si="0"/>
        <v>6.031746031746032</v>
      </c>
      <c r="J18" s="3">
        <v>11</v>
      </c>
      <c r="K18">
        <v>12</v>
      </c>
      <c r="M18">
        <f t="shared" si="1"/>
        <v>5.263157894736842</v>
      </c>
    </row>
    <row r="19" spans="2:13" ht="15">
      <c r="B19" s="222">
        <v>13</v>
      </c>
      <c r="C19" s="68">
        <v>76</v>
      </c>
      <c r="D19" s="69">
        <v>1</v>
      </c>
      <c r="E19" s="70">
        <v>118</v>
      </c>
      <c r="F19" s="42">
        <v>1.32</v>
      </c>
      <c r="G19" s="41">
        <v>155.26</v>
      </c>
      <c r="H19" s="3"/>
      <c r="I19" s="223">
        <f t="shared" si="0"/>
        <v>8.042328042328043</v>
      </c>
      <c r="J19" s="3">
        <v>12</v>
      </c>
      <c r="K19">
        <v>13</v>
      </c>
      <c r="M19">
        <f t="shared" si="1"/>
        <v>1.3157894736842104</v>
      </c>
    </row>
    <row r="20" spans="2:13" ht="15">
      <c r="B20" s="222">
        <v>14</v>
      </c>
      <c r="C20" s="68">
        <v>69</v>
      </c>
      <c r="D20" s="69">
        <v>3</v>
      </c>
      <c r="E20" s="70">
        <v>113</v>
      </c>
      <c r="F20" s="69">
        <v>4.35</v>
      </c>
      <c r="G20" s="41">
        <v>163.77</v>
      </c>
      <c r="H20" s="3"/>
      <c r="I20" s="223">
        <f t="shared" si="0"/>
        <v>7.301587301587302</v>
      </c>
      <c r="J20" s="3">
        <v>13</v>
      </c>
      <c r="K20">
        <v>14</v>
      </c>
      <c r="M20">
        <f t="shared" si="1"/>
        <v>4.3478260869565215</v>
      </c>
    </row>
    <row r="21" spans="2:13" ht="15">
      <c r="B21" s="222">
        <v>15</v>
      </c>
      <c r="C21" s="68">
        <v>52</v>
      </c>
      <c r="D21" s="36" t="s">
        <v>162</v>
      </c>
      <c r="E21" s="70">
        <v>85</v>
      </c>
      <c r="F21" s="36" t="s">
        <v>162</v>
      </c>
      <c r="G21" s="41">
        <v>163.46</v>
      </c>
      <c r="H21" s="3"/>
      <c r="I21" s="223">
        <f t="shared" si="0"/>
        <v>5.502645502645502</v>
      </c>
      <c r="J21" s="3">
        <v>14</v>
      </c>
      <c r="K21">
        <v>15</v>
      </c>
      <c r="M21" t="e">
        <f t="shared" si="1"/>
        <v>#VALUE!</v>
      </c>
    </row>
    <row r="22" spans="2:13" ht="15">
      <c r="B22" s="222">
        <v>16</v>
      </c>
      <c r="C22" s="68">
        <v>47</v>
      </c>
      <c r="D22" s="69">
        <v>4</v>
      </c>
      <c r="E22" s="70">
        <v>72</v>
      </c>
      <c r="F22" s="42">
        <v>8.51</v>
      </c>
      <c r="G22" s="41">
        <v>153.19</v>
      </c>
      <c r="H22" s="3"/>
      <c r="I22" s="223">
        <f t="shared" si="0"/>
        <v>4.973544973544974</v>
      </c>
      <c r="J22" s="3">
        <v>15</v>
      </c>
      <c r="K22">
        <v>16</v>
      </c>
      <c r="M22">
        <f t="shared" si="1"/>
        <v>8.51063829787234</v>
      </c>
    </row>
    <row r="23" spans="2:13" ht="15">
      <c r="B23" s="222">
        <v>17</v>
      </c>
      <c r="C23" s="68">
        <v>71</v>
      </c>
      <c r="D23" s="69">
        <v>5</v>
      </c>
      <c r="E23" s="70">
        <v>100</v>
      </c>
      <c r="F23" s="42">
        <v>7.04</v>
      </c>
      <c r="G23" s="41">
        <v>140.85</v>
      </c>
      <c r="H23" s="3"/>
      <c r="I23" s="223">
        <f t="shared" si="0"/>
        <v>7.5132275132275135</v>
      </c>
      <c r="J23" s="3">
        <v>16</v>
      </c>
      <c r="K23">
        <v>17</v>
      </c>
      <c r="M23">
        <f t="shared" si="1"/>
        <v>7.042253521126761</v>
      </c>
    </row>
    <row r="24" spans="2:13" ht="15">
      <c r="B24" s="222">
        <v>18</v>
      </c>
      <c r="C24" s="68">
        <v>71</v>
      </c>
      <c r="D24" s="69">
        <v>3</v>
      </c>
      <c r="E24" s="70">
        <v>109</v>
      </c>
      <c r="F24" s="42">
        <v>4.23</v>
      </c>
      <c r="G24" s="41">
        <v>153.52</v>
      </c>
      <c r="H24" s="3"/>
      <c r="I24" s="223">
        <f t="shared" si="0"/>
        <v>7.5132275132275135</v>
      </c>
      <c r="J24" s="3">
        <v>17</v>
      </c>
      <c r="K24">
        <v>18</v>
      </c>
      <c r="M24">
        <f t="shared" si="1"/>
        <v>4.225352112676056</v>
      </c>
    </row>
    <row r="25" spans="2:13" ht="15">
      <c r="B25" s="222">
        <v>19</v>
      </c>
      <c r="C25" s="68">
        <v>62</v>
      </c>
      <c r="D25" s="69">
        <v>2</v>
      </c>
      <c r="E25" s="70">
        <v>93</v>
      </c>
      <c r="F25" s="42">
        <v>3.23</v>
      </c>
      <c r="G25" s="41">
        <v>150</v>
      </c>
      <c r="H25" s="3"/>
      <c r="I25" s="223">
        <f t="shared" si="0"/>
        <v>6.56084656084656</v>
      </c>
      <c r="J25" s="3">
        <v>18</v>
      </c>
      <c r="K25">
        <v>19</v>
      </c>
      <c r="M25">
        <f t="shared" si="1"/>
        <v>3.225806451612903</v>
      </c>
    </row>
    <row r="26" spans="2:13" ht="15">
      <c r="B26" s="222">
        <v>20</v>
      </c>
      <c r="C26" s="68">
        <v>58</v>
      </c>
      <c r="D26" s="69">
        <v>1</v>
      </c>
      <c r="E26" s="70">
        <v>96</v>
      </c>
      <c r="F26" s="69">
        <v>1.72</v>
      </c>
      <c r="G26" s="41">
        <v>165.52</v>
      </c>
      <c r="H26" s="3"/>
      <c r="I26" s="223">
        <f t="shared" si="0"/>
        <v>6.137566137566138</v>
      </c>
      <c r="J26" s="3">
        <v>19</v>
      </c>
      <c r="K26">
        <v>20</v>
      </c>
      <c r="M26">
        <f t="shared" si="1"/>
        <v>1.7241379310344827</v>
      </c>
    </row>
    <row r="27" spans="2:13" ht="15">
      <c r="B27" s="43">
        <v>21</v>
      </c>
      <c r="C27" s="68">
        <v>44</v>
      </c>
      <c r="D27" s="69">
        <v>2</v>
      </c>
      <c r="E27" s="70">
        <v>83</v>
      </c>
      <c r="F27" s="69">
        <v>4.55</v>
      </c>
      <c r="G27" s="41">
        <v>188.64</v>
      </c>
      <c r="H27" s="3"/>
      <c r="I27" s="3">
        <f t="shared" si="0"/>
        <v>4.656084656084656</v>
      </c>
      <c r="J27" s="3">
        <v>20</v>
      </c>
      <c r="K27">
        <v>21</v>
      </c>
      <c r="M27">
        <f t="shared" si="1"/>
        <v>4.545454545454546</v>
      </c>
    </row>
    <row r="28" spans="2:13" ht="15">
      <c r="B28" s="43">
        <v>22</v>
      </c>
      <c r="C28" s="68">
        <v>18</v>
      </c>
      <c r="D28" s="69">
        <v>4</v>
      </c>
      <c r="E28" s="70">
        <v>28</v>
      </c>
      <c r="F28" s="225">
        <v>22.22</v>
      </c>
      <c r="G28" s="41">
        <v>155.56</v>
      </c>
      <c r="H28" s="3"/>
      <c r="I28" s="3">
        <f t="shared" si="0"/>
        <v>1.9047619047619049</v>
      </c>
      <c r="J28" s="3">
        <v>21</v>
      </c>
      <c r="K28">
        <v>22</v>
      </c>
      <c r="M28">
        <f t="shared" si="1"/>
        <v>22.22222222222222</v>
      </c>
    </row>
    <row r="29" spans="2:13" ht="15">
      <c r="B29" s="43">
        <v>23</v>
      </c>
      <c r="C29" s="68">
        <v>13</v>
      </c>
      <c r="D29" s="69">
        <v>2</v>
      </c>
      <c r="E29" s="70">
        <v>22</v>
      </c>
      <c r="F29" s="69">
        <v>15.38</v>
      </c>
      <c r="G29" s="41">
        <v>169.23</v>
      </c>
      <c r="H29" s="3"/>
      <c r="I29" s="3">
        <f t="shared" si="0"/>
        <v>1.3756613756613756</v>
      </c>
      <c r="J29" s="3">
        <v>22</v>
      </c>
      <c r="K29">
        <v>23</v>
      </c>
      <c r="M29">
        <f t="shared" si="1"/>
        <v>15.384615384615385</v>
      </c>
    </row>
    <row r="30" spans="2:13" ht="15">
      <c r="B30" s="43">
        <v>24</v>
      </c>
      <c r="C30" s="226">
        <v>22</v>
      </c>
      <c r="D30" s="36" t="s">
        <v>162</v>
      </c>
      <c r="E30" s="70">
        <v>45</v>
      </c>
      <c r="F30" s="36" t="s">
        <v>162</v>
      </c>
      <c r="G30" s="41">
        <v>204.55</v>
      </c>
      <c r="H30" s="3"/>
      <c r="I30" s="3">
        <f t="shared" si="0"/>
        <v>2.328042328042328</v>
      </c>
      <c r="J30" s="3">
        <v>23</v>
      </c>
      <c r="K30">
        <v>24</v>
      </c>
      <c r="M30" t="e">
        <f t="shared" si="1"/>
        <v>#VALUE!</v>
      </c>
    </row>
    <row r="31" spans="2:10" ht="15">
      <c r="B31" s="37" t="s">
        <v>14</v>
      </c>
      <c r="C31" s="38">
        <v>945</v>
      </c>
      <c r="D31" s="38">
        <v>42</v>
      </c>
      <c r="E31" s="38">
        <v>1519</v>
      </c>
      <c r="F31" s="40">
        <v>4.44</v>
      </c>
      <c r="G31" s="58">
        <v>160.74</v>
      </c>
      <c r="H31" s="3"/>
      <c r="I31" s="3"/>
      <c r="J31" s="3"/>
    </row>
    <row r="32" spans="2:7" ht="23.25" customHeight="1">
      <c r="B32" s="274" t="s">
        <v>199</v>
      </c>
      <c r="C32" s="275"/>
      <c r="D32" s="275"/>
      <c r="E32" s="275"/>
      <c r="F32" s="275"/>
      <c r="G32" s="275"/>
    </row>
    <row r="33" spans="2:7" ht="27" customHeight="1">
      <c r="B33" s="276" t="s">
        <v>205</v>
      </c>
      <c r="C33" s="276"/>
      <c r="D33" s="276"/>
      <c r="E33" s="276"/>
      <c r="F33" s="276"/>
      <c r="G33" s="276"/>
    </row>
  </sheetData>
  <sheetProtection/>
  <mergeCells count="9">
    <mergeCell ref="B32:G32"/>
    <mergeCell ref="B33:G33"/>
    <mergeCell ref="B4:H4"/>
    <mergeCell ref="B5:B6"/>
    <mergeCell ref="C5:C6"/>
    <mergeCell ref="D5:D6"/>
    <mergeCell ref="E5:E6"/>
    <mergeCell ref="F5:F6"/>
    <mergeCell ref="G5:G6"/>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3:Q19"/>
  <sheetViews>
    <sheetView zoomScalePageLayoutView="0" workbookViewId="0" topLeftCell="A1">
      <selection activeCell="B19" sqref="B19:D19"/>
    </sheetView>
  </sheetViews>
  <sheetFormatPr defaultColWidth="9.140625" defaultRowHeight="15"/>
  <cols>
    <col min="1" max="1" width="17.00390625" style="10" customWidth="1"/>
    <col min="2" max="4" width="9.140625" style="3" customWidth="1"/>
    <col min="5" max="5" width="9.140625" style="4" customWidth="1"/>
    <col min="6" max="8" width="9.140625" style="3" customWidth="1"/>
    <col min="9" max="9" width="9.140625" style="4" customWidth="1"/>
    <col min="10" max="12" width="9.140625" style="3" customWidth="1"/>
    <col min="13" max="13" width="9.140625" style="4" customWidth="1"/>
    <col min="14" max="16" width="9.140625" style="3" customWidth="1"/>
    <col min="17" max="17" width="9.140625" style="4" customWidth="1"/>
    <col min="18" max="16384" width="9.140625" style="3" customWidth="1"/>
  </cols>
  <sheetData>
    <row r="3" ht="12.75">
      <c r="A3" s="22" t="s">
        <v>190</v>
      </c>
    </row>
    <row r="4" spans="1:7" ht="12.75">
      <c r="A4" s="280" t="s">
        <v>253</v>
      </c>
      <c r="B4" s="281"/>
      <c r="C4" s="281"/>
      <c r="D4" s="281"/>
      <c r="E4" s="281"/>
      <c r="F4" s="281"/>
      <c r="G4" s="281"/>
    </row>
    <row r="5" spans="1:17" ht="13.5">
      <c r="A5" s="282" t="s">
        <v>17</v>
      </c>
      <c r="B5" s="284" t="s">
        <v>42</v>
      </c>
      <c r="C5" s="284"/>
      <c r="D5" s="284"/>
      <c r="E5" s="284"/>
      <c r="F5" s="284"/>
      <c r="G5" s="284"/>
      <c r="H5" s="284"/>
      <c r="I5" s="284"/>
      <c r="J5" s="284"/>
      <c r="K5" s="284"/>
      <c r="L5" s="284"/>
      <c r="M5" s="284"/>
      <c r="N5" s="284"/>
      <c r="O5" s="284"/>
      <c r="P5" s="284"/>
      <c r="Q5" s="284"/>
    </row>
    <row r="6" spans="1:17" ht="13.5">
      <c r="A6" s="283"/>
      <c r="B6" s="285" t="s">
        <v>130</v>
      </c>
      <c r="C6" s="285"/>
      <c r="D6" s="285"/>
      <c r="E6" s="285"/>
      <c r="F6" s="286" t="s">
        <v>131</v>
      </c>
      <c r="G6" s="286"/>
      <c r="H6" s="286"/>
      <c r="I6" s="286"/>
      <c r="J6" s="285" t="s">
        <v>132</v>
      </c>
      <c r="K6" s="285"/>
      <c r="L6" s="285"/>
      <c r="M6" s="285"/>
      <c r="N6" s="286" t="s">
        <v>14</v>
      </c>
      <c r="O6" s="286"/>
      <c r="P6" s="286"/>
      <c r="Q6" s="286"/>
    </row>
    <row r="7" spans="1:17" ht="27">
      <c r="A7" s="283"/>
      <c r="B7" s="122" t="s">
        <v>2</v>
      </c>
      <c r="C7" s="122" t="s">
        <v>3</v>
      </c>
      <c r="D7" s="122" t="s">
        <v>4</v>
      </c>
      <c r="E7" s="59" t="s">
        <v>136</v>
      </c>
      <c r="F7" s="122" t="s">
        <v>2</v>
      </c>
      <c r="G7" s="122" t="s">
        <v>3</v>
      </c>
      <c r="H7" s="122" t="s">
        <v>4</v>
      </c>
      <c r="I7" s="59" t="s">
        <v>136</v>
      </c>
      <c r="J7" s="122" t="s">
        <v>2</v>
      </c>
      <c r="K7" s="122" t="s">
        <v>3</v>
      </c>
      <c r="L7" s="122" t="s">
        <v>4</v>
      </c>
      <c r="M7" s="59" t="s">
        <v>136</v>
      </c>
      <c r="N7" s="122" t="s">
        <v>2</v>
      </c>
      <c r="O7" s="122" t="s">
        <v>3</v>
      </c>
      <c r="P7" s="122" t="s">
        <v>4</v>
      </c>
      <c r="Q7" s="59" t="s">
        <v>136</v>
      </c>
    </row>
    <row r="8" spans="1:17" ht="13.5">
      <c r="A8" s="60" t="s">
        <v>158</v>
      </c>
      <c r="B8" s="71">
        <v>6</v>
      </c>
      <c r="C8" s="69" t="s">
        <v>162</v>
      </c>
      <c r="D8" s="71">
        <v>12</v>
      </c>
      <c r="E8" s="69" t="s">
        <v>162</v>
      </c>
      <c r="F8" s="71">
        <v>18</v>
      </c>
      <c r="G8" s="36">
        <v>2</v>
      </c>
      <c r="H8" s="71">
        <v>53</v>
      </c>
      <c r="I8" s="36">
        <v>11.11</v>
      </c>
      <c r="J8" s="71">
        <v>35</v>
      </c>
      <c r="K8" s="72">
        <v>5</v>
      </c>
      <c r="L8" s="71">
        <v>64</v>
      </c>
      <c r="M8" s="61">
        <v>14.29</v>
      </c>
      <c r="N8" s="71">
        <v>59</v>
      </c>
      <c r="O8" s="72">
        <v>7</v>
      </c>
      <c r="P8" s="71">
        <v>129</v>
      </c>
      <c r="Q8" s="61">
        <v>11.86</v>
      </c>
    </row>
    <row r="9" spans="1:17" ht="13.5">
      <c r="A9" s="60" t="s">
        <v>159</v>
      </c>
      <c r="B9" s="71">
        <v>6</v>
      </c>
      <c r="C9" s="107">
        <v>2</v>
      </c>
      <c r="D9" s="71">
        <v>6</v>
      </c>
      <c r="E9" s="61">
        <v>33.33</v>
      </c>
      <c r="F9" s="71">
        <v>14</v>
      </c>
      <c r="G9" s="69" t="s">
        <v>162</v>
      </c>
      <c r="H9" s="71">
        <v>24</v>
      </c>
      <c r="I9" s="69" t="s">
        <v>162</v>
      </c>
      <c r="J9" s="71">
        <v>45</v>
      </c>
      <c r="K9" s="72">
        <v>4</v>
      </c>
      <c r="L9" s="71">
        <v>75</v>
      </c>
      <c r="M9" s="61">
        <v>8.89</v>
      </c>
      <c r="N9" s="71">
        <v>65</v>
      </c>
      <c r="O9" s="72">
        <v>6</v>
      </c>
      <c r="P9" s="71">
        <v>105</v>
      </c>
      <c r="Q9" s="61">
        <v>9.23</v>
      </c>
    </row>
    <row r="10" spans="1:17" ht="13.5">
      <c r="A10" s="37" t="s">
        <v>14</v>
      </c>
      <c r="B10" s="37">
        <v>12</v>
      </c>
      <c r="C10" s="37">
        <v>2</v>
      </c>
      <c r="D10" s="37">
        <v>18</v>
      </c>
      <c r="E10" s="58">
        <v>16.67</v>
      </c>
      <c r="F10" s="37">
        <v>32</v>
      </c>
      <c r="G10" s="39">
        <v>2</v>
      </c>
      <c r="H10" s="37">
        <v>77</v>
      </c>
      <c r="I10" s="40">
        <v>6.25</v>
      </c>
      <c r="J10" s="37">
        <v>80</v>
      </c>
      <c r="K10" s="37">
        <v>9</v>
      </c>
      <c r="L10" s="57">
        <v>139</v>
      </c>
      <c r="M10" s="58">
        <v>11.25</v>
      </c>
      <c r="N10" s="57">
        <v>124</v>
      </c>
      <c r="O10" s="37">
        <v>13</v>
      </c>
      <c r="P10" s="57">
        <v>234</v>
      </c>
      <c r="Q10" s="58">
        <v>10.48</v>
      </c>
    </row>
    <row r="11" ht="11.25">
      <c r="A11" s="13" t="s">
        <v>180</v>
      </c>
    </row>
    <row r="12" ht="11.25">
      <c r="A12" s="105" t="s">
        <v>203</v>
      </c>
    </row>
    <row r="16" spans="2:4" ht="11.25">
      <c r="B16" s="3">
        <f>B10+F10</f>
        <v>44</v>
      </c>
      <c r="C16" s="3">
        <f>C10+G10</f>
        <v>4</v>
      </c>
      <c r="D16" s="3">
        <f>D10+H10</f>
        <v>95</v>
      </c>
    </row>
    <row r="19" spans="2:4" ht="11.25">
      <c r="B19" s="223">
        <f>B16/N10*100</f>
        <v>35.483870967741936</v>
      </c>
      <c r="C19" s="223">
        <f>C16/O10*100</f>
        <v>30.76923076923077</v>
      </c>
      <c r="D19" s="223">
        <f>D16/P10*100</f>
        <v>40.598290598290596</v>
      </c>
    </row>
  </sheetData>
  <sheetProtection/>
  <mergeCells count="7">
    <mergeCell ref="A4:G4"/>
    <mergeCell ref="A5:A7"/>
    <mergeCell ref="B5:Q5"/>
    <mergeCell ref="B6:E6"/>
    <mergeCell ref="F6:I6"/>
    <mergeCell ref="J6:M6"/>
    <mergeCell ref="N6:Q6"/>
  </mergeCells>
  <printOptions/>
  <pageMargins left="0.31496062992125984" right="0.2755905511811024"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M10" sqref="M10"/>
    </sheetView>
  </sheetViews>
  <sheetFormatPr defaultColWidth="9.140625" defaultRowHeight="15"/>
  <cols>
    <col min="1" max="1" width="12.8515625" style="10" customWidth="1"/>
    <col min="2" max="4" width="9.140625" style="3" customWidth="1"/>
    <col min="5" max="5" width="9.140625" style="4" customWidth="1"/>
    <col min="6" max="8" width="9.140625" style="3" customWidth="1"/>
    <col min="9" max="9" width="9.140625" style="4" customWidth="1"/>
    <col min="10" max="12" width="9.140625" style="3" customWidth="1"/>
    <col min="13" max="13" width="9.140625" style="4" customWidth="1"/>
    <col min="14" max="16" width="9.140625" style="3" customWidth="1"/>
    <col min="17" max="17" width="9.140625" style="4" customWidth="1"/>
    <col min="18" max="16384" width="9.140625" style="3" customWidth="1"/>
  </cols>
  <sheetData>
    <row r="3" ht="12.75">
      <c r="A3" s="22" t="s">
        <v>191</v>
      </c>
    </row>
    <row r="4" spans="1:3" ht="12.75">
      <c r="A4" s="19" t="s">
        <v>253</v>
      </c>
      <c r="B4" s="25"/>
      <c r="C4" s="25"/>
    </row>
    <row r="5" spans="1:17" ht="13.5">
      <c r="A5" s="271" t="s">
        <v>17</v>
      </c>
      <c r="B5" s="284" t="s">
        <v>42</v>
      </c>
      <c r="C5" s="284"/>
      <c r="D5" s="284"/>
      <c r="E5" s="284"/>
      <c r="F5" s="284"/>
      <c r="G5" s="284"/>
      <c r="H5" s="284"/>
      <c r="I5" s="284"/>
      <c r="J5" s="284"/>
      <c r="K5" s="284"/>
      <c r="L5" s="284"/>
      <c r="M5" s="284"/>
      <c r="N5" s="284"/>
      <c r="O5" s="284"/>
      <c r="P5" s="284"/>
      <c r="Q5" s="284"/>
    </row>
    <row r="6" spans="1:17" ht="13.5">
      <c r="A6" s="287"/>
      <c r="B6" s="285" t="s">
        <v>130</v>
      </c>
      <c r="C6" s="285"/>
      <c r="D6" s="285"/>
      <c r="E6" s="285"/>
      <c r="F6" s="286" t="s">
        <v>131</v>
      </c>
      <c r="G6" s="286"/>
      <c r="H6" s="286"/>
      <c r="I6" s="286"/>
      <c r="J6" s="285" t="s">
        <v>132</v>
      </c>
      <c r="K6" s="285"/>
      <c r="L6" s="285"/>
      <c r="M6" s="285"/>
      <c r="N6" s="286" t="s">
        <v>14</v>
      </c>
      <c r="O6" s="286"/>
      <c r="P6" s="286"/>
      <c r="Q6" s="286"/>
    </row>
    <row r="7" spans="1:17" ht="27">
      <c r="A7" s="287"/>
      <c r="B7" s="172" t="s">
        <v>2</v>
      </c>
      <c r="C7" s="172" t="s">
        <v>3</v>
      </c>
      <c r="D7" s="172" t="s">
        <v>4</v>
      </c>
      <c r="E7" s="59" t="s">
        <v>136</v>
      </c>
      <c r="F7" s="172" t="s">
        <v>2</v>
      </c>
      <c r="G7" s="172" t="s">
        <v>3</v>
      </c>
      <c r="H7" s="172" t="s">
        <v>4</v>
      </c>
      <c r="I7" s="59" t="s">
        <v>136</v>
      </c>
      <c r="J7" s="172" t="s">
        <v>2</v>
      </c>
      <c r="K7" s="172" t="s">
        <v>3</v>
      </c>
      <c r="L7" s="172" t="s">
        <v>4</v>
      </c>
      <c r="M7" s="59" t="s">
        <v>136</v>
      </c>
      <c r="N7" s="172" t="s">
        <v>2</v>
      </c>
      <c r="O7" s="172" t="s">
        <v>3</v>
      </c>
      <c r="P7" s="172" t="s">
        <v>4</v>
      </c>
      <c r="Q7" s="59" t="s">
        <v>136</v>
      </c>
    </row>
    <row r="8" spans="1:17" ht="13.5">
      <c r="A8" s="60" t="s">
        <v>158</v>
      </c>
      <c r="B8" s="71">
        <v>1</v>
      </c>
      <c r="C8" s="69" t="s">
        <v>162</v>
      </c>
      <c r="D8" s="71">
        <v>3</v>
      </c>
      <c r="E8" s="36" t="s">
        <v>162</v>
      </c>
      <c r="F8" s="71">
        <v>8</v>
      </c>
      <c r="G8" s="69" t="s">
        <v>162</v>
      </c>
      <c r="H8" s="71">
        <v>13</v>
      </c>
      <c r="I8" s="36" t="s">
        <v>162</v>
      </c>
      <c r="J8" s="71">
        <v>13</v>
      </c>
      <c r="K8" s="107">
        <v>1</v>
      </c>
      <c r="L8" s="71">
        <v>20</v>
      </c>
      <c r="M8" s="108">
        <v>7.69</v>
      </c>
      <c r="N8" s="71">
        <v>22</v>
      </c>
      <c r="O8" s="72">
        <v>1</v>
      </c>
      <c r="P8" s="71">
        <v>36</v>
      </c>
      <c r="Q8" s="61">
        <v>4.55</v>
      </c>
    </row>
    <row r="9" spans="1:17" ht="13.5">
      <c r="A9" s="60" t="s">
        <v>159</v>
      </c>
      <c r="B9" s="71">
        <v>5</v>
      </c>
      <c r="C9" s="107">
        <v>1</v>
      </c>
      <c r="D9" s="71">
        <v>6</v>
      </c>
      <c r="E9" s="108">
        <v>20</v>
      </c>
      <c r="F9" s="71">
        <v>10</v>
      </c>
      <c r="G9" s="69" t="s">
        <v>162</v>
      </c>
      <c r="H9" s="71">
        <v>17</v>
      </c>
      <c r="I9" s="69" t="s">
        <v>162</v>
      </c>
      <c r="J9" s="71">
        <v>29</v>
      </c>
      <c r="K9" s="107">
        <v>4</v>
      </c>
      <c r="L9" s="71">
        <v>40</v>
      </c>
      <c r="M9" s="108">
        <v>13.79</v>
      </c>
      <c r="N9" s="71">
        <v>44</v>
      </c>
      <c r="O9" s="107">
        <v>5</v>
      </c>
      <c r="P9" s="71">
        <v>63</v>
      </c>
      <c r="Q9" s="107">
        <v>11.36</v>
      </c>
    </row>
    <row r="10" spans="1:17" ht="13.5">
      <c r="A10" s="37" t="s">
        <v>14</v>
      </c>
      <c r="B10" s="37">
        <v>6</v>
      </c>
      <c r="C10" s="39">
        <v>1</v>
      </c>
      <c r="D10" s="37">
        <v>9</v>
      </c>
      <c r="E10" s="40">
        <v>16.67</v>
      </c>
      <c r="F10" s="37">
        <v>18</v>
      </c>
      <c r="G10" s="39" t="s">
        <v>162</v>
      </c>
      <c r="H10" s="37">
        <v>30</v>
      </c>
      <c r="I10" s="39" t="s">
        <v>162</v>
      </c>
      <c r="J10" s="37">
        <v>42</v>
      </c>
      <c r="K10" s="37">
        <v>5</v>
      </c>
      <c r="L10" s="57">
        <v>60</v>
      </c>
      <c r="M10" s="58">
        <v>11.9</v>
      </c>
      <c r="N10" s="57">
        <v>66</v>
      </c>
      <c r="O10" s="37">
        <v>6</v>
      </c>
      <c r="P10" s="57">
        <v>99</v>
      </c>
      <c r="Q10" s="58">
        <v>9.09</v>
      </c>
    </row>
    <row r="11" ht="11.25">
      <c r="A11" s="13" t="s">
        <v>180</v>
      </c>
    </row>
    <row r="12" ht="11.25">
      <c r="A12" s="106" t="s">
        <v>203</v>
      </c>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M13" sqref="M13"/>
    </sheetView>
  </sheetViews>
  <sheetFormatPr defaultColWidth="9.140625" defaultRowHeight="15"/>
  <sheetData>
    <row r="3" spans="2:9" ht="15">
      <c r="B3" s="227" t="s">
        <v>168</v>
      </c>
      <c r="C3" s="228"/>
      <c r="D3" s="228"/>
      <c r="E3" s="228"/>
      <c r="F3" s="228"/>
      <c r="G3" s="228"/>
      <c r="H3" s="228"/>
      <c r="I3" s="228"/>
    </row>
    <row r="4" spans="2:6" ht="15">
      <c r="B4" s="29" t="s">
        <v>244</v>
      </c>
      <c r="C4" s="125"/>
      <c r="D4" s="125"/>
      <c r="E4" s="125"/>
      <c r="F4" s="125"/>
    </row>
    <row r="5" spans="2:6" ht="15">
      <c r="B5" s="229" t="s">
        <v>0</v>
      </c>
      <c r="C5" s="232">
        <v>2016</v>
      </c>
      <c r="D5" s="232"/>
      <c r="E5" s="233">
        <v>2015</v>
      </c>
      <c r="F5" s="233"/>
    </row>
    <row r="6" spans="2:6" ht="15">
      <c r="B6" s="230"/>
      <c r="C6" s="232"/>
      <c r="D6" s="232"/>
      <c r="E6" s="233"/>
      <c r="F6" s="233"/>
    </row>
    <row r="7" spans="2:6" ht="27">
      <c r="B7" s="231"/>
      <c r="C7" s="122" t="s">
        <v>6</v>
      </c>
      <c r="D7" s="122" t="s">
        <v>7</v>
      </c>
      <c r="E7" s="122" t="s">
        <v>6</v>
      </c>
      <c r="F7" s="122" t="s">
        <v>7</v>
      </c>
    </row>
    <row r="8" spans="2:6" ht="15">
      <c r="B8" s="30" t="s">
        <v>158</v>
      </c>
      <c r="C8" s="35">
        <v>4.02</v>
      </c>
      <c r="D8" s="36">
        <v>2.36</v>
      </c>
      <c r="E8" s="41">
        <v>5.19</v>
      </c>
      <c r="F8" s="42">
        <v>2.91</v>
      </c>
    </row>
    <row r="9" spans="2:6" ht="15">
      <c r="B9" s="30" t="s">
        <v>159</v>
      </c>
      <c r="C9" s="35">
        <v>5.03</v>
      </c>
      <c r="D9" s="36">
        <v>3.18</v>
      </c>
      <c r="E9" s="41">
        <v>3.91</v>
      </c>
      <c r="F9" s="42">
        <v>2.38</v>
      </c>
    </row>
    <row r="10" spans="2:6" ht="15">
      <c r="B10" s="37" t="s">
        <v>160</v>
      </c>
      <c r="C10" s="40">
        <v>4.44</v>
      </c>
      <c r="D10" s="40">
        <v>2.69</v>
      </c>
      <c r="E10" s="40">
        <v>4.59</v>
      </c>
      <c r="F10" s="40">
        <v>2.68</v>
      </c>
    </row>
    <row r="11" spans="2:6" ht="15">
      <c r="B11" s="37" t="s">
        <v>5</v>
      </c>
      <c r="C11" s="40">
        <v>1.87</v>
      </c>
      <c r="D11" s="40">
        <v>1.3</v>
      </c>
      <c r="E11" s="40">
        <v>1.96</v>
      </c>
      <c r="F11" s="40">
        <v>1.37</v>
      </c>
    </row>
    <row r="12" spans="2:9" ht="15">
      <c r="B12" s="103" t="s">
        <v>199</v>
      </c>
      <c r="C12" s="16"/>
      <c r="D12" s="16"/>
      <c r="E12" s="16"/>
      <c r="F12" s="16"/>
      <c r="G12" s="16"/>
      <c r="H12" s="16"/>
      <c r="I12" s="16"/>
    </row>
    <row r="13" spans="2:9" ht="15">
      <c r="B13" s="103" t="s">
        <v>200</v>
      </c>
      <c r="C13" s="16"/>
      <c r="D13" s="16"/>
      <c r="E13" s="16"/>
      <c r="F13" s="16"/>
      <c r="G13" s="16"/>
      <c r="H13" s="16"/>
      <c r="I13" s="16"/>
    </row>
  </sheetData>
  <sheetProtection/>
  <mergeCells count="4">
    <mergeCell ref="B3:I3"/>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E10" sqref="E10"/>
    </sheetView>
  </sheetViews>
  <sheetFormatPr defaultColWidth="9.140625" defaultRowHeight="15"/>
  <cols>
    <col min="1" max="1" width="15.140625" style="10" customWidth="1"/>
    <col min="2" max="4" width="9.140625" style="3" customWidth="1"/>
    <col min="5" max="5" width="9.140625" style="4" customWidth="1"/>
    <col min="6" max="8" width="9.140625" style="3" customWidth="1"/>
    <col min="9" max="9" width="9.140625" style="4" customWidth="1"/>
    <col min="10" max="12" width="9.140625" style="3" customWidth="1"/>
    <col min="13" max="13" width="9.140625" style="4" customWidth="1"/>
    <col min="14" max="16" width="9.140625" style="3" customWidth="1"/>
    <col min="17" max="17" width="9.140625" style="4" customWidth="1"/>
    <col min="18" max="16384" width="9.140625" style="3" customWidth="1"/>
  </cols>
  <sheetData>
    <row r="3" ht="12.75">
      <c r="A3" s="22" t="s">
        <v>211</v>
      </c>
    </row>
    <row r="4" ht="12.75">
      <c r="A4" s="19" t="s">
        <v>253</v>
      </c>
    </row>
    <row r="5" spans="1:17" ht="13.5">
      <c r="A5" s="271" t="s">
        <v>17</v>
      </c>
      <c r="B5" s="284" t="s">
        <v>42</v>
      </c>
      <c r="C5" s="284"/>
      <c r="D5" s="284"/>
      <c r="E5" s="284"/>
      <c r="F5" s="284"/>
      <c r="G5" s="284"/>
      <c r="H5" s="284"/>
      <c r="I5" s="284"/>
      <c r="J5" s="284"/>
      <c r="K5" s="284"/>
      <c r="L5" s="284"/>
      <c r="M5" s="284"/>
      <c r="N5" s="284"/>
      <c r="O5" s="284"/>
      <c r="P5" s="284"/>
      <c r="Q5" s="284"/>
    </row>
    <row r="6" spans="1:17" ht="13.5">
      <c r="A6" s="287"/>
      <c r="B6" s="285" t="s">
        <v>130</v>
      </c>
      <c r="C6" s="285"/>
      <c r="D6" s="285"/>
      <c r="E6" s="285"/>
      <c r="F6" s="286" t="s">
        <v>131</v>
      </c>
      <c r="G6" s="286"/>
      <c r="H6" s="286"/>
      <c r="I6" s="286"/>
      <c r="J6" s="285" t="s">
        <v>132</v>
      </c>
      <c r="K6" s="285"/>
      <c r="L6" s="285"/>
      <c r="M6" s="285"/>
      <c r="N6" s="286" t="s">
        <v>14</v>
      </c>
      <c r="O6" s="286"/>
      <c r="P6" s="286"/>
      <c r="Q6" s="286"/>
    </row>
    <row r="7" spans="1:17" ht="27">
      <c r="A7" s="287"/>
      <c r="B7" s="122" t="s">
        <v>2</v>
      </c>
      <c r="C7" s="122" t="s">
        <v>3</v>
      </c>
      <c r="D7" s="122" t="s">
        <v>4</v>
      </c>
      <c r="E7" s="59" t="s">
        <v>136</v>
      </c>
      <c r="F7" s="122" t="s">
        <v>2</v>
      </c>
      <c r="G7" s="122" t="s">
        <v>3</v>
      </c>
      <c r="H7" s="122" t="s">
        <v>4</v>
      </c>
      <c r="I7" s="59" t="s">
        <v>136</v>
      </c>
      <c r="J7" s="122" t="s">
        <v>2</v>
      </c>
      <c r="K7" s="122" t="s">
        <v>3</v>
      </c>
      <c r="L7" s="122" t="s">
        <v>4</v>
      </c>
      <c r="M7" s="59" t="s">
        <v>136</v>
      </c>
      <c r="N7" s="122" t="s">
        <v>2</v>
      </c>
      <c r="O7" s="122" t="s">
        <v>3</v>
      </c>
      <c r="P7" s="122" t="s">
        <v>4</v>
      </c>
      <c r="Q7" s="59" t="s">
        <v>136</v>
      </c>
    </row>
    <row r="8" spans="1:17" ht="13.5">
      <c r="A8" s="60" t="s">
        <v>158</v>
      </c>
      <c r="B8" s="71">
        <v>5</v>
      </c>
      <c r="C8" s="69" t="s">
        <v>162</v>
      </c>
      <c r="D8" s="71">
        <v>9</v>
      </c>
      <c r="E8" s="69" t="s">
        <v>162</v>
      </c>
      <c r="F8" s="71">
        <v>10</v>
      </c>
      <c r="G8" s="69">
        <v>2</v>
      </c>
      <c r="H8" s="71">
        <v>40</v>
      </c>
      <c r="I8" s="36">
        <v>20</v>
      </c>
      <c r="J8" s="71">
        <v>22</v>
      </c>
      <c r="K8" s="72">
        <v>4</v>
      </c>
      <c r="L8" s="71">
        <v>44</v>
      </c>
      <c r="M8" s="61">
        <v>18.18</v>
      </c>
      <c r="N8" s="71">
        <v>37</v>
      </c>
      <c r="O8" s="72">
        <v>6</v>
      </c>
      <c r="P8" s="71">
        <v>93</v>
      </c>
      <c r="Q8" s="61">
        <v>16.22</v>
      </c>
    </row>
    <row r="9" spans="1:17" ht="13.5">
      <c r="A9" s="60" t="s">
        <v>159</v>
      </c>
      <c r="B9" s="71">
        <v>1</v>
      </c>
      <c r="C9" s="69">
        <v>1</v>
      </c>
      <c r="D9" s="218" t="s">
        <v>162</v>
      </c>
      <c r="E9" s="36">
        <v>100</v>
      </c>
      <c r="F9" s="71">
        <v>4</v>
      </c>
      <c r="G9" s="69" t="s">
        <v>162</v>
      </c>
      <c r="H9" s="71">
        <v>7</v>
      </c>
      <c r="I9" s="36" t="s">
        <v>162</v>
      </c>
      <c r="J9" s="71">
        <v>16</v>
      </c>
      <c r="K9" s="107" t="s">
        <v>162</v>
      </c>
      <c r="L9" s="71">
        <v>35</v>
      </c>
      <c r="M9" s="108" t="s">
        <v>162</v>
      </c>
      <c r="N9" s="71">
        <v>21</v>
      </c>
      <c r="O9" s="72">
        <v>1</v>
      </c>
      <c r="P9" s="71">
        <v>42</v>
      </c>
      <c r="Q9" s="61">
        <v>4.76</v>
      </c>
    </row>
    <row r="10" spans="1:17" ht="13.5">
      <c r="A10" s="37" t="s">
        <v>14</v>
      </c>
      <c r="B10" s="37">
        <v>6</v>
      </c>
      <c r="C10" s="37">
        <v>1</v>
      </c>
      <c r="D10" s="37">
        <v>9</v>
      </c>
      <c r="E10" s="58">
        <v>16.67</v>
      </c>
      <c r="F10" s="37">
        <v>14</v>
      </c>
      <c r="G10" s="39">
        <v>2</v>
      </c>
      <c r="H10" s="37">
        <v>47</v>
      </c>
      <c r="I10" s="40">
        <v>14.29</v>
      </c>
      <c r="J10" s="37">
        <v>38</v>
      </c>
      <c r="K10" s="37">
        <v>4</v>
      </c>
      <c r="L10" s="57">
        <v>79</v>
      </c>
      <c r="M10" s="58">
        <v>10.53</v>
      </c>
      <c r="N10" s="57">
        <v>58</v>
      </c>
      <c r="O10" s="37">
        <v>7</v>
      </c>
      <c r="P10" s="57">
        <v>135</v>
      </c>
      <c r="Q10" s="58">
        <v>12.07</v>
      </c>
    </row>
    <row r="11" spans="1:6" ht="11.25">
      <c r="A11" s="13" t="s">
        <v>180</v>
      </c>
      <c r="B11" s="15"/>
      <c r="C11" s="15"/>
      <c r="D11" s="15"/>
      <c r="E11" s="21"/>
      <c r="F11" s="15"/>
    </row>
    <row r="12" spans="1:6" ht="11.25">
      <c r="A12" s="105" t="s">
        <v>206</v>
      </c>
      <c r="B12" s="15"/>
      <c r="C12" s="15"/>
      <c r="D12" s="15"/>
      <c r="E12" s="21"/>
      <c r="F12" s="15"/>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rgb="FF00B0F0"/>
  </sheetPr>
  <dimension ref="B2:O14"/>
  <sheetViews>
    <sheetView zoomScalePageLayoutView="0" workbookViewId="0" topLeftCell="A1">
      <selection activeCell="O11" sqref="O10:O11"/>
    </sheetView>
  </sheetViews>
  <sheetFormatPr defaultColWidth="9.140625" defaultRowHeight="15"/>
  <cols>
    <col min="1" max="1" width="3.140625" style="0" customWidth="1"/>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2" spans="2:9" ht="15">
      <c r="B2" s="12" t="s">
        <v>181</v>
      </c>
      <c r="C2" s="121"/>
      <c r="D2" s="121"/>
      <c r="E2" s="121"/>
      <c r="F2" s="121"/>
      <c r="G2" s="121"/>
      <c r="H2" s="121"/>
      <c r="I2" s="121"/>
    </row>
    <row r="3" spans="2:9" ht="15">
      <c r="B3" s="19" t="s">
        <v>288</v>
      </c>
      <c r="C3" s="121"/>
      <c r="D3" s="121"/>
      <c r="E3" s="121"/>
      <c r="F3" s="121"/>
      <c r="G3" s="121"/>
      <c r="H3" s="121"/>
      <c r="I3" s="121"/>
    </row>
    <row r="4" spans="2:13" ht="15" customHeight="1">
      <c r="B4" s="289" t="s">
        <v>51</v>
      </c>
      <c r="C4" s="290">
        <v>2016</v>
      </c>
      <c r="D4" s="290"/>
      <c r="E4" s="290"/>
      <c r="F4" s="290"/>
      <c r="G4" s="290"/>
      <c r="H4" s="290"/>
      <c r="I4" s="290"/>
      <c r="J4" s="290"/>
      <c r="K4" s="288" t="s">
        <v>279</v>
      </c>
      <c r="L4" s="288"/>
      <c r="M4" s="288"/>
    </row>
    <row r="5" spans="2:13" ht="15">
      <c r="B5" s="289"/>
      <c r="C5" s="290"/>
      <c r="D5" s="290"/>
      <c r="E5" s="290"/>
      <c r="F5" s="290"/>
      <c r="G5" s="290"/>
      <c r="H5" s="290"/>
      <c r="I5" s="290"/>
      <c r="J5" s="290"/>
      <c r="K5" s="288" t="s">
        <v>243</v>
      </c>
      <c r="L5" s="288"/>
      <c r="M5" s="288"/>
    </row>
    <row r="6" spans="2:13" ht="27">
      <c r="B6" s="289"/>
      <c r="C6" s="174" t="s">
        <v>52</v>
      </c>
      <c r="D6" s="175" t="s">
        <v>76</v>
      </c>
      <c r="E6" s="174" t="s">
        <v>2</v>
      </c>
      <c r="F6" s="175" t="s">
        <v>76</v>
      </c>
      <c r="G6" s="174" t="s">
        <v>3</v>
      </c>
      <c r="H6" s="175" t="s">
        <v>76</v>
      </c>
      <c r="I6" s="174" t="s">
        <v>4</v>
      </c>
      <c r="J6" s="175" t="s">
        <v>76</v>
      </c>
      <c r="K6" s="174" t="s">
        <v>2</v>
      </c>
      <c r="L6" s="174" t="s">
        <v>3</v>
      </c>
      <c r="M6" s="174" t="s">
        <v>4</v>
      </c>
    </row>
    <row r="7" spans="2:13" ht="15">
      <c r="B7" s="176" t="s">
        <v>53</v>
      </c>
      <c r="C7" s="177">
        <v>2</v>
      </c>
      <c r="D7" s="178">
        <v>1.5267175572519083</v>
      </c>
      <c r="E7" s="179">
        <v>421</v>
      </c>
      <c r="F7" s="180">
        <v>44.55026455026455</v>
      </c>
      <c r="G7" s="181">
        <v>5</v>
      </c>
      <c r="H7" s="178">
        <v>11.904761904761903</v>
      </c>
      <c r="I7" s="179">
        <v>601</v>
      </c>
      <c r="J7" s="180">
        <v>39.56550362080316</v>
      </c>
      <c r="K7" s="178">
        <v>4.726368159203972</v>
      </c>
      <c r="L7" s="182">
        <v>-37.5</v>
      </c>
      <c r="M7" s="178">
        <v>-2.2764227642276325</v>
      </c>
    </row>
    <row r="8" spans="2:13" ht="15">
      <c r="B8" s="176" t="s">
        <v>54</v>
      </c>
      <c r="C8" s="177">
        <v>3</v>
      </c>
      <c r="D8" s="178">
        <v>2.2900763358778624</v>
      </c>
      <c r="E8" s="179">
        <v>28</v>
      </c>
      <c r="F8" s="180">
        <v>2.9629629629629632</v>
      </c>
      <c r="G8" s="181" t="s">
        <v>162</v>
      </c>
      <c r="H8" s="178" t="s">
        <v>162</v>
      </c>
      <c r="I8" s="179">
        <v>46</v>
      </c>
      <c r="J8" s="180">
        <v>3.0283080974325216</v>
      </c>
      <c r="K8" s="178">
        <v>86.66666666666666</v>
      </c>
      <c r="L8" s="182" t="s">
        <v>162</v>
      </c>
      <c r="M8" s="178">
        <v>21.05263157894737</v>
      </c>
    </row>
    <row r="9" spans="2:13" ht="15">
      <c r="B9" s="183" t="s">
        <v>55</v>
      </c>
      <c r="C9" s="184">
        <v>5</v>
      </c>
      <c r="D9" s="185">
        <v>3.816793893129771</v>
      </c>
      <c r="E9" s="186">
        <v>449</v>
      </c>
      <c r="F9" s="187">
        <v>47.51322751322751</v>
      </c>
      <c r="G9" s="188">
        <v>5</v>
      </c>
      <c r="H9" s="185">
        <v>11.904761904761903</v>
      </c>
      <c r="I9" s="186">
        <v>647</v>
      </c>
      <c r="J9" s="187">
        <v>42.59381171823568</v>
      </c>
      <c r="K9" s="185">
        <v>7.673860911270978</v>
      </c>
      <c r="L9" s="189">
        <v>-37.5</v>
      </c>
      <c r="M9" s="185">
        <v>-0.9188361408882173</v>
      </c>
    </row>
    <row r="10" spans="2:15" ht="15">
      <c r="B10" s="176" t="s">
        <v>56</v>
      </c>
      <c r="C10" s="177">
        <v>16</v>
      </c>
      <c r="D10" s="178">
        <v>12.213740458015266</v>
      </c>
      <c r="E10" s="190">
        <v>76</v>
      </c>
      <c r="F10" s="180">
        <v>8.042328042328043</v>
      </c>
      <c r="G10" s="181">
        <v>1</v>
      </c>
      <c r="H10" s="178">
        <v>2.380952380952381</v>
      </c>
      <c r="I10" s="179">
        <v>123</v>
      </c>
      <c r="J10" s="180">
        <v>8.097432521395655</v>
      </c>
      <c r="K10" s="178">
        <v>4.109589041095887</v>
      </c>
      <c r="L10" s="182">
        <v>-83.33333333333334</v>
      </c>
      <c r="M10" s="178">
        <v>-7.5187969924811995</v>
      </c>
      <c r="O10">
        <f>G10/E10*100</f>
        <v>1.3157894736842104</v>
      </c>
    </row>
    <row r="11" spans="2:15" ht="15">
      <c r="B11" s="176" t="s">
        <v>57</v>
      </c>
      <c r="C11" s="177">
        <v>59</v>
      </c>
      <c r="D11" s="178">
        <v>45.038167938931295</v>
      </c>
      <c r="E11" s="190">
        <v>318</v>
      </c>
      <c r="F11" s="180">
        <v>33.65079365079365</v>
      </c>
      <c r="G11" s="181">
        <v>29</v>
      </c>
      <c r="H11" s="178">
        <v>69.04761904761905</v>
      </c>
      <c r="I11" s="190">
        <v>578</v>
      </c>
      <c r="J11" s="180">
        <v>38.0513495720869</v>
      </c>
      <c r="K11" s="178">
        <v>-7.288629737609327</v>
      </c>
      <c r="L11" s="182">
        <v>38.0952380952381</v>
      </c>
      <c r="M11" s="178">
        <v>-6.9243156199677856</v>
      </c>
      <c r="O11">
        <f>G11/E11*100</f>
        <v>9.119496855345911</v>
      </c>
    </row>
    <row r="12" spans="2:13" ht="15">
      <c r="B12" s="176" t="s">
        <v>280</v>
      </c>
      <c r="C12" s="177">
        <v>51</v>
      </c>
      <c r="D12" s="178">
        <v>38.93129770992366</v>
      </c>
      <c r="E12" s="174">
        <v>102</v>
      </c>
      <c r="F12" s="180">
        <v>10.793650793650794</v>
      </c>
      <c r="G12" s="177">
        <v>7</v>
      </c>
      <c r="H12" s="191">
        <v>16.666666666666664</v>
      </c>
      <c r="I12" s="174">
        <v>171</v>
      </c>
      <c r="J12" s="192">
        <v>11.257406188281765</v>
      </c>
      <c r="K12" s="178">
        <v>-0.9708737864077648</v>
      </c>
      <c r="L12" s="182">
        <v>-12.5</v>
      </c>
      <c r="M12" s="178">
        <v>10.322580645161295</v>
      </c>
    </row>
    <row r="13" spans="2:13" ht="15">
      <c r="B13" s="193" t="s">
        <v>58</v>
      </c>
      <c r="C13" s="184">
        <v>126</v>
      </c>
      <c r="D13" s="185">
        <v>96.18320610687023</v>
      </c>
      <c r="E13" s="194">
        <v>496</v>
      </c>
      <c r="F13" s="187">
        <v>52.48677248677248</v>
      </c>
      <c r="G13" s="184">
        <v>37</v>
      </c>
      <c r="H13" s="185">
        <v>88.09523809523809</v>
      </c>
      <c r="I13" s="194">
        <v>872</v>
      </c>
      <c r="J13" s="195">
        <v>57.406188281764315</v>
      </c>
      <c r="K13" s="185">
        <v>-4.431599229287087</v>
      </c>
      <c r="L13" s="196">
        <v>5.714285714285722</v>
      </c>
      <c r="M13" s="185">
        <v>-4.070407040704069</v>
      </c>
    </row>
    <row r="14" spans="2:13" ht="15">
      <c r="B14" s="197" t="s">
        <v>160</v>
      </c>
      <c r="C14" s="198">
        <v>131</v>
      </c>
      <c r="D14" s="199">
        <v>100</v>
      </c>
      <c r="E14" s="200">
        <v>945</v>
      </c>
      <c r="F14" s="199">
        <v>100</v>
      </c>
      <c r="G14" s="198">
        <v>42</v>
      </c>
      <c r="H14" s="199">
        <v>100</v>
      </c>
      <c r="I14" s="200">
        <v>1519</v>
      </c>
      <c r="J14" s="199">
        <v>100</v>
      </c>
      <c r="K14" s="201">
        <v>0.9615384615384528</v>
      </c>
      <c r="L14" s="201">
        <v>-2.3255813953488484</v>
      </c>
      <c r="M14" s="201">
        <v>-2.752880921895013</v>
      </c>
    </row>
  </sheetData>
  <sheetProtection/>
  <mergeCells count="4">
    <mergeCell ref="K4:M4"/>
    <mergeCell ref="K5:M5"/>
    <mergeCell ref="B4:B6"/>
    <mergeCell ref="C4:J5"/>
  </mergeCells>
  <printOptions/>
  <pageMargins left="0.39" right="0.5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1">
      <selection activeCell="C10" sqref="C10:D10"/>
    </sheetView>
  </sheetViews>
  <sheetFormatPr defaultColWidth="9.140625" defaultRowHeight="15"/>
  <cols>
    <col min="1" max="1" width="2.00390625" style="0" customWidth="1"/>
    <col min="2" max="2" width="20.28125" style="0" customWidth="1"/>
  </cols>
  <sheetData>
    <row r="3" spans="2:9" ht="15">
      <c r="B3" s="12" t="s">
        <v>182</v>
      </c>
      <c r="C3" s="121"/>
      <c r="D3" s="121"/>
      <c r="E3" s="121"/>
      <c r="F3" s="121"/>
      <c r="G3" s="121"/>
      <c r="H3" s="121"/>
      <c r="I3" s="121"/>
    </row>
    <row r="4" spans="2:6" ht="15">
      <c r="B4" s="19" t="s">
        <v>254</v>
      </c>
      <c r="C4" s="125"/>
      <c r="D4" s="125"/>
      <c r="E4" s="125"/>
      <c r="F4" s="125"/>
    </row>
    <row r="5" spans="2:6" ht="15">
      <c r="B5" s="291" t="s">
        <v>51</v>
      </c>
      <c r="C5" s="232">
        <v>2016</v>
      </c>
      <c r="D5" s="232"/>
      <c r="E5" s="233">
        <v>2015</v>
      </c>
      <c r="F5" s="233"/>
    </row>
    <row r="6" spans="2:6" ht="15">
      <c r="B6" s="292"/>
      <c r="C6" s="232"/>
      <c r="D6" s="232"/>
      <c r="E6" s="233"/>
      <c r="F6" s="233"/>
    </row>
    <row r="7" spans="2:6" ht="27">
      <c r="B7" s="293"/>
      <c r="C7" s="122" t="s">
        <v>196</v>
      </c>
      <c r="D7" s="122" t="s">
        <v>7</v>
      </c>
      <c r="E7" s="122" t="s">
        <v>196</v>
      </c>
      <c r="F7" s="122" t="s">
        <v>7</v>
      </c>
    </row>
    <row r="8" spans="2:6" ht="15">
      <c r="B8" s="74" t="s">
        <v>53</v>
      </c>
      <c r="C8" s="35">
        <v>1.187648456057007</v>
      </c>
      <c r="D8" s="36">
        <v>0.825082508250825</v>
      </c>
      <c r="E8" s="41">
        <v>1.9900497512437811</v>
      </c>
      <c r="F8" s="42">
        <v>1.2841091492776886</v>
      </c>
    </row>
    <row r="9" spans="2:6" ht="15">
      <c r="B9" s="74" t="s">
        <v>54</v>
      </c>
      <c r="C9" s="75" t="s">
        <v>162</v>
      </c>
      <c r="D9" s="36" t="s">
        <v>162</v>
      </c>
      <c r="E9" s="75" t="s">
        <v>162</v>
      </c>
      <c r="F9" s="36" t="s">
        <v>162</v>
      </c>
    </row>
    <row r="10" spans="2:6" ht="15">
      <c r="B10" s="77" t="s">
        <v>55</v>
      </c>
      <c r="C10" s="35">
        <v>1.1135857461024499</v>
      </c>
      <c r="D10" s="36">
        <v>0.7668711656441718</v>
      </c>
      <c r="E10" s="41">
        <v>1.9184652278177456</v>
      </c>
      <c r="F10" s="42">
        <v>1.2102874432677762</v>
      </c>
    </row>
    <row r="11" spans="2:6" ht="15">
      <c r="B11" s="74" t="s">
        <v>56</v>
      </c>
      <c r="C11" s="35">
        <v>1.3157894736842104</v>
      </c>
      <c r="D11" s="36">
        <v>0.8064516129032258</v>
      </c>
      <c r="E11" s="41">
        <v>8.21917808219178</v>
      </c>
      <c r="F11" s="42">
        <v>4.316546762589928</v>
      </c>
    </row>
    <row r="12" spans="2:6" ht="15">
      <c r="B12" s="74" t="s">
        <v>57</v>
      </c>
      <c r="C12" s="35">
        <v>9.119496855345911</v>
      </c>
      <c r="D12" s="36">
        <v>4.7775947281713345</v>
      </c>
      <c r="E12" s="41">
        <v>6.122448979591836</v>
      </c>
      <c r="F12" s="42">
        <v>3.2710280373831773</v>
      </c>
    </row>
    <row r="13" spans="2:6" ht="15">
      <c r="B13" s="74" t="s">
        <v>163</v>
      </c>
      <c r="C13" s="35">
        <v>6.862745098039216</v>
      </c>
      <c r="D13" s="36">
        <v>3.932584269662921</v>
      </c>
      <c r="E13" s="41">
        <v>7.766990291262135</v>
      </c>
      <c r="F13" s="42">
        <v>4.9079754601226995</v>
      </c>
    </row>
    <row r="14" spans="2:6" ht="15">
      <c r="B14" s="78" t="s">
        <v>58</v>
      </c>
      <c r="C14" s="35">
        <v>7.459677419354839</v>
      </c>
      <c r="D14" s="36">
        <v>4.07040704070407</v>
      </c>
      <c r="E14" s="41">
        <v>6.74373795761079</v>
      </c>
      <c r="F14" s="42">
        <v>3.7076271186440675</v>
      </c>
    </row>
    <row r="15" spans="2:6" ht="15">
      <c r="B15" s="37" t="s">
        <v>160</v>
      </c>
      <c r="C15" s="40">
        <v>4.444444444444445</v>
      </c>
      <c r="D15" s="40">
        <v>2.690582959641256</v>
      </c>
      <c r="E15" s="40">
        <v>4.594017094017095</v>
      </c>
      <c r="F15" s="40">
        <v>2.679127725856698</v>
      </c>
    </row>
    <row r="16" spans="2:9" ht="16.5">
      <c r="B16" s="294" t="s">
        <v>204</v>
      </c>
      <c r="C16" s="295"/>
      <c r="D16" s="295"/>
      <c r="E16" s="295"/>
      <c r="F16" s="295"/>
      <c r="G16" s="295"/>
      <c r="H16" s="295"/>
      <c r="I16" s="295"/>
    </row>
    <row r="17" spans="2:9" ht="16.5">
      <c r="B17" s="294" t="s">
        <v>202</v>
      </c>
      <c r="C17" s="295"/>
      <c r="D17" s="295"/>
      <c r="E17" s="295"/>
      <c r="F17" s="295"/>
      <c r="G17" s="295"/>
      <c r="H17" s="295"/>
      <c r="I17" s="295"/>
    </row>
  </sheetData>
  <sheetProtection/>
  <mergeCells count="5">
    <mergeCell ref="B5:B7"/>
    <mergeCell ref="C5:D6"/>
    <mergeCell ref="E5:F6"/>
    <mergeCell ref="B16:I16"/>
    <mergeCell ref="B17:I17"/>
  </mergeCells>
  <printOptions/>
  <pageMargins left="0.45"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B3:I20"/>
  <sheetViews>
    <sheetView zoomScalePageLayoutView="0" workbookViewId="0" topLeftCell="A1">
      <selection activeCell="K18" sqref="K18"/>
    </sheetView>
  </sheetViews>
  <sheetFormatPr defaultColWidth="9.140625" defaultRowHeight="15"/>
  <cols>
    <col min="1" max="1" width="3.57421875" style="0" customWidth="1"/>
    <col min="2" max="2" width="34.57421875" style="0" customWidth="1"/>
    <col min="9" max="9" width="8.421875" style="0" customWidth="1"/>
  </cols>
  <sheetData>
    <row r="3" spans="2:9" ht="15">
      <c r="B3" s="12" t="s">
        <v>192</v>
      </c>
      <c r="C3" s="170"/>
      <c r="D3" s="170"/>
      <c r="E3" s="170"/>
      <c r="F3" s="170"/>
      <c r="G3" s="170"/>
      <c r="H3" s="170"/>
      <c r="I3" s="170"/>
    </row>
    <row r="4" spans="2:9" ht="15">
      <c r="B4" s="19" t="s">
        <v>255</v>
      </c>
      <c r="C4" s="7"/>
      <c r="D4" s="7"/>
      <c r="E4" s="7"/>
      <c r="F4" s="7"/>
      <c r="G4" s="7"/>
      <c r="H4" s="7"/>
      <c r="I4" s="6"/>
    </row>
    <row r="5" spans="2:9" ht="15">
      <c r="B5" s="291" t="s">
        <v>59</v>
      </c>
      <c r="C5" s="296" t="s">
        <v>28</v>
      </c>
      <c r="D5" s="296"/>
      <c r="E5" s="296"/>
      <c r="F5" s="232" t="s">
        <v>60</v>
      </c>
      <c r="G5" s="232"/>
      <c r="H5" s="232"/>
      <c r="I5" s="264" t="s">
        <v>9</v>
      </c>
    </row>
    <row r="6" spans="2:9" ht="15">
      <c r="B6" s="293"/>
      <c r="C6" s="171" t="s">
        <v>2</v>
      </c>
      <c r="D6" s="171" t="s">
        <v>3</v>
      </c>
      <c r="E6" s="171" t="s">
        <v>4</v>
      </c>
      <c r="F6" s="172" t="s">
        <v>2</v>
      </c>
      <c r="G6" s="172" t="s">
        <v>3</v>
      </c>
      <c r="H6" s="172" t="s">
        <v>4</v>
      </c>
      <c r="I6" s="264"/>
    </row>
    <row r="7" spans="2:9" ht="15">
      <c r="B7" s="43" t="s">
        <v>61</v>
      </c>
      <c r="C7" s="31">
        <v>58</v>
      </c>
      <c r="D7" s="33">
        <v>12</v>
      </c>
      <c r="E7" s="31">
        <v>128</v>
      </c>
      <c r="F7" s="36">
        <v>6.14</v>
      </c>
      <c r="G7" s="35">
        <v>28.57</v>
      </c>
      <c r="H7" s="36">
        <v>8.43</v>
      </c>
      <c r="I7" s="35">
        <f>D7/C7*100</f>
        <v>20.689655172413794</v>
      </c>
    </row>
    <row r="8" spans="2:9" ht="15">
      <c r="B8" s="43" t="s">
        <v>62</v>
      </c>
      <c r="C8" s="31">
        <v>273</v>
      </c>
      <c r="D8" s="33">
        <v>7</v>
      </c>
      <c r="E8" s="31">
        <v>464</v>
      </c>
      <c r="F8" s="36">
        <v>28.89</v>
      </c>
      <c r="G8" s="35">
        <v>16.67</v>
      </c>
      <c r="H8" s="36">
        <v>30.55</v>
      </c>
      <c r="I8" s="35">
        <f aca="true" t="shared" si="0" ref="I8:I16">D8/C8*100</f>
        <v>2.564102564102564</v>
      </c>
    </row>
    <row r="9" spans="2:9" ht="15">
      <c r="B9" s="43" t="s">
        <v>63</v>
      </c>
      <c r="C9" s="31">
        <v>55</v>
      </c>
      <c r="D9" s="33">
        <v>2</v>
      </c>
      <c r="E9" s="31">
        <v>93</v>
      </c>
      <c r="F9" s="36">
        <v>5.82</v>
      </c>
      <c r="G9" s="35">
        <v>4.76</v>
      </c>
      <c r="H9" s="36">
        <v>6.12</v>
      </c>
      <c r="I9" s="35">
        <f t="shared" si="0"/>
        <v>3.6363636363636362</v>
      </c>
    </row>
    <row r="10" spans="2:9" ht="15">
      <c r="B10" s="43" t="s">
        <v>64</v>
      </c>
      <c r="C10" s="31">
        <v>155</v>
      </c>
      <c r="D10" s="33">
        <v>1</v>
      </c>
      <c r="E10" s="31">
        <v>302</v>
      </c>
      <c r="F10" s="36">
        <v>16.4</v>
      </c>
      <c r="G10" s="35">
        <v>2.38</v>
      </c>
      <c r="H10" s="36">
        <v>19.88</v>
      </c>
      <c r="I10" s="35">
        <f t="shared" si="0"/>
        <v>0.6451612903225806</v>
      </c>
    </row>
    <row r="11" spans="2:9" ht="15">
      <c r="B11" s="43" t="s">
        <v>65</v>
      </c>
      <c r="C11" s="31">
        <v>13</v>
      </c>
      <c r="D11" s="73">
        <v>2</v>
      </c>
      <c r="E11" s="31">
        <v>20</v>
      </c>
      <c r="F11" s="36">
        <v>1.38</v>
      </c>
      <c r="G11" s="35">
        <v>4.76</v>
      </c>
      <c r="H11" s="36">
        <v>1.32</v>
      </c>
      <c r="I11" s="35">
        <f t="shared" si="0"/>
        <v>15.384615384615385</v>
      </c>
    </row>
    <row r="12" spans="2:9" ht="15">
      <c r="B12" s="83" t="s">
        <v>66</v>
      </c>
      <c r="C12" s="86">
        <v>554</v>
      </c>
      <c r="D12" s="159">
        <v>24</v>
      </c>
      <c r="E12" s="86">
        <v>1007</v>
      </c>
      <c r="F12" s="85">
        <v>58.62</v>
      </c>
      <c r="G12" s="87">
        <v>57.14</v>
      </c>
      <c r="H12" s="85">
        <v>66.29</v>
      </c>
      <c r="I12" s="87">
        <f t="shared" si="0"/>
        <v>4.332129963898916</v>
      </c>
    </row>
    <row r="13" spans="2:9" ht="15">
      <c r="B13" s="43" t="s">
        <v>67</v>
      </c>
      <c r="C13" s="31">
        <v>131</v>
      </c>
      <c r="D13" s="33">
        <v>3</v>
      </c>
      <c r="E13" s="31">
        <v>153</v>
      </c>
      <c r="F13" s="36">
        <v>13.86</v>
      </c>
      <c r="G13" s="35">
        <v>7.14</v>
      </c>
      <c r="H13" s="36">
        <v>10.07</v>
      </c>
      <c r="I13" s="35">
        <f t="shared" si="0"/>
        <v>2.2900763358778624</v>
      </c>
    </row>
    <row r="14" spans="2:9" ht="15">
      <c r="B14" s="43" t="s">
        <v>68</v>
      </c>
      <c r="C14" s="31">
        <v>7</v>
      </c>
      <c r="D14" s="73">
        <v>1</v>
      </c>
      <c r="E14" s="31">
        <v>8</v>
      </c>
      <c r="F14" s="36">
        <v>0.74</v>
      </c>
      <c r="G14" s="35">
        <v>2.38</v>
      </c>
      <c r="H14" s="36">
        <v>0.53</v>
      </c>
      <c r="I14" s="35">
        <f t="shared" si="0"/>
        <v>14.285714285714285</v>
      </c>
    </row>
    <row r="15" spans="2:9" ht="15">
      <c r="B15" s="43" t="s">
        <v>69</v>
      </c>
      <c r="C15" s="31">
        <v>58</v>
      </c>
      <c r="D15" s="33">
        <v>3</v>
      </c>
      <c r="E15" s="31">
        <v>74</v>
      </c>
      <c r="F15" s="36">
        <v>6.14</v>
      </c>
      <c r="G15" s="35">
        <v>7.14</v>
      </c>
      <c r="H15" s="36">
        <v>4.87</v>
      </c>
      <c r="I15" s="35">
        <f t="shared" si="0"/>
        <v>5.172413793103448</v>
      </c>
    </row>
    <row r="16" spans="2:9" ht="15">
      <c r="B16" s="43" t="s">
        <v>70</v>
      </c>
      <c r="C16" s="31">
        <v>193</v>
      </c>
      <c r="D16" s="33">
        <v>11</v>
      </c>
      <c r="E16" s="31">
        <v>275</v>
      </c>
      <c r="F16" s="36">
        <v>20.42</v>
      </c>
      <c r="G16" s="35">
        <v>26.19</v>
      </c>
      <c r="H16" s="36">
        <v>18.1</v>
      </c>
      <c r="I16" s="35">
        <f t="shared" si="0"/>
        <v>5.699481865284974</v>
      </c>
    </row>
    <row r="17" spans="2:9" ht="15">
      <c r="B17" s="43" t="s">
        <v>71</v>
      </c>
      <c r="C17" s="31">
        <v>2</v>
      </c>
      <c r="D17" s="36" t="s">
        <v>162</v>
      </c>
      <c r="E17" s="31">
        <v>2</v>
      </c>
      <c r="F17" s="36">
        <v>0.21</v>
      </c>
      <c r="G17" s="35" t="s">
        <v>162</v>
      </c>
      <c r="H17" s="36">
        <v>0.13</v>
      </c>
      <c r="I17" s="35" t="s">
        <v>162</v>
      </c>
    </row>
    <row r="18" spans="2:9" ht="15">
      <c r="B18" s="202" t="s">
        <v>72</v>
      </c>
      <c r="C18" s="31" t="s">
        <v>162</v>
      </c>
      <c r="D18" s="36" t="s">
        <v>162</v>
      </c>
      <c r="E18" s="31" t="s">
        <v>162</v>
      </c>
      <c r="F18" s="36" t="s">
        <v>162</v>
      </c>
      <c r="G18" s="35" t="s">
        <v>162</v>
      </c>
      <c r="H18" s="36" t="s">
        <v>162</v>
      </c>
      <c r="I18" s="35" t="s">
        <v>162</v>
      </c>
    </row>
    <row r="19" spans="2:9" ht="15">
      <c r="B19" s="43" t="s">
        <v>73</v>
      </c>
      <c r="C19" s="31">
        <v>391</v>
      </c>
      <c r="D19" s="33">
        <v>18</v>
      </c>
      <c r="E19" s="31">
        <v>512</v>
      </c>
      <c r="F19" s="36">
        <v>41.38</v>
      </c>
      <c r="G19" s="35">
        <v>42.86</v>
      </c>
      <c r="H19" s="36">
        <v>33.71</v>
      </c>
      <c r="I19" s="35">
        <f>D19/C19*100</f>
        <v>4.603580562659847</v>
      </c>
    </row>
    <row r="20" spans="2:9" ht="15">
      <c r="B20" s="115" t="s">
        <v>74</v>
      </c>
      <c r="C20" s="116">
        <v>945</v>
      </c>
      <c r="D20" s="117">
        <v>42</v>
      </c>
      <c r="E20" s="116">
        <v>1519</v>
      </c>
      <c r="F20" s="118">
        <v>100</v>
      </c>
      <c r="G20" s="118">
        <v>100</v>
      </c>
      <c r="H20" s="118">
        <v>100</v>
      </c>
      <c r="I20" s="119">
        <f>D20/C20*100</f>
        <v>4.444444444444445</v>
      </c>
    </row>
  </sheetData>
  <sheetProtection/>
  <mergeCells count="4">
    <mergeCell ref="B5:B6"/>
    <mergeCell ref="C5:E5"/>
    <mergeCell ref="F5:H5"/>
    <mergeCell ref="I5:I6"/>
  </mergeCells>
  <conditionalFormatting sqref="F7:F11">
    <cfRule type="dataBar" priority="3" dxfId="0">
      <dataBar minLength="0" maxLength="100">
        <cfvo type="min"/>
        <cfvo type="max"/>
        <color rgb="FFFF555A"/>
      </dataBar>
      <extLst>
        <ext xmlns:x14="http://schemas.microsoft.com/office/spreadsheetml/2009/9/main" uri="{B025F937-C7B1-47D3-B67F-A62EFF666E3E}">
          <x14:id>{f3ee59df-f3ff-4bf0-957f-c5be7ecc1d02}</x14:id>
        </ext>
      </extLst>
    </cfRule>
  </conditionalFormatting>
  <conditionalFormatting sqref="F7:F19">
    <cfRule type="dataBar" priority="2" dxfId="0">
      <dataBar minLength="0" maxLength="100">
        <cfvo type="min"/>
        <cfvo type="max"/>
        <color rgb="FFFF555A"/>
      </dataBar>
      <extLst>
        <ext xmlns:x14="http://schemas.microsoft.com/office/spreadsheetml/2009/9/main" uri="{B025F937-C7B1-47D3-B67F-A62EFF666E3E}">
          <x14:id>{c11521db-00f7-4faa-9ff7-e715ec0fe309}</x14:id>
        </ext>
      </extLst>
    </cfRule>
  </conditionalFormatting>
  <conditionalFormatting sqref="I7:I19">
    <cfRule type="dataBar" priority="1" dxfId="0">
      <dataBar minLength="0" maxLength="100">
        <cfvo type="min"/>
        <cfvo type="max"/>
        <color rgb="FFFF555A"/>
      </dataBar>
      <extLst>
        <ext xmlns:x14="http://schemas.microsoft.com/office/spreadsheetml/2009/9/main" uri="{B025F937-C7B1-47D3-B67F-A62EFF666E3E}">
          <x14:id>{98dd4714-667d-41a0-8993-15b896087ede}</x14:id>
        </ext>
      </extLst>
    </cfRule>
  </conditionalFormatting>
  <printOptions/>
  <pageMargins left="0.31496062992125984" right="0.25" top="0.72" bottom="0.7480314960629921" header="0.31496062992125984" footer="0.31496062992125984"/>
  <pageSetup horizontalDpi="600" verticalDpi="600" orientation="portrait" paperSize="9" scale="90" r:id="rId1"/>
  <extLst>
    <ext xmlns:x14="http://schemas.microsoft.com/office/spreadsheetml/2009/9/main" uri="{78C0D931-6437-407d-A8EE-F0AAD7539E65}">
      <x14:conditionalFormattings>
        <x14:conditionalFormatting xmlns:xm="http://schemas.microsoft.com/office/excel/2006/main">
          <x14:cfRule type="dataBar" id="{f3ee59df-f3ff-4bf0-957f-c5be7ecc1d02}">
            <x14:dataBar minLength="0" maxLength="100" gradient="0">
              <x14:cfvo type="min"/>
              <x14:cfvo type="max"/>
              <x14:negativeFillColor rgb="FFFF0000"/>
              <x14:axisColor rgb="FF000000"/>
            </x14:dataBar>
            <x14:dxf>
              <border/>
            </x14:dxf>
          </x14:cfRule>
          <xm:sqref>F7:F11</xm:sqref>
        </x14:conditionalFormatting>
        <x14:conditionalFormatting xmlns:xm="http://schemas.microsoft.com/office/excel/2006/main">
          <x14:cfRule type="dataBar" id="{c11521db-00f7-4faa-9ff7-e715ec0fe309}">
            <x14:dataBar minLength="0" maxLength="100" gradient="0">
              <x14:cfvo type="min"/>
              <x14:cfvo type="max"/>
              <x14:negativeFillColor rgb="FFFF0000"/>
              <x14:axisColor rgb="FF000000"/>
            </x14:dataBar>
            <x14:dxf/>
          </x14:cfRule>
          <xm:sqref>F7:F19</xm:sqref>
        </x14:conditionalFormatting>
        <x14:conditionalFormatting xmlns:xm="http://schemas.microsoft.com/office/excel/2006/main">
          <x14:cfRule type="dataBar" id="{98dd4714-667d-41a0-8993-15b896087ede}">
            <x14:dataBar minLength="0" maxLength="100" gradient="0">
              <x14:cfvo type="min"/>
              <x14:cfvo type="max"/>
              <x14:negativeFillColor rgb="FFFF0000"/>
              <x14:axisColor rgb="FF000000"/>
            </x14:dataBar>
            <x14:dxf/>
          </x14:cfRule>
          <xm:sqref>I7:I19</xm:sqref>
        </x14:conditionalFormatting>
      </x14:conditionalFormattings>
    </ext>
  </extLst>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F16" sqref="F16"/>
    </sheetView>
  </sheetViews>
  <sheetFormatPr defaultColWidth="9.140625" defaultRowHeight="15"/>
  <cols>
    <col min="1" max="1" width="2.8515625" style="0" customWidth="1"/>
    <col min="2" max="2" width="57.00390625" style="0" customWidth="1"/>
    <col min="3" max="3" width="10.421875" style="0" customWidth="1"/>
    <col min="4" max="4" width="8.28125" style="0" customWidth="1"/>
    <col min="5" max="5" width="11.00390625" style="0" customWidth="1"/>
    <col min="6" max="6" width="7.8515625" style="0" customWidth="1"/>
    <col min="7" max="7" width="10.140625" style="0" customWidth="1"/>
    <col min="8" max="8" width="8.28125" style="0" customWidth="1"/>
  </cols>
  <sheetData>
    <row r="3" spans="2:8" ht="15">
      <c r="B3" s="11" t="s">
        <v>183</v>
      </c>
      <c r="D3" s="121"/>
      <c r="E3" s="121"/>
      <c r="F3" s="121"/>
      <c r="G3" s="121"/>
      <c r="H3" s="121"/>
    </row>
    <row r="4" spans="2:8" ht="15">
      <c r="B4" s="19" t="s">
        <v>256</v>
      </c>
      <c r="D4" s="8"/>
      <c r="E4" s="8"/>
      <c r="F4" s="8"/>
      <c r="G4" s="8"/>
      <c r="H4" s="8"/>
    </row>
    <row r="5" spans="2:8" ht="15">
      <c r="B5" s="299" t="s">
        <v>102</v>
      </c>
      <c r="C5" s="232" t="s">
        <v>11</v>
      </c>
      <c r="D5" s="232"/>
      <c r="E5" s="301" t="s">
        <v>75</v>
      </c>
      <c r="F5" s="301"/>
      <c r="G5" s="232" t="s">
        <v>14</v>
      </c>
      <c r="H5" s="232"/>
    </row>
    <row r="6" spans="2:8" ht="15">
      <c r="B6" s="300"/>
      <c r="C6" s="79" t="s">
        <v>28</v>
      </c>
      <c r="D6" s="79" t="s">
        <v>76</v>
      </c>
      <c r="E6" s="79" t="s">
        <v>28</v>
      </c>
      <c r="F6" s="79" t="s">
        <v>76</v>
      </c>
      <c r="G6" s="79" t="s">
        <v>28</v>
      </c>
      <c r="H6" s="79" t="s">
        <v>76</v>
      </c>
    </row>
    <row r="7" spans="2:8" ht="15">
      <c r="B7" s="43" t="s">
        <v>77</v>
      </c>
      <c r="C7" s="31">
        <v>100</v>
      </c>
      <c r="D7" s="36">
        <v>14.450867052023122</v>
      </c>
      <c r="E7" s="31">
        <v>101</v>
      </c>
      <c r="F7" s="36">
        <v>19.57364341085271</v>
      </c>
      <c r="G7" s="31">
        <v>201</v>
      </c>
      <c r="H7" s="36">
        <v>16.63907284768212</v>
      </c>
    </row>
    <row r="8" spans="2:8" ht="15">
      <c r="B8" s="43" t="s">
        <v>78</v>
      </c>
      <c r="C8" s="31">
        <v>113</v>
      </c>
      <c r="D8" s="36">
        <v>16.329479768786126</v>
      </c>
      <c r="E8" s="31">
        <v>16</v>
      </c>
      <c r="F8" s="36">
        <v>3.10077519379845</v>
      </c>
      <c r="G8" s="31">
        <v>129</v>
      </c>
      <c r="H8" s="36">
        <v>10.678807947019868</v>
      </c>
    </row>
    <row r="9" spans="2:8" ht="15">
      <c r="B9" s="43" t="s">
        <v>79</v>
      </c>
      <c r="C9" s="31">
        <v>36</v>
      </c>
      <c r="D9" s="36">
        <v>5.202312138728324</v>
      </c>
      <c r="E9" s="31">
        <v>9</v>
      </c>
      <c r="F9" s="36">
        <v>1.744186046511628</v>
      </c>
      <c r="G9" s="31">
        <v>45</v>
      </c>
      <c r="H9" s="36">
        <v>3.7251655629139075</v>
      </c>
    </row>
    <row r="10" spans="2:8" ht="15">
      <c r="B10" s="43" t="s">
        <v>80</v>
      </c>
      <c r="C10" s="31">
        <v>40</v>
      </c>
      <c r="D10" s="36">
        <v>5.780346820809249</v>
      </c>
      <c r="E10" s="31">
        <v>3</v>
      </c>
      <c r="F10" s="36">
        <v>0.5813953488372093</v>
      </c>
      <c r="G10" s="31">
        <v>43</v>
      </c>
      <c r="H10" s="36">
        <v>3.5596026490066226</v>
      </c>
    </row>
    <row r="11" spans="2:8" ht="15">
      <c r="B11" s="43" t="s">
        <v>81</v>
      </c>
      <c r="C11" s="31">
        <v>36</v>
      </c>
      <c r="D11" s="36">
        <v>5.202312138728324</v>
      </c>
      <c r="E11" s="31">
        <v>4</v>
      </c>
      <c r="F11" s="36">
        <v>0.7751937984496124</v>
      </c>
      <c r="G11" s="31">
        <v>40</v>
      </c>
      <c r="H11" s="36">
        <v>3.3112582781456954</v>
      </c>
    </row>
    <row r="12" spans="2:8" ht="15">
      <c r="B12" s="43" t="s">
        <v>82</v>
      </c>
      <c r="C12" s="35">
        <v>1</v>
      </c>
      <c r="D12" s="76">
        <v>0.1445086705202312</v>
      </c>
      <c r="E12" s="35" t="s">
        <v>162</v>
      </c>
      <c r="F12" s="76" t="s">
        <v>162</v>
      </c>
      <c r="G12" s="35">
        <v>1</v>
      </c>
      <c r="H12" s="76">
        <v>0.08278145695364239</v>
      </c>
    </row>
    <row r="13" spans="2:8" ht="15">
      <c r="B13" s="43" t="s">
        <v>83</v>
      </c>
      <c r="C13" s="31">
        <v>108</v>
      </c>
      <c r="D13" s="36">
        <v>15.606936416184972</v>
      </c>
      <c r="E13" s="31">
        <v>115</v>
      </c>
      <c r="F13" s="36">
        <v>22.28682170542636</v>
      </c>
      <c r="G13" s="31">
        <v>223</v>
      </c>
      <c r="H13" s="36">
        <v>18.460264900662253</v>
      </c>
    </row>
    <row r="14" spans="2:8" ht="15">
      <c r="B14" s="43" t="s">
        <v>84</v>
      </c>
      <c r="C14" s="31">
        <v>99</v>
      </c>
      <c r="D14" s="36">
        <v>14.30635838150289</v>
      </c>
      <c r="E14" s="31">
        <v>105</v>
      </c>
      <c r="F14" s="36">
        <v>20.348837209302324</v>
      </c>
      <c r="G14" s="31">
        <v>204</v>
      </c>
      <c r="H14" s="36">
        <v>16.887417218543046</v>
      </c>
    </row>
    <row r="15" spans="2:8" ht="15">
      <c r="B15" s="43" t="s">
        <v>85</v>
      </c>
      <c r="C15" s="31">
        <v>9</v>
      </c>
      <c r="D15" s="36">
        <v>1.300578034682081</v>
      </c>
      <c r="E15" s="31">
        <v>10</v>
      </c>
      <c r="F15" s="36">
        <v>1.937984496124031</v>
      </c>
      <c r="G15" s="31">
        <v>19</v>
      </c>
      <c r="H15" s="36">
        <v>1.5728476821192054</v>
      </c>
    </row>
    <row r="16" spans="2:8" ht="15">
      <c r="B16" s="43" t="s">
        <v>86</v>
      </c>
      <c r="C16" s="31">
        <v>70</v>
      </c>
      <c r="D16" s="36">
        <v>10.115606936416185</v>
      </c>
      <c r="E16" s="31">
        <v>52</v>
      </c>
      <c r="F16" s="36">
        <v>10.077519379844961</v>
      </c>
      <c r="G16" s="31">
        <v>122</v>
      </c>
      <c r="H16" s="36">
        <v>10.099337748344372</v>
      </c>
    </row>
    <row r="17" spans="2:8" ht="15">
      <c r="B17" s="43" t="s">
        <v>87</v>
      </c>
      <c r="C17" s="31">
        <v>74</v>
      </c>
      <c r="D17" s="36">
        <v>10.69364161849711</v>
      </c>
      <c r="E17" s="31">
        <v>23</v>
      </c>
      <c r="F17" s="36">
        <v>4.457364341085271</v>
      </c>
      <c r="G17" s="31">
        <v>97</v>
      </c>
      <c r="H17" s="36">
        <v>8.02980132450331</v>
      </c>
    </row>
    <row r="18" spans="2:8" ht="15">
      <c r="B18" s="43" t="s">
        <v>88</v>
      </c>
      <c r="C18" s="31">
        <v>10</v>
      </c>
      <c r="D18" s="36">
        <v>1.4450867052023122</v>
      </c>
      <c r="E18" s="31">
        <v>2</v>
      </c>
      <c r="F18" s="36">
        <v>0.3875968992248062</v>
      </c>
      <c r="G18" s="31">
        <v>12</v>
      </c>
      <c r="H18" s="36">
        <v>0.9933774834437087</v>
      </c>
    </row>
    <row r="19" spans="2:8" ht="15">
      <c r="B19" s="43" t="s">
        <v>89</v>
      </c>
      <c r="C19" s="31">
        <v>11</v>
      </c>
      <c r="D19" s="36">
        <v>1.5895953757225432</v>
      </c>
      <c r="E19" s="31">
        <v>15</v>
      </c>
      <c r="F19" s="36">
        <v>2.9069767441860463</v>
      </c>
      <c r="G19" s="31">
        <v>26</v>
      </c>
      <c r="H19" s="36">
        <v>2.152317880794702</v>
      </c>
    </row>
    <row r="20" spans="2:8" ht="15">
      <c r="B20" s="43" t="s">
        <v>90</v>
      </c>
      <c r="C20" s="31">
        <v>11</v>
      </c>
      <c r="D20" s="36">
        <v>1.5895953757225432</v>
      </c>
      <c r="E20" s="31">
        <v>7</v>
      </c>
      <c r="F20" s="36">
        <v>1.3565891472868217</v>
      </c>
      <c r="G20" s="31">
        <v>18</v>
      </c>
      <c r="H20" s="36">
        <v>1.490066225165563</v>
      </c>
    </row>
    <row r="21" spans="2:8" ht="15">
      <c r="B21" s="43" t="s">
        <v>91</v>
      </c>
      <c r="C21" s="31">
        <v>47</v>
      </c>
      <c r="D21" s="36">
        <v>6.791907514450866</v>
      </c>
      <c r="E21" s="35">
        <v>1</v>
      </c>
      <c r="F21" s="36">
        <v>0.1937984496124031</v>
      </c>
      <c r="G21" s="31">
        <v>48</v>
      </c>
      <c r="H21" s="36">
        <v>3.9735099337748347</v>
      </c>
    </row>
    <row r="22" spans="2:8" ht="15">
      <c r="B22" s="43" t="s">
        <v>92</v>
      </c>
      <c r="C22" s="31">
        <v>8</v>
      </c>
      <c r="D22" s="36">
        <v>1.1560693641618496</v>
      </c>
      <c r="E22" s="31">
        <v>24</v>
      </c>
      <c r="F22" s="36">
        <v>4.651162790697675</v>
      </c>
      <c r="G22" s="31">
        <v>32</v>
      </c>
      <c r="H22" s="36">
        <v>2.6490066225165565</v>
      </c>
    </row>
    <row r="23" spans="2:8" ht="15">
      <c r="B23" s="43" t="s">
        <v>93</v>
      </c>
      <c r="C23" s="31">
        <v>6</v>
      </c>
      <c r="D23" s="36">
        <v>0.8670520231213872</v>
      </c>
      <c r="E23" s="31">
        <v>1</v>
      </c>
      <c r="F23" s="36">
        <v>0.1937984496124031</v>
      </c>
      <c r="G23" s="31">
        <v>7</v>
      </c>
      <c r="H23" s="36">
        <v>0.5794701986754967</v>
      </c>
    </row>
    <row r="24" spans="2:8" ht="15">
      <c r="B24" s="43" t="s">
        <v>94</v>
      </c>
      <c r="C24" s="31">
        <v>4</v>
      </c>
      <c r="D24" s="36">
        <v>0.5780346820809248</v>
      </c>
      <c r="E24" s="31">
        <v>10</v>
      </c>
      <c r="F24" s="36">
        <v>1.937984496124031</v>
      </c>
      <c r="G24" s="31">
        <v>14</v>
      </c>
      <c r="H24" s="36">
        <v>1.1589403973509933</v>
      </c>
    </row>
    <row r="25" spans="2:8" ht="15">
      <c r="B25" s="43" t="s">
        <v>95</v>
      </c>
      <c r="C25" s="31">
        <v>4</v>
      </c>
      <c r="D25" s="36">
        <v>0.5780346820809248</v>
      </c>
      <c r="E25" s="31">
        <v>16</v>
      </c>
      <c r="F25" s="36">
        <v>3.10077519379845</v>
      </c>
      <c r="G25" s="31">
        <v>20</v>
      </c>
      <c r="H25" s="36">
        <v>1.6556291390728477</v>
      </c>
    </row>
    <row r="26" spans="2:8" ht="15">
      <c r="B26" s="43" t="s">
        <v>96</v>
      </c>
      <c r="C26" s="35" t="s">
        <v>162</v>
      </c>
      <c r="D26" s="36" t="s">
        <v>162</v>
      </c>
      <c r="E26" s="35" t="s">
        <v>162</v>
      </c>
      <c r="F26" s="36" t="s">
        <v>162</v>
      </c>
      <c r="G26" s="35" t="s">
        <v>162</v>
      </c>
      <c r="H26" s="36" t="s">
        <v>162</v>
      </c>
    </row>
    <row r="27" spans="2:8" ht="15">
      <c r="B27" s="43" t="s">
        <v>97</v>
      </c>
      <c r="C27" s="31">
        <v>22</v>
      </c>
      <c r="D27" s="36">
        <v>3.1791907514450863</v>
      </c>
      <c r="E27" s="31">
        <v>49</v>
      </c>
      <c r="F27" s="36">
        <v>9.496124031007753</v>
      </c>
      <c r="G27" s="31">
        <v>71</v>
      </c>
      <c r="H27" s="36">
        <v>5.877483443708609</v>
      </c>
    </row>
    <row r="28" spans="2:8" ht="15">
      <c r="B28" s="43" t="s">
        <v>98</v>
      </c>
      <c r="C28" s="31">
        <v>47</v>
      </c>
      <c r="D28" s="36">
        <v>6.791907514450866</v>
      </c>
      <c r="E28" s="31">
        <v>2</v>
      </c>
      <c r="F28" s="36">
        <v>0.3875968992248062</v>
      </c>
      <c r="G28" s="31">
        <v>49</v>
      </c>
      <c r="H28" s="36">
        <v>4.056291390728477</v>
      </c>
    </row>
    <row r="29" spans="2:8" ht="15">
      <c r="B29" s="43" t="s">
        <v>99</v>
      </c>
      <c r="C29" s="31">
        <v>635</v>
      </c>
      <c r="D29" s="36">
        <v>91.76300578034682</v>
      </c>
      <c r="E29" s="31">
        <v>434</v>
      </c>
      <c r="F29" s="36">
        <v>84.10852713178295</v>
      </c>
      <c r="G29" s="31">
        <v>1069</v>
      </c>
      <c r="H29" s="36">
        <v>88.49337748344371</v>
      </c>
    </row>
    <row r="30" spans="2:8" ht="15">
      <c r="B30" s="43" t="s">
        <v>100</v>
      </c>
      <c r="C30" s="31">
        <v>57</v>
      </c>
      <c r="D30" s="36">
        <v>8.236994219653178</v>
      </c>
      <c r="E30" s="31">
        <v>82</v>
      </c>
      <c r="F30" s="36">
        <v>15.891472868217054</v>
      </c>
      <c r="G30" s="31">
        <v>139</v>
      </c>
      <c r="H30" s="36">
        <v>11.506622516556291</v>
      </c>
    </row>
    <row r="31" spans="2:8" ht="15">
      <c r="B31" s="37" t="s">
        <v>101</v>
      </c>
      <c r="C31" s="38">
        <v>692</v>
      </c>
      <c r="D31" s="58">
        <v>100</v>
      </c>
      <c r="E31" s="38">
        <v>516</v>
      </c>
      <c r="F31" s="40">
        <v>100</v>
      </c>
      <c r="G31" s="38">
        <v>1208</v>
      </c>
      <c r="H31" s="40">
        <v>100</v>
      </c>
    </row>
    <row r="32" spans="2:8" ht="30.75" customHeight="1">
      <c r="B32" s="302" t="s">
        <v>184</v>
      </c>
      <c r="C32" s="303"/>
      <c r="D32" s="303"/>
      <c r="E32" s="303"/>
      <c r="F32" s="303"/>
      <c r="G32" s="303"/>
      <c r="H32" s="303"/>
    </row>
    <row r="33" spans="2:8" ht="57" customHeight="1">
      <c r="B33" s="297" t="s">
        <v>128</v>
      </c>
      <c r="C33" s="298"/>
      <c r="D33" s="298"/>
      <c r="E33" s="298"/>
      <c r="F33" s="298"/>
      <c r="G33" s="298"/>
      <c r="H33" s="298"/>
    </row>
  </sheetData>
  <sheetProtection/>
  <mergeCells count="6">
    <mergeCell ref="B33:H33"/>
    <mergeCell ref="B5:B6"/>
    <mergeCell ref="C5:D5"/>
    <mergeCell ref="E5:F5"/>
    <mergeCell ref="G5:H5"/>
    <mergeCell ref="B32:H32"/>
  </mergeCells>
  <conditionalFormatting sqref="D7:D28">
    <cfRule type="dataBar" priority="3" dxfId="0">
      <dataBar minLength="0" maxLength="100">
        <cfvo type="min"/>
        <cfvo type="max"/>
        <color rgb="FFFF555A"/>
      </dataBar>
      <extLst>
        <ext xmlns:x14="http://schemas.microsoft.com/office/spreadsheetml/2009/9/main" uri="{B025F937-C7B1-47D3-B67F-A62EFF666E3E}">
          <x14:id>{80695a1a-7e70-4034-96e3-cee54713db5e}</x14:id>
        </ext>
      </extLst>
    </cfRule>
  </conditionalFormatting>
  <conditionalFormatting sqref="H7:H28">
    <cfRule type="dataBar" priority="2" dxfId="0">
      <dataBar minLength="0" maxLength="100">
        <cfvo type="min"/>
        <cfvo type="max"/>
        <color rgb="FFFF555A"/>
      </dataBar>
      <extLst>
        <ext xmlns:x14="http://schemas.microsoft.com/office/spreadsheetml/2009/9/main" uri="{B025F937-C7B1-47D3-B67F-A62EFF666E3E}">
          <x14:id>{8b3e925a-b091-43f8-b758-360f91658130}</x14:id>
        </ext>
      </extLst>
    </cfRule>
  </conditionalFormatting>
  <conditionalFormatting sqref="F7:F28">
    <cfRule type="dataBar" priority="1" dxfId="0">
      <dataBar minLength="0" maxLength="100">
        <cfvo type="min"/>
        <cfvo type="max"/>
        <color rgb="FFFF555A"/>
      </dataBar>
      <extLst>
        <ext xmlns:x14="http://schemas.microsoft.com/office/spreadsheetml/2009/9/main" uri="{B025F937-C7B1-47D3-B67F-A62EFF666E3E}">
          <x14:id>{0c4c74fc-768e-4b6c-a4b3-e77bde27d1f3}</x14:id>
        </ext>
      </extLst>
    </cfRule>
  </conditionalFormatting>
  <printOptions/>
  <pageMargins left="0.3937007874015748" right="0.31496062992125984" top="0.7480314960629921" bottom="0.7480314960629921" header="0.31496062992125984" footer="0.31496062992125984"/>
  <pageSetup horizontalDpi="600" verticalDpi="600" orientation="portrait" paperSize="9" scale="80" r:id="rId1"/>
  <extLst>
    <ext xmlns:x14="http://schemas.microsoft.com/office/spreadsheetml/2009/9/main" uri="{78C0D931-6437-407d-A8EE-F0AAD7539E65}">
      <x14:conditionalFormattings>
        <x14:conditionalFormatting xmlns:xm="http://schemas.microsoft.com/office/excel/2006/main">
          <x14:cfRule type="dataBar" id="{80695a1a-7e70-4034-96e3-cee54713db5e}">
            <x14:dataBar minLength="0" maxLength="100" gradient="0">
              <x14:cfvo type="min"/>
              <x14:cfvo type="max"/>
              <x14:negativeFillColor rgb="FFFF0000"/>
              <x14:axisColor rgb="FF000000"/>
            </x14:dataBar>
            <x14:dxf/>
          </x14:cfRule>
          <xm:sqref>D7:D28</xm:sqref>
        </x14:conditionalFormatting>
        <x14:conditionalFormatting xmlns:xm="http://schemas.microsoft.com/office/excel/2006/main">
          <x14:cfRule type="dataBar" id="{8b3e925a-b091-43f8-b758-360f91658130}">
            <x14:dataBar minLength="0" maxLength="100" gradient="0">
              <x14:cfvo type="min"/>
              <x14:cfvo type="max"/>
              <x14:negativeFillColor rgb="FFFF0000"/>
              <x14:axisColor rgb="FF000000"/>
            </x14:dataBar>
            <x14:dxf/>
          </x14:cfRule>
          <xm:sqref>H7:H28</xm:sqref>
        </x14:conditionalFormatting>
        <x14:conditionalFormatting xmlns:xm="http://schemas.microsoft.com/office/excel/2006/main">
          <x14:cfRule type="dataBar" id="{0c4c74fc-768e-4b6c-a4b3-e77bde27d1f3}">
            <x14:dataBar minLength="0" maxLength="100" gradient="0">
              <x14:cfvo type="min"/>
              <x14:cfvo type="max"/>
              <x14:negativeFillColor rgb="FFFF0000"/>
              <x14:axisColor rgb="FF000000"/>
            </x14:dataBar>
            <x14:dxf/>
          </x14:cfRule>
          <xm:sqref>F7:F28</xm:sqref>
        </x14:conditionalFormatting>
      </x14:conditionalFormattings>
    </ext>
  </extLst>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tabSelected="1" zoomScalePageLayoutView="0" workbookViewId="0" topLeftCell="A1">
      <selection activeCell="I19" sqref="I19:I20"/>
    </sheetView>
  </sheetViews>
  <sheetFormatPr defaultColWidth="9.140625" defaultRowHeight="15"/>
  <cols>
    <col min="1" max="1" width="3.00390625" style="0" customWidth="1"/>
    <col min="2" max="2" width="12.8515625" style="0" customWidth="1"/>
  </cols>
  <sheetData>
    <row r="3" spans="2:10" ht="15">
      <c r="B3" s="11" t="s">
        <v>185</v>
      </c>
      <c r="C3" s="133"/>
      <c r="D3" s="133"/>
      <c r="E3" s="133"/>
      <c r="F3" s="133"/>
      <c r="G3" s="133"/>
      <c r="H3" s="133"/>
      <c r="I3" s="133"/>
      <c r="J3" s="133"/>
    </row>
    <row r="4" spans="2:10" ht="15">
      <c r="B4" s="19" t="s">
        <v>264</v>
      </c>
      <c r="C4" s="133"/>
      <c r="D4" s="133"/>
      <c r="E4" s="133"/>
      <c r="F4" s="133"/>
      <c r="G4" s="133"/>
      <c r="H4" s="133"/>
      <c r="I4" s="133"/>
      <c r="J4" s="133"/>
    </row>
    <row r="5" spans="2:10" ht="15">
      <c r="B5" s="265" t="s">
        <v>197</v>
      </c>
      <c r="C5" s="304" t="s">
        <v>3</v>
      </c>
      <c r="D5" s="304"/>
      <c r="E5" s="304"/>
      <c r="F5" s="304"/>
      <c r="G5" s="305" t="s">
        <v>4</v>
      </c>
      <c r="H5" s="305"/>
      <c r="I5" s="305"/>
      <c r="J5" s="305"/>
    </row>
    <row r="6" spans="2:10" ht="27">
      <c r="B6" s="266"/>
      <c r="C6" s="80" t="s">
        <v>108</v>
      </c>
      <c r="D6" s="80" t="s">
        <v>109</v>
      </c>
      <c r="E6" s="80" t="s">
        <v>110</v>
      </c>
      <c r="F6" s="173" t="s">
        <v>14</v>
      </c>
      <c r="G6" s="80" t="s">
        <v>108</v>
      </c>
      <c r="H6" s="80" t="s">
        <v>109</v>
      </c>
      <c r="I6" s="80" t="s">
        <v>110</v>
      </c>
      <c r="J6" s="173" t="s">
        <v>14</v>
      </c>
    </row>
    <row r="7" spans="2:10" ht="15">
      <c r="B7" s="81"/>
      <c r="C7" s="306" t="s">
        <v>115</v>
      </c>
      <c r="D7" s="306"/>
      <c r="E7" s="306"/>
      <c r="F7" s="306"/>
      <c r="G7" s="306"/>
      <c r="H7" s="306"/>
      <c r="I7" s="306"/>
      <c r="J7" s="306"/>
    </row>
    <row r="8" spans="2:10" ht="15">
      <c r="B8" s="43" t="s">
        <v>116</v>
      </c>
      <c r="C8" s="68" t="s">
        <v>162</v>
      </c>
      <c r="D8" s="36" t="s">
        <v>162</v>
      </c>
      <c r="E8" s="68" t="s">
        <v>162</v>
      </c>
      <c r="F8" s="36" t="s">
        <v>162</v>
      </c>
      <c r="G8" s="31">
        <v>4</v>
      </c>
      <c r="H8" s="33">
        <v>58</v>
      </c>
      <c r="I8" s="31">
        <v>10</v>
      </c>
      <c r="J8" s="33">
        <f>SUM(G8:I8)</f>
        <v>72</v>
      </c>
    </row>
    <row r="9" spans="2:10" ht="15">
      <c r="B9" s="43" t="s">
        <v>117</v>
      </c>
      <c r="C9" s="31">
        <v>8</v>
      </c>
      <c r="D9" s="33">
        <v>1</v>
      </c>
      <c r="E9" s="68" t="s">
        <v>162</v>
      </c>
      <c r="F9" s="155">
        <f aca="true" t="shared" si="0" ref="F9:F14">SUM(C9:E9)</f>
        <v>9</v>
      </c>
      <c r="G9" s="31">
        <v>260</v>
      </c>
      <c r="H9" s="33">
        <v>157</v>
      </c>
      <c r="I9" s="31">
        <v>30</v>
      </c>
      <c r="J9" s="33">
        <f aca="true" t="shared" si="1" ref="J9:J14">SUM(G9:I9)</f>
        <v>447</v>
      </c>
    </row>
    <row r="10" spans="2:10" ht="15">
      <c r="B10" s="43" t="s">
        <v>118</v>
      </c>
      <c r="C10" s="31">
        <v>6</v>
      </c>
      <c r="D10" s="33">
        <v>1</v>
      </c>
      <c r="E10" s="68" t="s">
        <v>162</v>
      </c>
      <c r="F10" s="155">
        <f t="shared" si="0"/>
        <v>7</v>
      </c>
      <c r="G10" s="31">
        <v>284</v>
      </c>
      <c r="H10" s="33">
        <v>83</v>
      </c>
      <c r="I10" s="31">
        <v>18</v>
      </c>
      <c r="J10" s="33">
        <f t="shared" si="1"/>
        <v>385</v>
      </c>
    </row>
    <row r="11" spans="2:10" ht="15">
      <c r="B11" s="43" t="s">
        <v>119</v>
      </c>
      <c r="C11" s="31">
        <v>7</v>
      </c>
      <c r="D11" s="33">
        <v>2</v>
      </c>
      <c r="E11" s="68">
        <v>3</v>
      </c>
      <c r="F11" s="155">
        <f t="shared" si="0"/>
        <v>12</v>
      </c>
      <c r="G11" s="31">
        <v>245</v>
      </c>
      <c r="H11" s="33">
        <v>93</v>
      </c>
      <c r="I11" s="31">
        <v>44</v>
      </c>
      <c r="J11" s="33">
        <f t="shared" si="1"/>
        <v>382</v>
      </c>
    </row>
    <row r="12" spans="2:10" ht="15">
      <c r="B12" s="43" t="s">
        <v>120</v>
      </c>
      <c r="C12" s="31">
        <v>8</v>
      </c>
      <c r="D12" s="33">
        <v>2</v>
      </c>
      <c r="E12" s="68">
        <v>2</v>
      </c>
      <c r="F12" s="155">
        <f t="shared" si="0"/>
        <v>12</v>
      </c>
      <c r="G12" s="31">
        <v>107</v>
      </c>
      <c r="H12" s="33">
        <v>52</v>
      </c>
      <c r="I12" s="31">
        <v>46</v>
      </c>
      <c r="J12" s="33">
        <f t="shared" si="1"/>
        <v>205</v>
      </c>
    </row>
    <row r="13" spans="2:10" ht="15">
      <c r="B13" s="43" t="s">
        <v>121</v>
      </c>
      <c r="C13" s="68">
        <v>2</v>
      </c>
      <c r="D13" s="36" t="s">
        <v>162</v>
      </c>
      <c r="E13" s="68" t="s">
        <v>162</v>
      </c>
      <c r="F13" s="155">
        <f t="shared" si="0"/>
        <v>2</v>
      </c>
      <c r="G13" s="31">
        <v>5</v>
      </c>
      <c r="H13" s="33">
        <v>23</v>
      </c>
      <c r="I13" s="35">
        <v>0</v>
      </c>
      <c r="J13" s="33">
        <f t="shared" si="1"/>
        <v>28</v>
      </c>
    </row>
    <row r="14" spans="2:10" ht="15">
      <c r="B14" s="37" t="s">
        <v>122</v>
      </c>
      <c r="C14" s="38">
        <v>31</v>
      </c>
      <c r="D14" s="57">
        <v>6</v>
      </c>
      <c r="E14" s="38">
        <v>5</v>
      </c>
      <c r="F14" s="38">
        <f t="shared" si="0"/>
        <v>42</v>
      </c>
      <c r="G14" s="38">
        <v>905</v>
      </c>
      <c r="H14" s="38">
        <v>466</v>
      </c>
      <c r="I14" s="57">
        <v>148</v>
      </c>
      <c r="J14" s="38">
        <f t="shared" si="1"/>
        <v>1519</v>
      </c>
    </row>
    <row r="15" spans="2:10" ht="15">
      <c r="B15" s="81"/>
      <c r="C15" s="306" t="s">
        <v>123</v>
      </c>
      <c r="D15" s="306"/>
      <c r="E15" s="306"/>
      <c r="F15" s="306"/>
      <c r="G15" s="306"/>
      <c r="H15" s="306"/>
      <c r="I15" s="306"/>
      <c r="J15" s="306"/>
    </row>
    <row r="16" spans="2:10" ht="15">
      <c r="B16" s="43" t="s">
        <v>116</v>
      </c>
      <c r="C16" s="35" t="s">
        <v>162</v>
      </c>
      <c r="D16" s="36" t="s">
        <v>162</v>
      </c>
      <c r="E16" s="35" t="s">
        <v>162</v>
      </c>
      <c r="F16" s="36" t="s">
        <v>162</v>
      </c>
      <c r="G16" s="44">
        <v>0.4</v>
      </c>
      <c r="H16" s="82">
        <v>12.4</v>
      </c>
      <c r="I16" s="44">
        <v>6.8</v>
      </c>
      <c r="J16" s="82">
        <f>J8/J$14*100</f>
        <v>4.739960500329164</v>
      </c>
    </row>
    <row r="17" spans="2:10" ht="15">
      <c r="B17" s="43" t="s">
        <v>117</v>
      </c>
      <c r="C17" s="44">
        <v>25.8</v>
      </c>
      <c r="D17" s="82">
        <v>16.7</v>
      </c>
      <c r="E17" s="35" t="s">
        <v>162</v>
      </c>
      <c r="F17" s="76">
        <f>F9/F$14*100</f>
        <v>21.428571428571427</v>
      </c>
      <c r="G17" s="44">
        <v>28.7</v>
      </c>
      <c r="H17" s="82">
        <v>33.7</v>
      </c>
      <c r="I17" s="44">
        <v>20.3</v>
      </c>
      <c r="J17" s="82">
        <f>J9/J$14*100</f>
        <v>29.427254772876893</v>
      </c>
    </row>
    <row r="18" spans="2:10" ht="15">
      <c r="B18" s="43" t="s">
        <v>118</v>
      </c>
      <c r="C18" s="44">
        <v>19.4</v>
      </c>
      <c r="D18" s="82">
        <v>16.7</v>
      </c>
      <c r="E18" s="35" t="s">
        <v>162</v>
      </c>
      <c r="F18" s="76">
        <f>F10/F$14*100</f>
        <v>16.666666666666664</v>
      </c>
      <c r="G18" s="44">
        <v>31.4</v>
      </c>
      <c r="H18" s="82">
        <v>17.8</v>
      </c>
      <c r="I18" s="44">
        <v>12.2</v>
      </c>
      <c r="J18" s="82">
        <f>J10/J$14*100</f>
        <v>25.34562211981567</v>
      </c>
    </row>
    <row r="19" spans="2:10" ht="15">
      <c r="B19" s="43" t="s">
        <v>119</v>
      </c>
      <c r="C19" s="44">
        <v>22.6</v>
      </c>
      <c r="D19" s="82">
        <v>33.3</v>
      </c>
      <c r="E19" s="35">
        <v>60</v>
      </c>
      <c r="F19" s="76">
        <f>F11/F$14*100</f>
        <v>28.57142857142857</v>
      </c>
      <c r="G19" s="44">
        <v>27.1</v>
      </c>
      <c r="H19" s="82">
        <v>20</v>
      </c>
      <c r="I19" s="44">
        <v>29.7</v>
      </c>
      <c r="J19" s="82">
        <f>J11/J$14*100</f>
        <v>25.14812376563529</v>
      </c>
    </row>
    <row r="20" spans="2:10" ht="15">
      <c r="B20" s="43" t="s">
        <v>120</v>
      </c>
      <c r="C20" s="44">
        <v>25.8</v>
      </c>
      <c r="D20" s="82">
        <v>33.3</v>
      </c>
      <c r="E20" s="44">
        <v>40</v>
      </c>
      <c r="F20" s="76">
        <f>F12/F$14*100</f>
        <v>28.57142857142857</v>
      </c>
      <c r="G20" s="44">
        <v>11.8</v>
      </c>
      <c r="H20" s="82">
        <v>11.2</v>
      </c>
      <c r="I20" s="44">
        <v>31.1</v>
      </c>
      <c r="J20" s="82">
        <f>J12/J$14*100</f>
        <v>13.495720868992759</v>
      </c>
    </row>
    <row r="21" spans="2:10" ht="15">
      <c r="B21" s="43" t="s">
        <v>121</v>
      </c>
      <c r="C21" s="35">
        <v>6.5</v>
      </c>
      <c r="D21" s="36" t="s">
        <v>162</v>
      </c>
      <c r="E21" s="35" t="s">
        <v>162</v>
      </c>
      <c r="F21" s="76">
        <f>F13/F$14*100</f>
        <v>4.761904761904762</v>
      </c>
      <c r="G21" s="44">
        <v>0.6</v>
      </c>
      <c r="H21" s="82">
        <v>4.9</v>
      </c>
      <c r="I21" s="35" t="s">
        <v>162</v>
      </c>
      <c r="J21" s="82">
        <f>J13/J$14*100</f>
        <v>1.8433179723502304</v>
      </c>
    </row>
    <row r="22" spans="2:10" ht="15">
      <c r="B22" s="37" t="s">
        <v>122</v>
      </c>
      <c r="C22" s="38">
        <v>100</v>
      </c>
      <c r="D22" s="57">
        <v>100</v>
      </c>
      <c r="E22" s="38">
        <v>100</v>
      </c>
      <c r="F22" s="38">
        <v>100</v>
      </c>
      <c r="G22" s="38">
        <v>100</v>
      </c>
      <c r="H22" s="38">
        <v>100</v>
      </c>
      <c r="I22" s="57">
        <v>100</v>
      </c>
      <c r="J22" s="38">
        <v>100</v>
      </c>
    </row>
  </sheetData>
  <sheetProtection/>
  <mergeCells count="5">
    <mergeCell ref="B5:B6"/>
    <mergeCell ref="C5:F5"/>
    <mergeCell ref="G5:J5"/>
    <mergeCell ref="C7:J7"/>
    <mergeCell ref="C15:J15"/>
  </mergeCells>
  <printOptions/>
  <pageMargins left="0.43" right="0.5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F0"/>
  </sheetPr>
  <dimension ref="B3:G22"/>
  <sheetViews>
    <sheetView zoomScalePageLayoutView="0" workbookViewId="0" topLeftCell="A1">
      <selection activeCell="K22" sqref="K22"/>
    </sheetView>
  </sheetViews>
  <sheetFormatPr defaultColWidth="9.140625" defaultRowHeight="15"/>
  <cols>
    <col min="2" max="2" width="17.8515625" style="0" customWidth="1"/>
    <col min="4" max="4" width="11.57421875" style="0" customWidth="1"/>
    <col min="6" max="6" width="11.28125" style="0" customWidth="1"/>
  </cols>
  <sheetData>
    <row r="3" spans="2:7" ht="15">
      <c r="B3" s="11" t="s">
        <v>186</v>
      </c>
      <c r="C3" s="11"/>
      <c r="D3" s="11"/>
      <c r="E3" s="11"/>
      <c r="F3" s="11"/>
      <c r="G3" s="11"/>
    </row>
    <row r="4" spans="2:7" ht="15">
      <c r="B4" s="280" t="s">
        <v>265</v>
      </c>
      <c r="C4" s="308"/>
      <c r="D4" s="308"/>
      <c r="E4" s="308"/>
      <c r="F4" s="308"/>
      <c r="G4" s="308"/>
    </row>
    <row r="5" spans="2:7" ht="15">
      <c r="B5" s="309" t="s">
        <v>209</v>
      </c>
      <c r="C5" s="232" t="s">
        <v>3</v>
      </c>
      <c r="D5" s="232"/>
      <c r="E5" s="233" t="s">
        <v>4</v>
      </c>
      <c r="F5" s="233"/>
      <c r="G5" s="264" t="s">
        <v>103</v>
      </c>
    </row>
    <row r="6" spans="2:7" ht="27">
      <c r="B6" s="310"/>
      <c r="C6" s="132" t="s">
        <v>28</v>
      </c>
      <c r="D6" s="132" t="s">
        <v>104</v>
      </c>
      <c r="E6" s="132" t="s">
        <v>105</v>
      </c>
      <c r="F6" s="132" t="s">
        <v>106</v>
      </c>
      <c r="G6" s="264"/>
    </row>
    <row r="7" spans="2:7" ht="15">
      <c r="B7" s="81"/>
      <c r="C7" s="306" t="s">
        <v>107</v>
      </c>
      <c r="D7" s="306"/>
      <c r="E7" s="306"/>
      <c r="F7" s="306"/>
      <c r="G7" s="81"/>
    </row>
    <row r="8" spans="2:7" ht="15">
      <c r="B8" s="43" t="s">
        <v>108</v>
      </c>
      <c r="C8" s="68">
        <v>28</v>
      </c>
      <c r="D8" s="36">
        <v>80</v>
      </c>
      <c r="E8" s="31">
        <v>647</v>
      </c>
      <c r="F8" s="36">
        <v>71.25550660792952</v>
      </c>
      <c r="G8" s="35">
        <v>4.148148148148148</v>
      </c>
    </row>
    <row r="9" spans="2:7" ht="15">
      <c r="B9" s="43" t="s">
        <v>109</v>
      </c>
      <c r="C9" s="68">
        <v>3</v>
      </c>
      <c r="D9" s="36">
        <v>8.571428571428571</v>
      </c>
      <c r="E9" s="31">
        <v>193</v>
      </c>
      <c r="F9" s="36">
        <v>21.255506607929515</v>
      </c>
      <c r="G9" s="35">
        <v>1.530612244897959</v>
      </c>
    </row>
    <row r="10" spans="2:7" ht="15">
      <c r="B10" s="43" t="s">
        <v>110</v>
      </c>
      <c r="C10" s="68">
        <v>4</v>
      </c>
      <c r="D10" s="36">
        <v>11.428571428571429</v>
      </c>
      <c r="E10" s="31">
        <v>68</v>
      </c>
      <c r="F10" s="36">
        <v>7.488986784140969</v>
      </c>
      <c r="G10" s="35">
        <v>5.555555555555555</v>
      </c>
    </row>
    <row r="11" spans="2:7" ht="15">
      <c r="B11" s="83" t="s">
        <v>111</v>
      </c>
      <c r="C11" s="84">
        <v>35</v>
      </c>
      <c r="D11" s="85">
        <v>100</v>
      </c>
      <c r="E11" s="86">
        <v>908</v>
      </c>
      <c r="F11" s="85">
        <v>100</v>
      </c>
      <c r="G11" s="87">
        <v>3.711558854718982</v>
      </c>
    </row>
    <row r="12" spans="2:7" ht="15">
      <c r="B12" s="81"/>
      <c r="C12" s="306" t="s">
        <v>112</v>
      </c>
      <c r="D12" s="306"/>
      <c r="E12" s="306"/>
      <c r="F12" s="306"/>
      <c r="G12" s="88"/>
    </row>
    <row r="13" spans="2:7" ht="15">
      <c r="B13" s="43" t="s">
        <v>108</v>
      </c>
      <c r="C13" s="129">
        <v>3</v>
      </c>
      <c r="D13" s="130">
        <v>42.857142857142854</v>
      </c>
      <c r="E13" s="31">
        <v>258</v>
      </c>
      <c r="F13" s="36">
        <v>42.225859247135844</v>
      </c>
      <c r="G13" s="35">
        <v>1.1494252873563218</v>
      </c>
    </row>
    <row r="14" spans="2:7" ht="15">
      <c r="B14" s="43" t="s">
        <v>109</v>
      </c>
      <c r="C14" s="127">
        <v>3</v>
      </c>
      <c r="D14" s="126">
        <v>42.857142857142854</v>
      </c>
      <c r="E14" s="31">
        <v>273</v>
      </c>
      <c r="F14" s="36">
        <v>44.680851063829785</v>
      </c>
      <c r="G14" s="35">
        <v>1.0869565217391304</v>
      </c>
    </row>
    <row r="15" spans="2:7" ht="15">
      <c r="B15" s="43" t="s">
        <v>110</v>
      </c>
      <c r="C15" s="127">
        <v>1</v>
      </c>
      <c r="D15" s="126">
        <v>14.285714285714285</v>
      </c>
      <c r="E15" s="31">
        <v>80</v>
      </c>
      <c r="F15" s="36">
        <v>13.093289689034371</v>
      </c>
      <c r="G15" s="35">
        <v>1.2345679012345678</v>
      </c>
    </row>
    <row r="16" spans="2:7" ht="15">
      <c r="B16" s="83" t="s">
        <v>113</v>
      </c>
      <c r="C16" s="128">
        <v>7</v>
      </c>
      <c r="D16" s="128">
        <v>100</v>
      </c>
      <c r="E16" s="86">
        <v>611</v>
      </c>
      <c r="F16" s="85">
        <v>100</v>
      </c>
      <c r="G16" s="87">
        <v>1.132686084142395</v>
      </c>
    </row>
    <row r="17" spans="2:7" ht="15">
      <c r="B17" s="81"/>
      <c r="C17" s="306" t="s">
        <v>114</v>
      </c>
      <c r="D17" s="306"/>
      <c r="E17" s="306"/>
      <c r="F17" s="306"/>
      <c r="G17" s="88"/>
    </row>
    <row r="18" spans="2:7" ht="15">
      <c r="B18" s="43" t="s">
        <v>108</v>
      </c>
      <c r="C18" s="68">
        <f>C8+C13</f>
        <v>31</v>
      </c>
      <c r="D18" s="36">
        <f>C18/C$21*100</f>
        <v>73.80952380952381</v>
      </c>
      <c r="E18" s="68">
        <f>E8+E13</f>
        <v>905</v>
      </c>
      <c r="F18" s="36">
        <f>E18/E$21*100</f>
        <v>59.57867017774851</v>
      </c>
      <c r="G18" s="35">
        <f>C18/(C18+E18)*100</f>
        <v>3.311965811965812</v>
      </c>
    </row>
    <row r="19" spans="2:7" ht="15">
      <c r="B19" s="43" t="s">
        <v>109</v>
      </c>
      <c r="C19" s="68">
        <f>C9+C14</f>
        <v>6</v>
      </c>
      <c r="D19" s="36">
        <f>C19/C$21*100</f>
        <v>14.285714285714285</v>
      </c>
      <c r="E19" s="68">
        <f>E9+E14</f>
        <v>466</v>
      </c>
      <c r="F19" s="36">
        <f>E19/E$21*100</f>
        <v>30.678077682685977</v>
      </c>
      <c r="G19" s="35">
        <f>C19/(C19+E19)*100</f>
        <v>1.2711864406779663</v>
      </c>
    </row>
    <row r="20" spans="2:7" ht="15">
      <c r="B20" s="43" t="s">
        <v>110</v>
      </c>
      <c r="C20" s="68">
        <f>C10+C15</f>
        <v>5</v>
      </c>
      <c r="D20" s="36">
        <f>C20/C$21*100</f>
        <v>11.904761904761903</v>
      </c>
      <c r="E20" s="68">
        <f>E10+E15</f>
        <v>148</v>
      </c>
      <c r="F20" s="36">
        <f>E20/E$21*100</f>
        <v>9.743252139565502</v>
      </c>
      <c r="G20" s="35">
        <f>C20/(C20+E20)*100</f>
        <v>3.2679738562091507</v>
      </c>
    </row>
    <row r="21" spans="2:7" ht="15">
      <c r="B21" s="37" t="s">
        <v>14</v>
      </c>
      <c r="C21" s="89">
        <f>C11+C16</f>
        <v>42</v>
      </c>
      <c r="D21" s="40">
        <v>100</v>
      </c>
      <c r="E21" s="38">
        <f>E11+E16</f>
        <v>1519</v>
      </c>
      <c r="F21" s="39">
        <v>100</v>
      </c>
      <c r="G21" s="40">
        <f>C21/(C21+E21)*100</f>
        <v>2.690582959641256</v>
      </c>
    </row>
    <row r="22" spans="2:7" ht="24" customHeight="1">
      <c r="B22" s="274" t="s">
        <v>207</v>
      </c>
      <c r="C22" s="307"/>
      <c r="D22" s="307"/>
      <c r="E22" s="307"/>
      <c r="F22" s="307"/>
      <c r="G22" s="307"/>
    </row>
  </sheetData>
  <sheetProtection/>
  <mergeCells count="9">
    <mergeCell ref="C7:F7"/>
    <mergeCell ref="C12:F12"/>
    <mergeCell ref="C17:F17"/>
    <mergeCell ref="B22:G22"/>
    <mergeCell ref="B4:G4"/>
    <mergeCell ref="B5:B6"/>
    <mergeCell ref="C5:D5"/>
    <mergeCell ref="E5:F5"/>
    <mergeCell ref="G5:G6"/>
  </mergeCells>
  <printOptions/>
  <pageMargins left="0.7" right="0.7" top="0.75" bottom="0.75" header="0.3" footer="0.3"/>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J15"/>
  <sheetViews>
    <sheetView zoomScalePageLayoutView="0" workbookViewId="0" topLeftCell="A1">
      <selection activeCell="L22" sqref="L22"/>
    </sheetView>
  </sheetViews>
  <sheetFormatPr defaultColWidth="9.140625" defaultRowHeight="15"/>
  <cols>
    <col min="1" max="1" width="2.57421875" style="0" customWidth="1"/>
    <col min="2" max="2" width="23.421875" style="0" customWidth="1"/>
  </cols>
  <sheetData>
    <row r="3" spans="2:3" ht="15">
      <c r="B3" s="26" t="s">
        <v>187</v>
      </c>
      <c r="C3" s="133"/>
    </row>
    <row r="4" spans="2:3" ht="15">
      <c r="B4" s="19" t="s">
        <v>247</v>
      </c>
      <c r="C4" s="133"/>
    </row>
    <row r="5" spans="2:10" ht="15">
      <c r="B5" s="139" t="s">
        <v>259</v>
      </c>
      <c r="C5" s="264" t="s">
        <v>2</v>
      </c>
      <c r="D5" s="264" t="s">
        <v>3</v>
      </c>
      <c r="E5" s="264" t="s">
        <v>4</v>
      </c>
      <c r="F5" s="264" t="s">
        <v>124</v>
      </c>
      <c r="G5" s="264" t="s">
        <v>125</v>
      </c>
      <c r="H5" s="264" t="s">
        <v>126</v>
      </c>
      <c r="I5" s="264" t="s">
        <v>15</v>
      </c>
      <c r="J5" s="264" t="s">
        <v>16</v>
      </c>
    </row>
    <row r="6" spans="2:10" ht="15">
      <c r="B6" s="140" t="s">
        <v>260</v>
      </c>
      <c r="C6" s="264"/>
      <c r="D6" s="264"/>
      <c r="E6" s="264"/>
      <c r="F6" s="264"/>
      <c r="G6" s="264"/>
      <c r="H6" s="264"/>
      <c r="I6" s="264"/>
      <c r="J6" s="264"/>
    </row>
    <row r="7" spans="2:10" ht="15">
      <c r="B7" s="95" t="s">
        <v>158</v>
      </c>
      <c r="C7" s="96">
        <v>220</v>
      </c>
      <c r="D7" s="97">
        <v>3</v>
      </c>
      <c r="E7" s="96">
        <v>328</v>
      </c>
      <c r="F7" s="98">
        <v>3.27649117581354</v>
      </c>
      <c r="G7" s="99">
        <v>4.46794251247301</v>
      </c>
      <c r="H7" s="98">
        <v>488.495048030382</v>
      </c>
      <c r="I7" s="99">
        <v>1.36363636363636</v>
      </c>
      <c r="J7" s="98">
        <v>149.090909090909</v>
      </c>
    </row>
    <row r="8" spans="2:10" ht="15">
      <c r="B8" s="90" t="s">
        <v>164</v>
      </c>
      <c r="C8" s="91">
        <v>33</v>
      </c>
      <c r="D8" s="92">
        <v>1</v>
      </c>
      <c r="E8" s="91">
        <v>61</v>
      </c>
      <c r="F8" s="93">
        <v>1.85450560566467</v>
      </c>
      <c r="G8" s="94">
        <v>5.61971395655961</v>
      </c>
      <c r="H8" s="93">
        <v>342.802551350136</v>
      </c>
      <c r="I8" s="94">
        <v>3.03030303030303</v>
      </c>
      <c r="J8" s="93">
        <v>184.848484848485</v>
      </c>
    </row>
    <row r="9" spans="2:10" ht="15">
      <c r="B9" s="95" t="s">
        <v>159</v>
      </c>
      <c r="C9" s="96">
        <v>201</v>
      </c>
      <c r="D9" s="97">
        <v>2</v>
      </c>
      <c r="E9" s="96">
        <v>273</v>
      </c>
      <c r="F9" s="98">
        <v>3.32817273382069</v>
      </c>
      <c r="G9" s="99">
        <v>3.3116146605181</v>
      </c>
      <c r="H9" s="98">
        <v>452.03540116072</v>
      </c>
      <c r="I9" s="99">
        <v>0.995024875621891</v>
      </c>
      <c r="J9" s="98">
        <v>135.820895522388</v>
      </c>
    </row>
    <row r="10" spans="2:10" ht="15">
      <c r="B10" s="90" t="s">
        <v>165</v>
      </c>
      <c r="C10" s="91">
        <v>38</v>
      </c>
      <c r="D10" s="92">
        <v>1</v>
      </c>
      <c r="E10" s="91">
        <v>59</v>
      </c>
      <c r="F10" s="93">
        <v>2.14187075500944</v>
      </c>
      <c r="G10" s="94">
        <v>5.63650198686695</v>
      </c>
      <c r="H10" s="93">
        <v>332.55361722515</v>
      </c>
      <c r="I10" s="94">
        <v>2.63157894736842</v>
      </c>
      <c r="J10" s="93">
        <v>155.263157894737</v>
      </c>
    </row>
    <row r="11" spans="2:10" ht="15">
      <c r="B11" s="90" t="s">
        <v>166</v>
      </c>
      <c r="C11" s="91">
        <v>52</v>
      </c>
      <c r="D11" s="92">
        <v>3</v>
      </c>
      <c r="E11" s="91">
        <v>93</v>
      </c>
      <c r="F11" s="93">
        <v>2.98464629071603</v>
      </c>
      <c r="G11" s="94">
        <v>17.2191132156694</v>
      </c>
      <c r="H11" s="93">
        <v>533.792509685751</v>
      </c>
      <c r="I11" s="94">
        <v>5.76923076923077</v>
      </c>
      <c r="J11" s="93">
        <v>178.846153846154</v>
      </c>
    </row>
    <row r="12" spans="2:10" ht="15">
      <c r="B12" s="95" t="s">
        <v>167</v>
      </c>
      <c r="C12" s="96">
        <v>544</v>
      </c>
      <c r="D12" s="141">
        <v>10</v>
      </c>
      <c r="E12" s="96">
        <v>814</v>
      </c>
      <c r="F12" s="100">
        <v>3.013900508041685</v>
      </c>
      <c r="G12" s="101">
        <v>5.540258286841333</v>
      </c>
      <c r="H12" s="100">
        <v>450.9770245488844</v>
      </c>
      <c r="I12" s="99">
        <v>1.8382352941176472</v>
      </c>
      <c r="J12" s="100">
        <v>149.63235294117646</v>
      </c>
    </row>
    <row r="13" spans="2:10" ht="15">
      <c r="B13" s="95" t="s">
        <v>127</v>
      </c>
      <c r="C13" s="96">
        <v>401</v>
      </c>
      <c r="D13" s="141">
        <v>32</v>
      </c>
      <c r="E13" s="96">
        <v>705</v>
      </c>
      <c r="F13" s="100">
        <v>1.02418062357531</v>
      </c>
      <c r="G13" s="101">
        <v>8.173012457458832</v>
      </c>
      <c r="H13" s="100">
        <v>180.06168070338987</v>
      </c>
      <c r="I13" s="99">
        <v>7.98004987531172</v>
      </c>
      <c r="J13" s="100">
        <v>175.81047381546136</v>
      </c>
    </row>
    <row r="14" spans="2:10" ht="15">
      <c r="B14" s="37" t="s">
        <v>160</v>
      </c>
      <c r="C14" s="38">
        <v>945</v>
      </c>
      <c r="D14" s="57">
        <v>42</v>
      </c>
      <c r="E14" s="38">
        <v>1519</v>
      </c>
      <c r="F14" s="49">
        <v>1.6520127021421098</v>
      </c>
      <c r="G14" s="49">
        <v>7.342278676187155</v>
      </c>
      <c r="H14" s="49">
        <v>265.5457454554354</v>
      </c>
      <c r="I14" s="102">
        <v>4.444444444444445</v>
      </c>
      <c r="J14" s="49">
        <v>160.74074074074073</v>
      </c>
    </row>
    <row r="15" spans="2:10" ht="16.5">
      <c r="B15" s="311" t="s">
        <v>201</v>
      </c>
      <c r="C15" s="312"/>
      <c r="D15" s="312"/>
      <c r="E15" s="312"/>
      <c r="F15" s="312"/>
      <c r="G15" s="312"/>
      <c r="H15" s="312"/>
      <c r="I15" s="312"/>
      <c r="J15" s="312"/>
    </row>
  </sheetData>
  <sheetProtection/>
  <mergeCells count="9">
    <mergeCell ref="H5:H6"/>
    <mergeCell ref="I5:I6"/>
    <mergeCell ref="J5:J6"/>
    <mergeCell ref="B15:J15"/>
    <mergeCell ref="C5:C6"/>
    <mergeCell ref="D5:D6"/>
    <mergeCell ref="E5:E6"/>
    <mergeCell ref="F5:F6"/>
    <mergeCell ref="G5:G6"/>
  </mergeCells>
  <printOptions/>
  <pageMargins left="0.3937007874015748" right="0.4330708661417323" top="0.7480314960629921" bottom="0.7480314960629921" header="0.31496062992125984" footer="0.31496062992125984"/>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tabColor rgb="FF00B0F0"/>
  </sheetPr>
  <dimension ref="C3:I14"/>
  <sheetViews>
    <sheetView zoomScalePageLayoutView="0" workbookViewId="0" topLeftCell="B1">
      <selection activeCell="K21" sqref="K21"/>
    </sheetView>
  </sheetViews>
  <sheetFormatPr defaultColWidth="9.140625" defaultRowHeight="15"/>
  <cols>
    <col min="1" max="2" width="3.7109375" style="0" customWidth="1"/>
    <col min="3" max="3" width="24.140625" style="0" customWidth="1"/>
    <col min="4" max="9" width="10.7109375" style="0" customWidth="1"/>
  </cols>
  <sheetData>
    <row r="3" spans="3:9" ht="15">
      <c r="C3" s="11" t="s">
        <v>188</v>
      </c>
      <c r="D3" s="11"/>
      <c r="E3" s="11"/>
      <c r="F3" s="11"/>
      <c r="G3" s="11"/>
      <c r="H3" s="11"/>
      <c r="I3" s="11"/>
    </row>
    <row r="4" spans="3:9" ht="15">
      <c r="C4" s="27" t="s">
        <v>261</v>
      </c>
      <c r="D4" s="11"/>
      <c r="E4" s="11"/>
      <c r="F4" s="11"/>
      <c r="G4" s="11"/>
      <c r="H4" s="11"/>
      <c r="I4" s="11"/>
    </row>
    <row r="5" spans="3:9" ht="15">
      <c r="C5" s="265" t="s">
        <v>210</v>
      </c>
      <c r="D5" s="232" t="s">
        <v>11</v>
      </c>
      <c r="E5" s="232"/>
      <c r="F5" s="232"/>
      <c r="G5" s="301" t="s">
        <v>129</v>
      </c>
      <c r="H5" s="301"/>
      <c r="I5" s="301"/>
    </row>
    <row r="6" spans="3:9" ht="15">
      <c r="C6" s="266"/>
      <c r="D6" s="142" t="s">
        <v>2</v>
      </c>
      <c r="E6" s="132" t="s">
        <v>3</v>
      </c>
      <c r="F6" s="142" t="s">
        <v>4</v>
      </c>
      <c r="G6" s="132" t="s">
        <v>2</v>
      </c>
      <c r="H6" s="142" t="s">
        <v>3</v>
      </c>
      <c r="I6" s="132" t="s">
        <v>4</v>
      </c>
    </row>
    <row r="7" spans="3:9" ht="15">
      <c r="C7" s="90" t="s">
        <v>164</v>
      </c>
      <c r="D7" s="143">
        <v>18</v>
      </c>
      <c r="E7" s="144" t="s">
        <v>162</v>
      </c>
      <c r="F7" s="143">
        <v>26</v>
      </c>
      <c r="G7" s="145">
        <v>15</v>
      </c>
      <c r="H7" s="146">
        <v>1</v>
      </c>
      <c r="I7" s="145">
        <v>35</v>
      </c>
    </row>
    <row r="8" spans="3:9" ht="15">
      <c r="C8" s="95" t="s">
        <v>158</v>
      </c>
      <c r="D8" s="147">
        <v>183</v>
      </c>
      <c r="E8" s="148">
        <v>2</v>
      </c>
      <c r="F8" s="147">
        <v>271</v>
      </c>
      <c r="G8" s="149">
        <v>37</v>
      </c>
      <c r="H8" s="150">
        <v>1</v>
      </c>
      <c r="I8" s="149">
        <v>57</v>
      </c>
    </row>
    <row r="9" spans="3:9" ht="15">
      <c r="C9" s="95" t="s">
        <v>159</v>
      </c>
      <c r="D9" s="147">
        <v>156</v>
      </c>
      <c r="E9" s="148">
        <v>2</v>
      </c>
      <c r="F9" s="150">
        <v>204</v>
      </c>
      <c r="G9" s="149">
        <v>45</v>
      </c>
      <c r="H9" s="150" t="s">
        <v>162</v>
      </c>
      <c r="I9" s="149">
        <v>69</v>
      </c>
    </row>
    <row r="10" spans="3:9" ht="15">
      <c r="C10" s="90" t="s">
        <v>165</v>
      </c>
      <c r="D10" s="143">
        <v>21</v>
      </c>
      <c r="E10" s="144">
        <v>1</v>
      </c>
      <c r="F10" s="143">
        <v>34</v>
      </c>
      <c r="G10" s="145">
        <v>17</v>
      </c>
      <c r="H10" s="146" t="s">
        <v>162</v>
      </c>
      <c r="I10" s="145">
        <v>25</v>
      </c>
    </row>
    <row r="11" spans="3:9" ht="15">
      <c r="C11" s="90" t="s">
        <v>166</v>
      </c>
      <c r="D11" s="151">
        <v>37</v>
      </c>
      <c r="E11" s="152" t="s">
        <v>162</v>
      </c>
      <c r="F11" s="151">
        <v>64</v>
      </c>
      <c r="G11" s="153">
        <v>15</v>
      </c>
      <c r="H11" s="154">
        <v>3</v>
      </c>
      <c r="I11" s="153">
        <v>29</v>
      </c>
    </row>
    <row r="12" spans="3:9" ht="15">
      <c r="C12" s="95" t="s">
        <v>167</v>
      </c>
      <c r="D12" s="96">
        <v>415</v>
      </c>
      <c r="E12" s="97">
        <v>5</v>
      </c>
      <c r="F12" s="96">
        <v>599</v>
      </c>
      <c r="G12" s="97">
        <v>129</v>
      </c>
      <c r="H12" s="96">
        <v>5</v>
      </c>
      <c r="I12" s="97">
        <v>215</v>
      </c>
    </row>
    <row r="13" spans="3:9" ht="15">
      <c r="C13" s="95" t="s">
        <v>127</v>
      </c>
      <c r="D13" s="96">
        <v>123</v>
      </c>
      <c r="E13" s="97">
        <v>4</v>
      </c>
      <c r="F13" s="96">
        <v>177</v>
      </c>
      <c r="G13" s="97">
        <v>278</v>
      </c>
      <c r="H13" s="96">
        <v>28</v>
      </c>
      <c r="I13" s="97">
        <v>528</v>
      </c>
    </row>
    <row r="14" spans="3:9" ht="15">
      <c r="C14" s="37" t="s">
        <v>160</v>
      </c>
      <c r="D14" s="38">
        <v>538</v>
      </c>
      <c r="E14" s="57">
        <v>9</v>
      </c>
      <c r="F14" s="38">
        <v>776</v>
      </c>
      <c r="G14" s="57">
        <v>407</v>
      </c>
      <c r="H14" s="38">
        <v>33</v>
      </c>
      <c r="I14" s="57">
        <v>743</v>
      </c>
    </row>
  </sheetData>
  <sheetProtection/>
  <mergeCells count="3">
    <mergeCell ref="C5:C6"/>
    <mergeCell ref="D5:F5"/>
    <mergeCell ref="G5:I5"/>
  </mergeCells>
  <printOptions/>
  <pageMargins left="0.5118110236220472" right="0.7086614173228347" top="0.7480314960629921" bottom="0.7480314960629921" header="0.31496062992125984" footer="0.31496062992125984"/>
  <pageSetup horizontalDpi="600" verticalDpi="600" orientation="portrait" paperSize="9" scale="80" r:id="rId1"/>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F35" sqref="F35"/>
    </sheetView>
  </sheetViews>
  <sheetFormatPr defaultColWidth="9.140625" defaultRowHeight="15"/>
  <cols>
    <col min="1" max="1" width="4.57421875" style="0" customWidth="1"/>
    <col min="2" max="2" width="20.28125" style="0" customWidth="1"/>
    <col min="3" max="3" width="31.00390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2" t="s">
        <v>257</v>
      </c>
      <c r="C3" s="121"/>
      <c r="D3" s="121"/>
    </row>
    <row r="5" spans="2:4" ht="15">
      <c r="B5" s="313" t="s">
        <v>218</v>
      </c>
      <c r="C5" s="232" t="s">
        <v>219</v>
      </c>
      <c r="D5" s="232"/>
    </row>
    <row r="6" spans="2:7" ht="15">
      <c r="B6" s="313"/>
      <c r="C6" s="173" t="s">
        <v>220</v>
      </c>
      <c r="D6" s="173" t="s">
        <v>221</v>
      </c>
      <c r="G6" s="114"/>
    </row>
    <row r="7" spans="2:7" ht="15">
      <c r="B7" s="43" t="s">
        <v>222</v>
      </c>
      <c r="C7" s="35">
        <v>182.14462357101417</v>
      </c>
      <c r="D7" s="92">
        <v>1064629314</v>
      </c>
      <c r="G7" s="114"/>
    </row>
    <row r="8" spans="2:7" ht="15">
      <c r="B8" s="43" t="s">
        <v>226</v>
      </c>
      <c r="C8" s="35">
        <v>188.34291064151182</v>
      </c>
      <c r="D8" s="92">
        <v>23939514</v>
      </c>
      <c r="G8" s="114"/>
    </row>
    <row r="9" spans="2:7" ht="15">
      <c r="B9" s="43" t="s">
        <v>224</v>
      </c>
      <c r="C9" s="35">
        <v>205.67622848109806</v>
      </c>
      <c r="D9" s="92">
        <v>64014258</v>
      </c>
      <c r="G9" s="114"/>
    </row>
    <row r="10" spans="2:7" ht="15">
      <c r="B10" s="43" t="s">
        <v>223</v>
      </c>
      <c r="C10" s="35">
        <v>209.77989043230227</v>
      </c>
      <c r="D10" s="92">
        <v>412810008</v>
      </c>
      <c r="G10" s="114"/>
    </row>
    <row r="11" spans="2:7" ht="15">
      <c r="B11" s="43" t="s">
        <v>225</v>
      </c>
      <c r="C11" s="35">
        <v>219.37350909129316</v>
      </c>
      <c r="D11" s="92">
        <v>1111225761</v>
      </c>
      <c r="G11" s="114"/>
    </row>
    <row r="12" spans="2:7" ht="15">
      <c r="B12" s="43" t="s">
        <v>160</v>
      </c>
      <c r="C12" s="35">
        <v>240.6869068815507</v>
      </c>
      <c r="D12" s="92">
        <v>137680011</v>
      </c>
      <c r="G12" s="114"/>
    </row>
    <row r="13" spans="2:7" ht="15">
      <c r="B13" s="43" t="s">
        <v>233</v>
      </c>
      <c r="C13" s="35">
        <v>246.83384370107336</v>
      </c>
      <c r="D13" s="92">
        <v>219693105</v>
      </c>
      <c r="G13" s="114"/>
    </row>
    <row r="14" spans="2:7" ht="15">
      <c r="B14" s="43" t="s">
        <v>227</v>
      </c>
      <c r="C14" s="35">
        <v>251.96525686646797</v>
      </c>
      <c r="D14" s="92">
        <v>417162876</v>
      </c>
      <c r="G14" s="114"/>
    </row>
    <row r="15" spans="2:7" ht="15">
      <c r="B15" s="43" t="s">
        <v>230</v>
      </c>
      <c r="C15" s="35">
        <v>257.62969691478276</v>
      </c>
      <c r="D15" s="92">
        <v>341199618</v>
      </c>
      <c r="G15" s="114"/>
    </row>
    <row r="16" spans="2:7" ht="15">
      <c r="B16" s="43" t="s">
        <v>228</v>
      </c>
      <c r="C16" s="35">
        <v>263.28073707037083</v>
      </c>
      <c r="D16" s="92">
        <v>1158010308</v>
      </c>
      <c r="G16" s="114"/>
    </row>
    <row r="17" spans="2:7" ht="15">
      <c r="B17" s="43" t="s">
        <v>231</v>
      </c>
      <c r="C17" s="35">
        <v>274.0349310603545</v>
      </c>
      <c r="D17" s="92">
        <v>334197930</v>
      </c>
      <c r="G17" s="114"/>
    </row>
    <row r="18" spans="2:7" ht="15">
      <c r="B18" s="43" t="s">
        <v>234</v>
      </c>
      <c r="C18" s="35">
        <v>292.7100975832498</v>
      </c>
      <c r="D18" s="92">
        <v>2931127935</v>
      </c>
      <c r="G18" s="114"/>
    </row>
    <row r="19" spans="2:7" ht="15">
      <c r="B19" s="43" t="s">
        <v>229</v>
      </c>
      <c r="C19" s="35">
        <v>292.86580337140623</v>
      </c>
      <c r="D19" s="92">
        <v>1192118160</v>
      </c>
      <c r="G19" s="114"/>
    </row>
    <row r="20" spans="2:7" ht="15">
      <c r="B20" s="43" t="s">
        <v>235</v>
      </c>
      <c r="C20" s="35">
        <v>298.9831713300917</v>
      </c>
      <c r="D20" s="92">
        <v>317217258</v>
      </c>
      <c r="G20" s="114"/>
    </row>
    <row r="21" spans="2:7" ht="15">
      <c r="B21" s="43" t="s">
        <v>232</v>
      </c>
      <c r="C21" s="35">
        <v>301.284455969732</v>
      </c>
      <c r="D21" s="92">
        <v>1479706182</v>
      </c>
      <c r="G21" s="114"/>
    </row>
    <row r="22" spans="2:7" ht="15">
      <c r="B22" s="43" t="s">
        <v>236</v>
      </c>
      <c r="C22" s="35">
        <v>324.62344514056474</v>
      </c>
      <c r="D22" s="92">
        <v>1913102700</v>
      </c>
      <c r="G22" s="114"/>
    </row>
    <row r="23" spans="2:7" ht="15">
      <c r="B23" s="43" t="s">
        <v>237</v>
      </c>
      <c r="C23" s="35">
        <v>337.48727548480485</v>
      </c>
      <c r="D23" s="92">
        <v>520035324</v>
      </c>
      <c r="G23" s="114"/>
    </row>
    <row r="24" spans="2:7" ht="15">
      <c r="B24" s="43" t="s">
        <v>238</v>
      </c>
      <c r="C24" s="35">
        <v>370.7013019126587</v>
      </c>
      <c r="D24" s="92">
        <v>1649062332</v>
      </c>
      <c r="G24" s="114"/>
    </row>
    <row r="25" spans="2:7" ht="15">
      <c r="B25" s="43" t="s">
        <v>240</v>
      </c>
      <c r="C25" s="35">
        <v>392.9648363070566</v>
      </c>
      <c r="D25" s="92">
        <v>616239597</v>
      </c>
      <c r="G25" s="114"/>
    </row>
    <row r="26" spans="2:4" ht="15">
      <c r="B26" s="43" t="s">
        <v>239</v>
      </c>
      <c r="C26" s="35">
        <v>396.8529371890792</v>
      </c>
      <c r="D26" s="92">
        <v>1485586230</v>
      </c>
    </row>
    <row r="27" spans="2:4" ht="15">
      <c r="B27" s="203" t="s">
        <v>241</v>
      </c>
      <c r="C27" s="119">
        <v>286.8130632901922</v>
      </c>
      <c r="D27" s="204">
        <v>17388758421</v>
      </c>
    </row>
    <row r="28" spans="2:7" ht="15">
      <c r="B28" s="302" t="s">
        <v>258</v>
      </c>
      <c r="C28" s="314"/>
      <c r="D28" s="314"/>
      <c r="E28" s="314"/>
      <c r="F28" s="314"/>
      <c r="G28" s="314"/>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{787f7269-02ac-44d0-a868-4b49b69a746f}</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{53eee6fc-7f56-4318-a7de-1d629d520f19}</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787f7269-02ac-44d0-a868-4b49b69a746f}">
            <x14:dataBar minLength="0" maxLength="100" gradient="0">
              <x14:cfvo type="min"/>
              <x14:cfvo type="max"/>
              <x14:negativeFillColor rgb="FFFF0000"/>
              <x14:axisColor rgb="FF000000"/>
            </x14:dataBar>
            <x14:dxf/>
          </x14:cfRule>
          <xm:sqref>D7:D26</xm:sqref>
        </x14:conditionalFormatting>
        <x14:conditionalFormatting xmlns:xm="http://schemas.microsoft.com/office/excel/2006/main">
          <x14:cfRule type="dataBar" id="{53eee6fc-7f56-4318-a7de-1d629d520f19}">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J20" sqref="J20"/>
    </sheetView>
  </sheetViews>
  <sheetFormatPr defaultColWidth="9.140625" defaultRowHeight="15"/>
  <sheetData>
    <row r="3" spans="2:9" ht="15">
      <c r="B3" s="227" t="s">
        <v>169</v>
      </c>
      <c r="C3" s="228"/>
      <c r="D3" s="228"/>
      <c r="E3" s="228"/>
      <c r="F3" s="228"/>
      <c r="G3" s="228"/>
      <c r="H3" s="228"/>
      <c r="I3" s="228"/>
    </row>
    <row r="4" spans="2:6" ht="15">
      <c r="B4" s="29" t="s">
        <v>245</v>
      </c>
      <c r="C4" s="125"/>
      <c r="D4" s="125"/>
      <c r="E4" s="125"/>
      <c r="F4" s="125"/>
    </row>
    <row r="5" spans="2:6" ht="15">
      <c r="B5" s="229" t="s">
        <v>0</v>
      </c>
      <c r="C5" s="232">
        <v>2016</v>
      </c>
      <c r="D5" s="232"/>
      <c r="E5" s="233">
        <v>2010</v>
      </c>
      <c r="F5" s="233"/>
    </row>
    <row r="6" spans="2:6" ht="15">
      <c r="B6" s="230"/>
      <c r="C6" s="232"/>
      <c r="D6" s="232"/>
      <c r="E6" s="233"/>
      <c r="F6" s="233"/>
    </row>
    <row r="7" spans="2:6" ht="27">
      <c r="B7" s="231"/>
      <c r="C7" s="122" t="s">
        <v>6</v>
      </c>
      <c r="D7" s="122" t="s">
        <v>7</v>
      </c>
      <c r="E7" s="122" t="s">
        <v>6</v>
      </c>
      <c r="F7" s="122" t="s">
        <v>7</v>
      </c>
    </row>
    <row r="8" spans="2:6" ht="15">
      <c r="B8" s="30" t="s">
        <v>158</v>
      </c>
      <c r="C8" s="35">
        <v>4.02</v>
      </c>
      <c r="D8" s="36">
        <v>2.36</v>
      </c>
      <c r="E8" s="41">
        <v>3.7537537537537538</v>
      </c>
      <c r="F8" s="42">
        <v>2.0798668885191347</v>
      </c>
    </row>
    <row r="9" spans="2:6" ht="15">
      <c r="B9" s="30" t="s">
        <v>159</v>
      </c>
      <c r="C9" s="35">
        <v>5.03</v>
      </c>
      <c r="D9" s="36">
        <v>3.18</v>
      </c>
      <c r="E9" s="41">
        <v>4.781704781704782</v>
      </c>
      <c r="F9" s="42">
        <v>2.671312427409988</v>
      </c>
    </row>
    <row r="10" spans="2:6" ht="15">
      <c r="B10" s="37" t="s">
        <v>160</v>
      </c>
      <c r="C10" s="40">
        <v>4.44</v>
      </c>
      <c r="D10" s="40">
        <v>2.69</v>
      </c>
      <c r="E10" s="40">
        <v>4.184829991281604</v>
      </c>
      <c r="F10" s="40">
        <v>2.32670867668444</v>
      </c>
    </row>
    <row r="11" spans="2:6" ht="15">
      <c r="B11" s="37" t="s">
        <v>5</v>
      </c>
      <c r="C11" s="40">
        <v>1.87</v>
      </c>
      <c r="D11" s="40">
        <v>1.3</v>
      </c>
      <c r="E11" s="40">
        <v>1.87</v>
      </c>
      <c r="F11" s="40">
        <v>1.3</v>
      </c>
    </row>
    <row r="12" spans="2:9" ht="15">
      <c r="B12" s="103" t="s">
        <v>201</v>
      </c>
      <c r="C12" s="16"/>
      <c r="D12" s="16"/>
      <c r="E12" s="16"/>
      <c r="F12" s="16"/>
      <c r="G12" s="16"/>
      <c r="H12" s="16"/>
      <c r="I12" s="16"/>
    </row>
    <row r="13" spans="2:9" ht="15">
      <c r="B13" s="103" t="s">
        <v>202</v>
      </c>
      <c r="C13" s="16"/>
      <c r="D13" s="16"/>
      <c r="E13" s="16"/>
      <c r="F13" s="16"/>
      <c r="G13" s="16"/>
      <c r="H13" s="16"/>
      <c r="I13" s="16"/>
    </row>
  </sheetData>
  <sheetProtection/>
  <mergeCells count="4">
    <mergeCell ref="B3:I3"/>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N11"/>
  <sheetViews>
    <sheetView zoomScalePageLayoutView="0" workbookViewId="0" topLeftCell="A1">
      <selection activeCell="H19" sqref="H19"/>
    </sheetView>
  </sheetViews>
  <sheetFormatPr defaultColWidth="9.140625" defaultRowHeight="15"/>
  <sheetData>
    <row r="3" ht="15">
      <c r="B3" s="22" t="s">
        <v>282</v>
      </c>
    </row>
    <row r="4" ht="15">
      <c r="B4" s="22" t="s">
        <v>250</v>
      </c>
    </row>
    <row r="5" spans="2:14" ht="15">
      <c r="B5" s="229" t="s">
        <v>0</v>
      </c>
      <c r="C5" s="315" t="s">
        <v>269</v>
      </c>
      <c r="D5" s="316"/>
      <c r="E5" s="316"/>
      <c r="F5" s="316"/>
      <c r="G5" s="316"/>
      <c r="H5" s="316"/>
      <c r="I5" s="316"/>
      <c r="J5" s="316"/>
      <c r="K5" s="316"/>
      <c r="L5" s="316"/>
      <c r="M5" s="316"/>
      <c r="N5" s="156"/>
    </row>
    <row r="6" spans="2:14" ht="15">
      <c r="B6" s="230"/>
      <c r="C6" s="235" t="s">
        <v>212</v>
      </c>
      <c r="D6" s="317"/>
      <c r="E6" s="317"/>
      <c r="F6" s="317"/>
      <c r="G6" s="318" t="s">
        <v>270</v>
      </c>
      <c r="H6" s="317"/>
      <c r="I6" s="317"/>
      <c r="J6" s="235" t="s">
        <v>271</v>
      </c>
      <c r="K6" s="317"/>
      <c r="L6" s="317"/>
      <c r="M6" s="317"/>
      <c r="N6" s="156"/>
    </row>
    <row r="7" spans="2:14" ht="27">
      <c r="B7" s="231"/>
      <c r="C7" s="172" t="s">
        <v>272</v>
      </c>
      <c r="D7" s="172" t="s">
        <v>273</v>
      </c>
      <c r="E7" s="172" t="s">
        <v>274</v>
      </c>
      <c r="F7" s="219" t="s">
        <v>14</v>
      </c>
      <c r="G7" s="172" t="s">
        <v>272</v>
      </c>
      <c r="H7" s="172" t="s">
        <v>273</v>
      </c>
      <c r="I7" s="172" t="s">
        <v>14</v>
      </c>
      <c r="J7" s="172" t="s">
        <v>272</v>
      </c>
      <c r="K7" s="172" t="s">
        <v>273</v>
      </c>
      <c r="L7" s="172" t="s">
        <v>274</v>
      </c>
      <c r="M7" s="136" t="s">
        <v>14</v>
      </c>
      <c r="N7" s="157"/>
    </row>
    <row r="8" spans="2:14" ht="15">
      <c r="B8" s="158" t="s">
        <v>158</v>
      </c>
      <c r="C8" s="31">
        <v>14</v>
      </c>
      <c r="D8" s="33">
        <v>80</v>
      </c>
      <c r="E8" s="31">
        <v>198</v>
      </c>
      <c r="F8" s="159">
        <v>292</v>
      </c>
      <c r="G8" s="31">
        <v>29</v>
      </c>
      <c r="H8" s="33">
        <v>1</v>
      </c>
      <c r="I8" s="31">
        <v>30</v>
      </c>
      <c r="J8" s="33">
        <v>35</v>
      </c>
      <c r="K8" s="31">
        <v>171</v>
      </c>
      <c r="L8" s="33">
        <v>19</v>
      </c>
      <c r="M8" s="86">
        <v>225</v>
      </c>
      <c r="N8" s="160"/>
    </row>
    <row r="9" spans="2:14" ht="15">
      <c r="B9" s="158" t="s">
        <v>159</v>
      </c>
      <c r="C9" s="31">
        <v>34</v>
      </c>
      <c r="D9" s="33">
        <v>55</v>
      </c>
      <c r="E9" s="31">
        <v>157</v>
      </c>
      <c r="F9" s="159">
        <v>246</v>
      </c>
      <c r="G9" s="31" t="s">
        <v>162</v>
      </c>
      <c r="H9" s="33" t="s">
        <v>162</v>
      </c>
      <c r="I9" s="31" t="s">
        <v>162</v>
      </c>
      <c r="J9" s="33">
        <v>52</v>
      </c>
      <c r="K9" s="31">
        <v>63</v>
      </c>
      <c r="L9" s="33">
        <v>37</v>
      </c>
      <c r="M9" s="86">
        <v>152</v>
      </c>
      <c r="N9" s="160"/>
    </row>
    <row r="10" spans="2:14" ht="15">
      <c r="B10" s="37" t="s">
        <v>160</v>
      </c>
      <c r="C10" s="38">
        <v>48</v>
      </c>
      <c r="D10" s="38">
        <v>135</v>
      </c>
      <c r="E10" s="38">
        <v>355</v>
      </c>
      <c r="F10" s="38">
        <v>538</v>
      </c>
      <c r="G10" s="38">
        <v>29</v>
      </c>
      <c r="H10" s="38">
        <v>1</v>
      </c>
      <c r="I10" s="38">
        <v>30</v>
      </c>
      <c r="J10" s="38">
        <v>87</v>
      </c>
      <c r="K10" s="38">
        <v>234</v>
      </c>
      <c r="L10" s="38">
        <v>56</v>
      </c>
      <c r="M10" s="38">
        <v>377</v>
      </c>
      <c r="N10" s="160"/>
    </row>
    <row r="11" ht="15">
      <c r="B11" s="161" t="s">
        <v>275</v>
      </c>
    </row>
  </sheetData>
  <sheetProtection/>
  <mergeCells count="5">
    <mergeCell ref="B5:B7"/>
    <mergeCell ref="C5:M5"/>
    <mergeCell ref="C6:F6"/>
    <mergeCell ref="G6:I6"/>
    <mergeCell ref="J6:M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F19"/>
  <sheetViews>
    <sheetView zoomScalePageLayoutView="0" workbookViewId="0" topLeftCell="A1">
      <selection activeCell="J25" sqref="J25"/>
    </sheetView>
  </sheetViews>
  <sheetFormatPr defaultColWidth="9.140625" defaultRowHeight="15"/>
  <sheetData>
    <row r="3" spans="2:6" ht="15">
      <c r="B3" s="22" t="s">
        <v>283</v>
      </c>
      <c r="C3" s="23"/>
      <c r="D3" s="23"/>
      <c r="E3" s="23"/>
      <c r="F3" s="24"/>
    </row>
    <row r="4" spans="2:6" ht="15">
      <c r="B4" s="280" t="s">
        <v>261</v>
      </c>
      <c r="C4" s="281"/>
      <c r="D4" s="281"/>
      <c r="E4" s="281"/>
      <c r="F4" s="281"/>
    </row>
    <row r="5" spans="2:6" ht="15">
      <c r="B5" s="271" t="s">
        <v>27</v>
      </c>
      <c r="C5" s="241" t="s">
        <v>276</v>
      </c>
      <c r="D5" s="241" t="s">
        <v>273</v>
      </c>
      <c r="E5" s="241" t="s">
        <v>274</v>
      </c>
      <c r="F5" s="320" t="s">
        <v>14</v>
      </c>
    </row>
    <row r="6" spans="2:6" ht="15">
      <c r="B6" s="272"/>
      <c r="C6" s="319"/>
      <c r="D6" s="319" t="s">
        <v>3</v>
      </c>
      <c r="E6" s="319" t="s">
        <v>4</v>
      </c>
      <c r="F6" s="321" t="s">
        <v>2</v>
      </c>
    </row>
    <row r="7" spans="2:6" ht="15">
      <c r="B7" s="60" t="s">
        <v>30</v>
      </c>
      <c r="C7" s="162">
        <v>18</v>
      </c>
      <c r="D7" s="163">
        <v>26</v>
      </c>
      <c r="E7" s="162">
        <v>34</v>
      </c>
      <c r="F7" s="164">
        <v>78</v>
      </c>
    </row>
    <row r="8" spans="2:6" ht="15">
      <c r="B8" s="60" t="s">
        <v>31</v>
      </c>
      <c r="C8" s="162">
        <v>22</v>
      </c>
      <c r="D8" s="163">
        <v>21</v>
      </c>
      <c r="E8" s="162">
        <v>33</v>
      </c>
      <c r="F8" s="164">
        <v>76</v>
      </c>
    </row>
    <row r="9" spans="2:6" ht="15">
      <c r="B9" s="60" t="s">
        <v>32</v>
      </c>
      <c r="C9" s="162">
        <v>12</v>
      </c>
      <c r="D9" s="163">
        <v>19</v>
      </c>
      <c r="E9" s="162">
        <v>33</v>
      </c>
      <c r="F9" s="164">
        <v>64</v>
      </c>
    </row>
    <row r="10" spans="2:6" ht="15">
      <c r="B10" s="60" t="s">
        <v>33</v>
      </c>
      <c r="C10" s="162">
        <v>6</v>
      </c>
      <c r="D10" s="163">
        <v>30</v>
      </c>
      <c r="E10" s="162">
        <v>43</v>
      </c>
      <c r="F10" s="164">
        <v>79</v>
      </c>
    </row>
    <row r="11" spans="2:6" ht="15">
      <c r="B11" s="60" t="s">
        <v>34</v>
      </c>
      <c r="C11" s="162">
        <v>14</v>
      </c>
      <c r="D11" s="163">
        <v>33</v>
      </c>
      <c r="E11" s="162">
        <v>41</v>
      </c>
      <c r="F11" s="164">
        <v>88</v>
      </c>
    </row>
    <row r="12" spans="2:6" ht="15">
      <c r="B12" s="60" t="s">
        <v>35</v>
      </c>
      <c r="C12" s="162">
        <v>9</v>
      </c>
      <c r="D12" s="163">
        <v>39</v>
      </c>
      <c r="E12" s="162">
        <v>38</v>
      </c>
      <c r="F12" s="164">
        <v>86</v>
      </c>
    </row>
    <row r="13" spans="2:6" ht="15">
      <c r="B13" s="60" t="s">
        <v>36</v>
      </c>
      <c r="C13" s="162">
        <v>15</v>
      </c>
      <c r="D13" s="163">
        <v>50</v>
      </c>
      <c r="E13" s="162">
        <v>33</v>
      </c>
      <c r="F13" s="164">
        <v>98</v>
      </c>
    </row>
    <row r="14" spans="2:6" ht="15">
      <c r="B14" s="60" t="s">
        <v>37</v>
      </c>
      <c r="C14" s="162">
        <v>13</v>
      </c>
      <c r="D14" s="163">
        <v>37</v>
      </c>
      <c r="E14" s="162">
        <v>29</v>
      </c>
      <c r="F14" s="164">
        <v>79</v>
      </c>
    </row>
    <row r="15" spans="2:6" ht="15">
      <c r="B15" s="60" t="s">
        <v>38</v>
      </c>
      <c r="C15" s="162">
        <v>13</v>
      </c>
      <c r="D15" s="163">
        <v>32</v>
      </c>
      <c r="E15" s="162">
        <v>28</v>
      </c>
      <c r="F15" s="164">
        <v>73</v>
      </c>
    </row>
    <row r="16" spans="2:6" ht="15">
      <c r="B16" s="60" t="s">
        <v>39</v>
      </c>
      <c r="C16" s="162">
        <v>14</v>
      </c>
      <c r="D16" s="163">
        <v>32</v>
      </c>
      <c r="E16" s="162">
        <v>40</v>
      </c>
      <c r="F16" s="164">
        <v>86</v>
      </c>
    </row>
    <row r="17" spans="2:6" ht="15">
      <c r="B17" s="60" t="s">
        <v>40</v>
      </c>
      <c r="C17" s="162">
        <v>15</v>
      </c>
      <c r="D17" s="163">
        <v>28</v>
      </c>
      <c r="E17" s="162">
        <v>24</v>
      </c>
      <c r="F17" s="164">
        <v>67</v>
      </c>
    </row>
    <row r="18" spans="2:6" ht="15">
      <c r="B18" s="60" t="s">
        <v>41</v>
      </c>
      <c r="C18" s="162">
        <v>13</v>
      </c>
      <c r="D18" s="163">
        <v>23</v>
      </c>
      <c r="E18" s="162">
        <v>35</v>
      </c>
      <c r="F18" s="164">
        <v>71</v>
      </c>
    </row>
    <row r="19" spans="2:6" ht="15">
      <c r="B19" s="37" t="s">
        <v>277</v>
      </c>
      <c r="C19" s="57">
        <v>164</v>
      </c>
      <c r="D19" s="57">
        <v>370</v>
      </c>
      <c r="E19" s="57">
        <v>411</v>
      </c>
      <c r="F19" s="57">
        <v>945</v>
      </c>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F13"/>
  <sheetViews>
    <sheetView zoomScalePageLayoutView="0" workbookViewId="0" topLeftCell="A1">
      <selection activeCell="B3" sqref="B3"/>
    </sheetView>
  </sheetViews>
  <sheetFormatPr defaultColWidth="9.140625" defaultRowHeight="15"/>
  <sheetData>
    <row r="3" spans="2:6" ht="15">
      <c r="B3" s="12" t="s">
        <v>284</v>
      </c>
      <c r="C3" s="134"/>
      <c r="D3" s="134"/>
      <c r="E3" s="134"/>
      <c r="F3" s="134"/>
    </row>
    <row r="4" spans="2:6" ht="15">
      <c r="B4" s="165" t="s">
        <v>278</v>
      </c>
      <c r="C4" s="5"/>
      <c r="D4" s="5"/>
      <c r="E4" s="5"/>
      <c r="F4" s="6"/>
    </row>
    <row r="5" spans="2:6" ht="54">
      <c r="B5" s="166" t="s">
        <v>42</v>
      </c>
      <c r="C5" s="135" t="s">
        <v>276</v>
      </c>
      <c r="D5" s="135" t="s">
        <v>273</v>
      </c>
      <c r="E5" s="135" t="s">
        <v>274</v>
      </c>
      <c r="F5" s="136" t="s">
        <v>14</v>
      </c>
    </row>
    <row r="6" spans="2:6" ht="15">
      <c r="B6" s="67" t="s">
        <v>43</v>
      </c>
      <c r="C6" s="64">
        <v>17</v>
      </c>
      <c r="D6" s="31">
        <v>46</v>
      </c>
      <c r="E6" s="33">
        <v>72</v>
      </c>
      <c r="F6" s="86">
        <v>135</v>
      </c>
    </row>
    <row r="7" spans="2:6" ht="15">
      <c r="B7" s="67" t="s">
        <v>44</v>
      </c>
      <c r="C7" s="64">
        <v>34</v>
      </c>
      <c r="D7" s="31">
        <v>64</v>
      </c>
      <c r="E7" s="33">
        <v>71</v>
      </c>
      <c r="F7" s="86">
        <v>169</v>
      </c>
    </row>
    <row r="8" spans="2:6" ht="15">
      <c r="B8" s="67" t="s">
        <v>45</v>
      </c>
      <c r="C8" s="64">
        <v>29</v>
      </c>
      <c r="D8" s="31">
        <v>34</v>
      </c>
      <c r="E8" s="33">
        <v>66</v>
      </c>
      <c r="F8" s="86">
        <v>129</v>
      </c>
    </row>
    <row r="9" spans="2:6" ht="15">
      <c r="B9" s="67" t="s">
        <v>46</v>
      </c>
      <c r="C9" s="64">
        <v>17</v>
      </c>
      <c r="D9" s="31">
        <v>43</v>
      </c>
      <c r="E9" s="33">
        <v>53</v>
      </c>
      <c r="F9" s="86">
        <v>113</v>
      </c>
    </row>
    <row r="10" spans="2:6" ht="15">
      <c r="B10" s="67" t="s">
        <v>47</v>
      </c>
      <c r="C10" s="64">
        <v>25</v>
      </c>
      <c r="D10" s="31">
        <v>68</v>
      </c>
      <c r="E10" s="33">
        <v>68</v>
      </c>
      <c r="F10" s="86">
        <v>161</v>
      </c>
    </row>
    <row r="11" spans="2:6" ht="15">
      <c r="B11" s="67" t="s">
        <v>48</v>
      </c>
      <c r="C11" s="64">
        <v>23</v>
      </c>
      <c r="D11" s="31">
        <v>57</v>
      </c>
      <c r="E11" s="33">
        <v>52</v>
      </c>
      <c r="F11" s="86">
        <v>132</v>
      </c>
    </row>
    <row r="12" spans="2:6" ht="15">
      <c r="B12" s="67" t="s">
        <v>49</v>
      </c>
      <c r="C12" s="64">
        <v>19</v>
      </c>
      <c r="D12" s="31">
        <v>58</v>
      </c>
      <c r="E12" s="33">
        <v>29</v>
      </c>
      <c r="F12" s="86">
        <v>106</v>
      </c>
    </row>
    <row r="13" spans="2:6" ht="15">
      <c r="B13" s="37" t="s">
        <v>14</v>
      </c>
      <c r="C13" s="38">
        <v>164</v>
      </c>
      <c r="D13" s="38">
        <v>370</v>
      </c>
      <c r="E13" s="38">
        <v>411</v>
      </c>
      <c r="F13" s="38">
        <v>945</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G31"/>
  <sheetViews>
    <sheetView zoomScalePageLayoutView="0" workbookViewId="0" topLeftCell="A1">
      <selection activeCell="M31" sqref="M31"/>
    </sheetView>
  </sheetViews>
  <sheetFormatPr defaultColWidth="9.140625" defaultRowHeight="15"/>
  <sheetData>
    <row r="3" spans="2:6" ht="15">
      <c r="B3" s="22" t="s">
        <v>285</v>
      </c>
      <c r="C3" s="23"/>
      <c r="D3" s="23"/>
      <c r="E3" s="23"/>
      <c r="F3" s="24"/>
    </row>
    <row r="4" spans="2:6" ht="15">
      <c r="B4" s="138" t="s">
        <v>261</v>
      </c>
      <c r="C4" s="137"/>
      <c r="D4" s="137"/>
      <c r="E4" s="137"/>
      <c r="F4" s="137"/>
    </row>
    <row r="5" spans="2:6" ht="15">
      <c r="B5" s="279" t="s">
        <v>50</v>
      </c>
      <c r="C5" s="264" t="s">
        <v>276</v>
      </c>
      <c r="D5" s="264" t="s">
        <v>273</v>
      </c>
      <c r="E5" s="264" t="s">
        <v>274</v>
      </c>
      <c r="F5" s="269" t="s">
        <v>14</v>
      </c>
    </row>
    <row r="6" spans="2:6" ht="15">
      <c r="B6" s="279"/>
      <c r="C6" s="264"/>
      <c r="D6" s="264"/>
      <c r="E6" s="264"/>
      <c r="F6" s="269"/>
    </row>
    <row r="7" spans="2:6" ht="15">
      <c r="B7" s="43">
        <v>1</v>
      </c>
      <c r="C7" s="68">
        <v>10</v>
      </c>
      <c r="D7" s="69">
        <v>7</v>
      </c>
      <c r="E7" s="70" t="s">
        <v>162</v>
      </c>
      <c r="F7" s="167">
        <v>17</v>
      </c>
    </row>
    <row r="8" spans="2:6" ht="15">
      <c r="B8" s="43">
        <v>2</v>
      </c>
      <c r="C8" s="68">
        <v>4</v>
      </c>
      <c r="D8" s="69">
        <v>7</v>
      </c>
      <c r="E8" s="70" t="s">
        <v>162</v>
      </c>
      <c r="F8" s="167">
        <v>11</v>
      </c>
    </row>
    <row r="9" spans="2:6" ht="15">
      <c r="B9" s="43">
        <v>3</v>
      </c>
      <c r="C9" s="68">
        <v>5</v>
      </c>
      <c r="D9" s="69">
        <v>7</v>
      </c>
      <c r="E9" s="70" t="s">
        <v>162</v>
      </c>
      <c r="F9" s="167">
        <v>12</v>
      </c>
    </row>
    <row r="10" spans="2:6" ht="15">
      <c r="B10" s="43">
        <v>4</v>
      </c>
      <c r="C10" s="68">
        <v>1</v>
      </c>
      <c r="D10" s="69">
        <v>7</v>
      </c>
      <c r="E10" s="70" t="s">
        <v>162</v>
      </c>
      <c r="F10" s="167">
        <v>8</v>
      </c>
    </row>
    <row r="11" spans="2:6" ht="15">
      <c r="B11" s="43">
        <v>5</v>
      </c>
      <c r="C11" s="68">
        <v>3</v>
      </c>
      <c r="D11" s="69">
        <v>4</v>
      </c>
      <c r="E11" s="70" t="s">
        <v>162</v>
      </c>
      <c r="F11" s="168">
        <v>7</v>
      </c>
    </row>
    <row r="12" spans="2:6" ht="15">
      <c r="B12" s="43">
        <v>6</v>
      </c>
      <c r="C12" s="68">
        <v>4</v>
      </c>
      <c r="D12" s="69">
        <v>12</v>
      </c>
      <c r="E12" s="70" t="s">
        <v>162</v>
      </c>
      <c r="F12" s="167">
        <v>16</v>
      </c>
    </row>
    <row r="13" spans="2:6" ht="15">
      <c r="B13" s="43">
        <v>7</v>
      </c>
      <c r="C13" s="68">
        <v>2</v>
      </c>
      <c r="D13" s="69">
        <v>9</v>
      </c>
      <c r="E13" s="70">
        <v>2</v>
      </c>
      <c r="F13" s="167">
        <v>13</v>
      </c>
    </row>
    <row r="14" spans="2:6" ht="15">
      <c r="B14" s="43">
        <v>8</v>
      </c>
      <c r="C14" s="68">
        <v>12</v>
      </c>
      <c r="D14" s="69">
        <v>13</v>
      </c>
      <c r="E14" s="70">
        <v>15</v>
      </c>
      <c r="F14" s="167">
        <v>40</v>
      </c>
    </row>
    <row r="15" spans="2:6" ht="15">
      <c r="B15" s="43">
        <v>9</v>
      </c>
      <c r="C15" s="68">
        <v>8</v>
      </c>
      <c r="D15" s="69">
        <v>15</v>
      </c>
      <c r="E15" s="70">
        <v>33</v>
      </c>
      <c r="F15" s="167">
        <v>56</v>
      </c>
    </row>
    <row r="16" spans="2:6" ht="15">
      <c r="B16" s="43">
        <v>10</v>
      </c>
      <c r="C16" s="68">
        <v>5</v>
      </c>
      <c r="D16" s="69">
        <v>16</v>
      </c>
      <c r="E16" s="70">
        <v>23</v>
      </c>
      <c r="F16" s="167">
        <v>44</v>
      </c>
    </row>
    <row r="17" spans="2:6" ht="15">
      <c r="B17" s="43">
        <v>11</v>
      </c>
      <c r="C17" s="68">
        <v>6</v>
      </c>
      <c r="D17" s="69">
        <v>21</v>
      </c>
      <c r="E17" s="70">
        <v>34</v>
      </c>
      <c r="F17" s="167">
        <v>61</v>
      </c>
    </row>
    <row r="18" spans="2:6" ht="15">
      <c r="B18" s="43">
        <v>12</v>
      </c>
      <c r="C18" s="68">
        <v>3</v>
      </c>
      <c r="D18" s="69">
        <v>25</v>
      </c>
      <c r="E18" s="70">
        <v>29</v>
      </c>
      <c r="F18" s="167">
        <v>57</v>
      </c>
    </row>
    <row r="19" spans="2:6" ht="15">
      <c r="B19" s="43">
        <v>13</v>
      </c>
      <c r="C19" s="68">
        <v>8</v>
      </c>
      <c r="D19" s="69">
        <v>24</v>
      </c>
      <c r="E19" s="70">
        <v>44</v>
      </c>
      <c r="F19" s="167">
        <v>76</v>
      </c>
    </row>
    <row r="20" spans="2:6" ht="15">
      <c r="B20" s="43">
        <v>14</v>
      </c>
      <c r="C20" s="68">
        <v>8</v>
      </c>
      <c r="D20" s="69">
        <v>33</v>
      </c>
      <c r="E20" s="70">
        <v>28</v>
      </c>
      <c r="F20" s="167">
        <v>69</v>
      </c>
    </row>
    <row r="21" spans="2:6" ht="15">
      <c r="B21" s="43">
        <v>15</v>
      </c>
      <c r="C21" s="68">
        <v>8</v>
      </c>
      <c r="D21" s="69">
        <v>17</v>
      </c>
      <c r="E21" s="70">
        <v>27</v>
      </c>
      <c r="F21" s="167">
        <v>52</v>
      </c>
    </row>
    <row r="22" spans="2:6" ht="15">
      <c r="B22" s="43">
        <v>16</v>
      </c>
      <c r="C22" s="68">
        <v>7</v>
      </c>
      <c r="D22" s="69">
        <v>20</v>
      </c>
      <c r="E22" s="70">
        <v>20</v>
      </c>
      <c r="F22" s="167">
        <v>47</v>
      </c>
    </row>
    <row r="23" spans="2:6" ht="15">
      <c r="B23" s="43">
        <v>17</v>
      </c>
      <c r="C23" s="68">
        <v>10</v>
      </c>
      <c r="D23" s="69">
        <v>20</v>
      </c>
      <c r="E23" s="70">
        <v>41</v>
      </c>
      <c r="F23" s="167">
        <v>71</v>
      </c>
    </row>
    <row r="24" spans="2:6" ht="15">
      <c r="B24" s="43">
        <v>18</v>
      </c>
      <c r="C24" s="68">
        <v>6</v>
      </c>
      <c r="D24" s="69">
        <v>28</v>
      </c>
      <c r="E24" s="70">
        <v>37</v>
      </c>
      <c r="F24" s="167">
        <v>71</v>
      </c>
    </row>
    <row r="25" spans="2:6" ht="15">
      <c r="B25" s="43">
        <v>19</v>
      </c>
      <c r="C25" s="68">
        <v>9</v>
      </c>
      <c r="D25" s="69">
        <v>18</v>
      </c>
      <c r="E25" s="70">
        <v>35</v>
      </c>
      <c r="F25" s="167">
        <v>62</v>
      </c>
    </row>
    <row r="26" spans="2:6" ht="15">
      <c r="B26" s="43">
        <v>20</v>
      </c>
      <c r="C26" s="68">
        <v>11</v>
      </c>
      <c r="D26" s="69">
        <v>20</v>
      </c>
      <c r="E26" s="70">
        <v>27</v>
      </c>
      <c r="F26" s="167">
        <v>58</v>
      </c>
    </row>
    <row r="27" spans="2:6" ht="15">
      <c r="B27" s="43">
        <v>21</v>
      </c>
      <c r="C27" s="68">
        <v>11</v>
      </c>
      <c r="D27" s="69">
        <v>18</v>
      </c>
      <c r="E27" s="70">
        <v>15</v>
      </c>
      <c r="F27" s="167">
        <v>44</v>
      </c>
    </row>
    <row r="28" spans="2:6" ht="15">
      <c r="B28" s="43">
        <v>22</v>
      </c>
      <c r="C28" s="68">
        <v>8</v>
      </c>
      <c r="D28" s="69">
        <v>10</v>
      </c>
      <c r="E28" s="70" t="s">
        <v>162</v>
      </c>
      <c r="F28" s="167">
        <v>18</v>
      </c>
    </row>
    <row r="29" spans="2:6" ht="15">
      <c r="B29" s="43">
        <v>23</v>
      </c>
      <c r="C29" s="68">
        <v>6</v>
      </c>
      <c r="D29" s="69">
        <v>6</v>
      </c>
      <c r="E29" s="70">
        <v>1</v>
      </c>
      <c r="F29" s="167">
        <v>13</v>
      </c>
    </row>
    <row r="30" spans="2:6" ht="15">
      <c r="B30" s="43">
        <v>24</v>
      </c>
      <c r="C30" s="68">
        <v>9</v>
      </c>
      <c r="D30" s="69">
        <v>13</v>
      </c>
      <c r="E30" s="70" t="s">
        <v>162</v>
      </c>
      <c r="F30" s="167">
        <v>22</v>
      </c>
    </row>
    <row r="31" spans="2:7" ht="15">
      <c r="B31" s="37" t="s">
        <v>14</v>
      </c>
      <c r="C31" s="38">
        <v>164</v>
      </c>
      <c r="D31" s="38">
        <v>370</v>
      </c>
      <c r="E31" s="38">
        <v>411</v>
      </c>
      <c r="F31" s="89">
        <v>945</v>
      </c>
      <c r="G31" s="169"/>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I28"/>
  <sheetViews>
    <sheetView zoomScalePageLayoutView="0" workbookViewId="0" topLeftCell="A1">
      <selection activeCell="M14" sqref="M14"/>
    </sheetView>
  </sheetViews>
  <sheetFormatPr defaultColWidth="9.140625" defaultRowHeight="15"/>
  <cols>
    <col min="8" max="8" width="10.140625" style="0" customWidth="1"/>
    <col min="9" max="9" width="10.7109375" style="0" customWidth="1"/>
  </cols>
  <sheetData>
    <row r="3" spans="2:9" ht="15">
      <c r="B3" s="237" t="s">
        <v>170</v>
      </c>
      <c r="C3" s="237"/>
      <c r="D3" s="237"/>
      <c r="E3" s="237"/>
      <c r="F3" s="237"/>
      <c r="G3" s="237"/>
      <c r="H3" s="237"/>
      <c r="I3" s="237"/>
    </row>
    <row r="4" spans="2:9" ht="15">
      <c r="B4" s="29" t="s">
        <v>246</v>
      </c>
      <c r="C4" s="125"/>
      <c r="D4" s="125"/>
      <c r="E4" s="125"/>
      <c r="F4" s="125"/>
      <c r="I4" s="120"/>
    </row>
    <row r="5" spans="2:9" ht="15">
      <c r="B5" s="238" t="s">
        <v>208</v>
      </c>
      <c r="C5" s="241" t="s">
        <v>2</v>
      </c>
      <c r="D5" s="241" t="s">
        <v>3</v>
      </c>
      <c r="E5" s="241" t="s">
        <v>4</v>
      </c>
      <c r="F5" s="241" t="s">
        <v>135</v>
      </c>
      <c r="G5" s="241" t="s">
        <v>136</v>
      </c>
      <c r="H5" s="241" t="s">
        <v>137</v>
      </c>
      <c r="I5" s="241" t="s">
        <v>138</v>
      </c>
    </row>
    <row r="6" spans="2:9" ht="15">
      <c r="B6" s="239"/>
      <c r="C6" s="242"/>
      <c r="D6" s="242"/>
      <c r="E6" s="242"/>
      <c r="F6" s="242"/>
      <c r="G6" s="242"/>
      <c r="H6" s="242"/>
      <c r="I6" s="242"/>
    </row>
    <row r="7" spans="2:9" ht="15">
      <c r="B7" s="239"/>
      <c r="C7" s="242"/>
      <c r="D7" s="242"/>
      <c r="E7" s="242"/>
      <c r="F7" s="242"/>
      <c r="G7" s="242"/>
      <c r="H7" s="242"/>
      <c r="I7" s="242"/>
    </row>
    <row r="8" spans="2:9" ht="15">
      <c r="B8" s="239"/>
      <c r="C8" s="242"/>
      <c r="D8" s="242"/>
      <c r="E8" s="242"/>
      <c r="F8" s="242"/>
      <c r="G8" s="242"/>
      <c r="H8" s="242"/>
      <c r="I8" s="242"/>
    </row>
    <row r="9" spans="2:9" ht="15">
      <c r="B9" s="240"/>
      <c r="C9" s="243"/>
      <c r="D9" s="243"/>
      <c r="E9" s="243"/>
      <c r="F9" s="243"/>
      <c r="G9" s="243"/>
      <c r="H9" s="243"/>
      <c r="I9" s="243"/>
    </row>
    <row r="10" spans="2:9" ht="15">
      <c r="B10" s="43">
        <v>2001</v>
      </c>
      <c r="C10" s="31">
        <v>911</v>
      </c>
      <c r="D10" s="33">
        <v>59</v>
      </c>
      <c r="E10" s="31">
        <v>1434</v>
      </c>
      <c r="F10" s="36">
        <v>9.8619</v>
      </c>
      <c r="G10" s="35">
        <v>6.4764</v>
      </c>
      <c r="H10" s="36" t="s">
        <v>162</v>
      </c>
      <c r="I10" s="35" t="s">
        <v>162</v>
      </c>
    </row>
    <row r="11" spans="2:9" ht="15">
      <c r="B11" s="43">
        <v>2002</v>
      </c>
      <c r="C11" s="31">
        <v>918</v>
      </c>
      <c r="D11" s="33">
        <v>69</v>
      </c>
      <c r="E11" s="31">
        <v>1556</v>
      </c>
      <c r="F11" s="36">
        <v>11.5753</v>
      </c>
      <c r="G11" s="35">
        <v>7.51634</v>
      </c>
      <c r="H11" s="36">
        <v>16.9492</v>
      </c>
      <c r="I11" s="35">
        <v>16.9492</v>
      </c>
    </row>
    <row r="12" spans="2:9" ht="15">
      <c r="B12" s="43">
        <v>2003</v>
      </c>
      <c r="C12" s="31">
        <v>888</v>
      </c>
      <c r="D12" s="33">
        <v>49</v>
      </c>
      <c r="E12" s="31">
        <v>1482</v>
      </c>
      <c r="F12" s="36">
        <v>8.2408</v>
      </c>
      <c r="G12" s="35">
        <v>5.51802</v>
      </c>
      <c r="H12" s="36">
        <v>-28.9855</v>
      </c>
      <c r="I12" s="35">
        <v>-16.9492</v>
      </c>
    </row>
    <row r="13" spans="2:9" ht="15">
      <c r="B13" s="43">
        <v>2004</v>
      </c>
      <c r="C13" s="31">
        <v>835</v>
      </c>
      <c r="D13" s="33">
        <v>40</v>
      </c>
      <c r="E13" s="31">
        <v>1407</v>
      </c>
      <c r="F13" s="36">
        <v>6.7409</v>
      </c>
      <c r="G13" s="35">
        <v>4.79042</v>
      </c>
      <c r="H13" s="36">
        <v>-18.3673</v>
      </c>
      <c r="I13" s="35">
        <v>-32.2034</v>
      </c>
    </row>
    <row r="14" spans="2:9" ht="15">
      <c r="B14" s="43">
        <v>2005</v>
      </c>
      <c r="C14" s="31">
        <v>889</v>
      </c>
      <c r="D14" s="33">
        <v>57</v>
      </c>
      <c r="E14" s="31">
        <v>1444</v>
      </c>
      <c r="F14" s="36">
        <v>9.6436</v>
      </c>
      <c r="G14" s="35">
        <v>6.4117</v>
      </c>
      <c r="H14" s="36">
        <v>42.5</v>
      </c>
      <c r="I14" s="35">
        <v>-3.3898</v>
      </c>
    </row>
    <row r="15" spans="2:9" ht="15">
      <c r="B15" s="43">
        <v>2006</v>
      </c>
      <c r="C15" s="31">
        <v>921</v>
      </c>
      <c r="D15" s="33">
        <v>59</v>
      </c>
      <c r="E15" s="31">
        <v>1522</v>
      </c>
      <c r="F15" s="36">
        <v>10.0407</v>
      </c>
      <c r="G15" s="35">
        <v>6.40608</v>
      </c>
      <c r="H15" s="36">
        <v>3.5088</v>
      </c>
      <c r="I15" s="35">
        <v>0</v>
      </c>
    </row>
    <row r="16" spans="2:9" ht="15">
      <c r="B16" s="43">
        <v>2007</v>
      </c>
      <c r="C16" s="31">
        <v>900</v>
      </c>
      <c r="D16" s="33">
        <v>37</v>
      </c>
      <c r="E16" s="31">
        <v>1512</v>
      </c>
      <c r="F16" s="36">
        <v>6.3215</v>
      </c>
      <c r="G16" s="35">
        <v>4.11111</v>
      </c>
      <c r="H16" s="36">
        <v>-37.2881</v>
      </c>
      <c r="I16" s="35">
        <v>-37.2881</v>
      </c>
    </row>
    <row r="17" spans="2:9" ht="15">
      <c r="B17" s="43">
        <v>2008</v>
      </c>
      <c r="C17" s="31">
        <v>954</v>
      </c>
      <c r="D17" s="33">
        <v>35</v>
      </c>
      <c r="E17" s="31">
        <v>1622</v>
      </c>
      <c r="F17" s="36">
        <v>5.991</v>
      </c>
      <c r="G17" s="35">
        <v>3.66876</v>
      </c>
      <c r="H17" s="36">
        <v>-5.4054</v>
      </c>
      <c r="I17" s="35">
        <v>-40.678</v>
      </c>
    </row>
    <row r="18" spans="2:9" ht="15">
      <c r="B18" s="43">
        <v>2009</v>
      </c>
      <c r="C18" s="31">
        <v>942</v>
      </c>
      <c r="D18" s="33">
        <v>46</v>
      </c>
      <c r="E18" s="31">
        <v>1627</v>
      </c>
      <c r="F18" s="36">
        <v>7.8991</v>
      </c>
      <c r="G18" s="35">
        <v>4.88323</v>
      </c>
      <c r="H18" s="36">
        <v>31.4286</v>
      </c>
      <c r="I18" s="35">
        <v>-22.0339</v>
      </c>
    </row>
    <row r="19" spans="2:9" ht="15">
      <c r="B19" s="43">
        <v>2010</v>
      </c>
      <c r="C19" s="31">
        <v>1147</v>
      </c>
      <c r="D19" s="33">
        <v>48</v>
      </c>
      <c r="E19" s="31">
        <v>2015</v>
      </c>
      <c r="F19" s="36">
        <v>8.2723</v>
      </c>
      <c r="G19" s="35">
        <v>4.18483</v>
      </c>
      <c r="H19" s="36">
        <v>4.3478</v>
      </c>
      <c r="I19" s="35">
        <v>-18.6441</v>
      </c>
    </row>
    <row r="20" spans="2:9" ht="15">
      <c r="B20" s="43">
        <v>2011</v>
      </c>
      <c r="C20" s="31">
        <v>1054</v>
      </c>
      <c r="D20" s="33">
        <v>37</v>
      </c>
      <c r="E20" s="31">
        <v>1780</v>
      </c>
      <c r="F20" s="36">
        <v>6.3963</v>
      </c>
      <c r="G20" s="35">
        <v>3.51044</v>
      </c>
      <c r="H20" s="36">
        <v>-22.9167</v>
      </c>
      <c r="I20" s="35">
        <v>-37.2881</v>
      </c>
    </row>
    <row r="21" spans="2:9" ht="15">
      <c r="B21" s="43">
        <v>2012</v>
      </c>
      <c r="C21" s="31">
        <v>949</v>
      </c>
      <c r="D21" s="33">
        <v>51</v>
      </c>
      <c r="E21" s="31">
        <v>1634</v>
      </c>
      <c r="F21" s="36">
        <v>8.8407</v>
      </c>
      <c r="G21" s="35">
        <v>5.37408</v>
      </c>
      <c r="H21" s="36">
        <v>37.8378</v>
      </c>
      <c r="I21" s="35">
        <v>-13.5593</v>
      </c>
    </row>
    <row r="22" spans="2:9" ht="15">
      <c r="B22" s="43">
        <v>2013</v>
      </c>
      <c r="C22" s="31">
        <v>888</v>
      </c>
      <c r="D22" s="33">
        <v>22</v>
      </c>
      <c r="E22" s="31">
        <v>1477</v>
      </c>
      <c r="F22" s="36">
        <v>3.8109</v>
      </c>
      <c r="G22" s="35">
        <v>2.47748</v>
      </c>
      <c r="H22" s="36">
        <v>-56.8627</v>
      </c>
      <c r="I22" s="35">
        <v>-62.7119</v>
      </c>
    </row>
    <row r="23" spans="2:9" ht="15">
      <c r="B23" s="43">
        <v>2014</v>
      </c>
      <c r="C23" s="31">
        <v>936</v>
      </c>
      <c r="D23" s="33">
        <v>41</v>
      </c>
      <c r="E23" s="31">
        <v>1527</v>
      </c>
      <c r="F23" s="36">
        <v>7.0995</v>
      </c>
      <c r="G23" s="35">
        <v>4.38034</v>
      </c>
      <c r="H23" s="36">
        <v>86.3636</v>
      </c>
      <c r="I23" s="35">
        <v>-30.5085</v>
      </c>
    </row>
    <row r="24" spans="2:9" ht="15">
      <c r="B24" s="43">
        <v>2015</v>
      </c>
      <c r="C24" s="31">
        <v>936</v>
      </c>
      <c r="D24" s="33">
        <v>43</v>
      </c>
      <c r="E24" s="31">
        <v>1562</v>
      </c>
      <c r="F24" s="36">
        <v>7.4762</v>
      </c>
      <c r="G24" s="35">
        <v>4.59402</v>
      </c>
      <c r="H24" s="36">
        <v>4.878</v>
      </c>
      <c r="I24" s="35">
        <v>-27.1186</v>
      </c>
    </row>
    <row r="25" spans="2:9" ht="15">
      <c r="B25" s="43">
        <v>2016</v>
      </c>
      <c r="C25" s="31">
        <v>945</v>
      </c>
      <c r="D25" s="33">
        <v>42</v>
      </c>
      <c r="E25" s="31">
        <v>1519</v>
      </c>
      <c r="F25" s="36">
        <v>7.3423</v>
      </c>
      <c r="G25" s="35">
        <v>4.44444</v>
      </c>
      <c r="H25" s="36">
        <v>-2.3256</v>
      </c>
      <c r="I25" s="35">
        <v>-28.8136</v>
      </c>
    </row>
    <row r="26" spans="2:9" ht="15">
      <c r="B26" s="236" t="s">
        <v>133</v>
      </c>
      <c r="C26" s="236"/>
      <c r="D26" s="236"/>
      <c r="E26" s="236"/>
      <c r="F26" s="236"/>
      <c r="G26" s="236"/>
      <c r="H26" s="236"/>
      <c r="I26" s="3"/>
    </row>
    <row r="27" spans="2:9" ht="15">
      <c r="B27" s="104" t="s">
        <v>203</v>
      </c>
      <c r="C27" s="15"/>
      <c r="D27" s="15"/>
      <c r="E27" s="15"/>
      <c r="F27" s="15"/>
      <c r="G27" s="15"/>
      <c r="H27" s="15"/>
      <c r="I27" s="3"/>
    </row>
    <row r="28" spans="2:9" ht="15">
      <c r="B28" s="104" t="s">
        <v>134</v>
      </c>
      <c r="C28" s="15"/>
      <c r="D28" s="15"/>
      <c r="E28" s="15"/>
      <c r="F28" s="15"/>
      <c r="G28" s="15"/>
      <c r="H28" s="15"/>
      <c r="I28" s="3"/>
    </row>
  </sheetData>
  <sheetProtection/>
  <mergeCells count="10">
    <mergeCell ref="B26:H26"/>
    <mergeCell ref="B3:I3"/>
    <mergeCell ref="B5:B9"/>
    <mergeCell ref="C5:C9"/>
    <mergeCell ref="D5:D9"/>
    <mergeCell ref="E5:E9"/>
    <mergeCell ref="F5:F9"/>
    <mergeCell ref="G5:G9"/>
    <mergeCell ref="H5:H9"/>
    <mergeCell ref="I5:I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3:K31"/>
  <sheetViews>
    <sheetView zoomScalePageLayoutView="0" workbookViewId="0" topLeftCell="A1">
      <selection activeCell="G7" sqref="G7"/>
    </sheetView>
  </sheetViews>
  <sheetFormatPr defaultColWidth="9.140625" defaultRowHeight="15"/>
  <cols>
    <col min="2" max="2" width="13.57421875" style="0" bestFit="1" customWidth="1"/>
    <col min="3" max="4" width="9.7109375" style="0" bestFit="1" customWidth="1"/>
    <col min="5" max="5" width="8.8515625" style="0" customWidth="1"/>
  </cols>
  <sheetData>
    <row r="3" spans="2:5" ht="15">
      <c r="B3" s="12" t="s">
        <v>171</v>
      </c>
      <c r="C3" s="131"/>
      <c r="D3" s="131"/>
      <c r="E3" s="131"/>
    </row>
    <row r="4" spans="2:10" ht="15">
      <c r="B4" s="17" t="s">
        <v>262</v>
      </c>
      <c r="F4" s="133"/>
      <c r="G4" s="133"/>
      <c r="H4" s="133"/>
      <c r="I4" s="133"/>
      <c r="J4" s="133"/>
    </row>
    <row r="5" spans="2:11" ht="15">
      <c r="B5" s="251"/>
      <c r="C5" s="232" t="s">
        <v>160</v>
      </c>
      <c r="D5" s="232"/>
      <c r="E5" s="233" t="s">
        <v>5</v>
      </c>
      <c r="F5" s="233"/>
      <c r="G5" s="232" t="s">
        <v>160</v>
      </c>
      <c r="H5" s="232"/>
      <c r="I5" s="233" t="s">
        <v>5</v>
      </c>
      <c r="J5" s="233" t="s">
        <v>5</v>
      </c>
      <c r="K5" s="209"/>
    </row>
    <row r="6" spans="2:10" ht="15">
      <c r="B6" s="252"/>
      <c r="C6" s="244" t="s">
        <v>28</v>
      </c>
      <c r="D6" s="244"/>
      <c r="E6" s="244"/>
      <c r="F6" s="244"/>
      <c r="G6" s="245" t="s">
        <v>60</v>
      </c>
      <c r="H6" s="244"/>
      <c r="I6" s="244"/>
      <c r="J6" s="246"/>
    </row>
    <row r="7" spans="2:10" ht="15">
      <c r="B7" s="253"/>
      <c r="C7" s="113">
        <v>2010</v>
      </c>
      <c r="D7" s="217">
        <v>2016</v>
      </c>
      <c r="E7" s="113">
        <v>2010</v>
      </c>
      <c r="F7" s="217">
        <v>2016</v>
      </c>
      <c r="G7" s="216">
        <v>2010</v>
      </c>
      <c r="H7" s="110">
        <v>2016</v>
      </c>
      <c r="I7" s="216">
        <v>2010</v>
      </c>
      <c r="J7" s="215">
        <v>2016</v>
      </c>
    </row>
    <row r="8" spans="2:10" ht="15">
      <c r="B8" s="30" t="s">
        <v>139</v>
      </c>
      <c r="C8" s="31">
        <v>1</v>
      </c>
      <c r="D8" s="36" t="s">
        <v>162</v>
      </c>
      <c r="E8" s="47">
        <v>70</v>
      </c>
      <c r="F8" s="48">
        <v>49</v>
      </c>
      <c r="G8" s="44">
        <v>2.083333333333333</v>
      </c>
      <c r="H8" s="36" t="s">
        <v>162</v>
      </c>
      <c r="I8" s="45">
        <v>1.7015070491006319</v>
      </c>
      <c r="J8" s="46">
        <v>1.5</v>
      </c>
    </row>
    <row r="9" spans="2:10" ht="15">
      <c r="B9" s="30" t="s">
        <v>140</v>
      </c>
      <c r="C9" s="31">
        <v>3</v>
      </c>
      <c r="D9" s="48">
        <v>4</v>
      </c>
      <c r="E9" s="47">
        <v>668</v>
      </c>
      <c r="F9" s="48">
        <v>418</v>
      </c>
      <c r="G9" s="44">
        <v>6.25</v>
      </c>
      <c r="H9" s="46">
        <v>9.5</v>
      </c>
      <c r="I9" s="45">
        <v>16.237238697131744</v>
      </c>
      <c r="J9" s="46">
        <v>12.7</v>
      </c>
    </row>
    <row r="10" spans="2:10" ht="15">
      <c r="B10" s="30" t="s">
        <v>141</v>
      </c>
      <c r="C10" s="31">
        <v>16</v>
      </c>
      <c r="D10" s="48">
        <v>12</v>
      </c>
      <c r="E10" s="47">
        <v>1064</v>
      </c>
      <c r="F10" s="48">
        <v>1045</v>
      </c>
      <c r="G10" s="44">
        <v>33.33333333333333</v>
      </c>
      <c r="H10" s="46">
        <v>28.6</v>
      </c>
      <c r="I10" s="45">
        <v>25.862907146329604</v>
      </c>
      <c r="J10" s="46">
        <v>31.8</v>
      </c>
    </row>
    <row r="11" spans="2:10" ht="15">
      <c r="B11" s="30" t="s">
        <v>142</v>
      </c>
      <c r="C11" s="31">
        <v>28</v>
      </c>
      <c r="D11" s="48">
        <v>26</v>
      </c>
      <c r="E11" s="47">
        <v>2312</v>
      </c>
      <c r="F11" s="48">
        <v>1771</v>
      </c>
      <c r="G11" s="44">
        <v>58.333333333333336</v>
      </c>
      <c r="H11" s="46">
        <v>61.9</v>
      </c>
      <c r="I11" s="45">
        <v>56.19834710743802</v>
      </c>
      <c r="J11" s="46">
        <v>53.9</v>
      </c>
    </row>
    <row r="12" spans="2:10" ht="15">
      <c r="B12" s="37" t="s">
        <v>143</v>
      </c>
      <c r="C12" s="38">
        <v>48</v>
      </c>
      <c r="D12" s="38">
        <v>42</v>
      </c>
      <c r="E12" s="38">
        <v>4114</v>
      </c>
      <c r="F12" s="38">
        <v>3283</v>
      </c>
      <c r="G12" s="49">
        <v>100</v>
      </c>
      <c r="H12" s="49">
        <v>100</v>
      </c>
      <c r="I12" s="49">
        <v>100</v>
      </c>
      <c r="J12" s="49">
        <v>100</v>
      </c>
    </row>
    <row r="17" spans="2:8" ht="15">
      <c r="B17" s="213"/>
      <c r="C17" s="214"/>
      <c r="D17" s="214"/>
      <c r="E17" s="214"/>
      <c r="F17" s="213"/>
      <c r="G17" s="214"/>
      <c r="H17" s="207"/>
    </row>
    <row r="18" spans="1:8" ht="15">
      <c r="A18" s="205"/>
      <c r="B18" s="247"/>
      <c r="C18" s="248"/>
      <c r="D18" s="248"/>
      <c r="E18" s="248"/>
      <c r="F18" s="206"/>
      <c r="G18" s="207"/>
      <c r="H18" s="208"/>
    </row>
    <row r="19" spans="1:8" ht="15">
      <c r="A19" s="205"/>
      <c r="B19" s="249"/>
      <c r="C19" s="250"/>
      <c r="D19" s="250"/>
      <c r="E19" s="250"/>
      <c r="F19" s="209"/>
      <c r="G19" s="212"/>
      <c r="H19" s="208"/>
    </row>
    <row r="20" spans="1:8" ht="15">
      <c r="A20" s="205"/>
      <c r="B20" s="209"/>
      <c r="C20" s="205"/>
      <c r="D20" s="205"/>
      <c r="E20" s="205"/>
      <c r="F20" s="209"/>
      <c r="G20" s="208"/>
      <c r="H20" s="208"/>
    </row>
    <row r="21" spans="2:8" ht="15">
      <c r="B21" s="209"/>
      <c r="C21" s="205"/>
      <c r="D21" s="205"/>
      <c r="E21" s="205"/>
      <c r="F21" s="209"/>
      <c r="G21" s="208"/>
      <c r="H21" s="208"/>
    </row>
    <row r="22" spans="2:8" ht="15">
      <c r="B22" s="210"/>
      <c r="C22" s="211"/>
      <c r="D22" s="211"/>
      <c r="E22" s="211"/>
      <c r="F22" s="210"/>
      <c r="G22" s="212"/>
      <c r="H22" s="208"/>
    </row>
    <row r="23" spans="6:8" ht="15">
      <c r="F23" s="210"/>
      <c r="G23" s="211"/>
      <c r="H23" s="212"/>
    </row>
    <row r="26" ht="15">
      <c r="J26" s="209"/>
    </row>
    <row r="27" spans="2:4" ht="15">
      <c r="B27" s="213"/>
      <c r="C27" s="214"/>
      <c r="D27" s="207"/>
    </row>
    <row r="28" spans="2:4" ht="15">
      <c r="B28" s="209"/>
      <c r="C28" s="205"/>
      <c r="D28" s="208"/>
    </row>
    <row r="29" spans="2:4" ht="15">
      <c r="B29" s="209"/>
      <c r="C29" s="205"/>
      <c r="D29" s="208"/>
    </row>
    <row r="30" spans="2:5" ht="15">
      <c r="B30" s="210"/>
      <c r="C30" s="211"/>
      <c r="D30" s="212"/>
      <c r="E30" s="210"/>
    </row>
    <row r="31" ht="15">
      <c r="E31" s="213"/>
    </row>
  </sheetData>
  <sheetProtection/>
  <mergeCells count="8">
    <mergeCell ref="I5:J5"/>
    <mergeCell ref="C6:F6"/>
    <mergeCell ref="G6:J6"/>
    <mergeCell ref="B18:E19"/>
    <mergeCell ref="B5:B7"/>
    <mergeCell ref="C5:D5"/>
    <mergeCell ref="E5:F5"/>
    <mergeCell ref="G5:H5"/>
  </mergeCells>
  <printOptions/>
  <pageMargins left="0.49" right="0.57" top="0.75" bottom="0.75" header="0.34"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M25" sqref="M25"/>
    </sheetView>
  </sheetViews>
  <sheetFormatPr defaultColWidth="9.140625" defaultRowHeight="15"/>
  <cols>
    <col min="2" max="2" width="11.28125" style="0" customWidth="1"/>
  </cols>
  <sheetData>
    <row r="3" spans="2:5" ht="15">
      <c r="B3" s="12" t="s">
        <v>172</v>
      </c>
      <c r="C3" s="131"/>
      <c r="D3" s="131"/>
      <c r="E3" s="131"/>
    </row>
    <row r="4" ht="15">
      <c r="B4" s="17" t="s">
        <v>262</v>
      </c>
    </row>
    <row r="5" spans="2:10" ht="15">
      <c r="B5" s="254"/>
      <c r="C5" s="232" t="s">
        <v>160</v>
      </c>
      <c r="D5" s="232"/>
      <c r="E5" s="233" t="s">
        <v>5</v>
      </c>
      <c r="F5" s="233" t="s">
        <v>5</v>
      </c>
      <c r="G5" s="232" t="s">
        <v>160</v>
      </c>
      <c r="H5" s="232"/>
      <c r="I5" s="233" t="s">
        <v>5</v>
      </c>
      <c r="J5" s="233" t="s">
        <v>5</v>
      </c>
    </row>
    <row r="6" spans="2:10" ht="15">
      <c r="B6" s="255"/>
      <c r="C6" s="245" t="s">
        <v>28</v>
      </c>
      <c r="D6" s="244"/>
      <c r="E6" s="244"/>
      <c r="F6" s="246"/>
      <c r="G6" s="244" t="s">
        <v>60</v>
      </c>
      <c r="H6" s="244"/>
      <c r="I6" s="244"/>
      <c r="J6" s="244"/>
    </row>
    <row r="7" spans="2:10" ht="15">
      <c r="B7" s="256"/>
      <c r="C7" s="111">
        <v>2010</v>
      </c>
      <c r="D7" s="111">
        <v>2016</v>
      </c>
      <c r="E7" s="111">
        <v>2010</v>
      </c>
      <c r="F7" s="111">
        <v>2016</v>
      </c>
      <c r="G7" s="50">
        <v>2010</v>
      </c>
      <c r="H7" s="50">
        <v>2016</v>
      </c>
      <c r="I7" s="50">
        <v>2010</v>
      </c>
      <c r="J7" s="50">
        <v>2016</v>
      </c>
    </row>
    <row r="8" spans="2:10" ht="15">
      <c r="B8" s="112" t="s">
        <v>287</v>
      </c>
      <c r="C8" s="31">
        <v>3</v>
      </c>
      <c r="D8" s="36" t="s">
        <v>162</v>
      </c>
      <c r="E8" s="47">
        <v>206</v>
      </c>
      <c r="F8" s="48">
        <v>116</v>
      </c>
      <c r="G8" s="44">
        <v>6.25</v>
      </c>
      <c r="H8" s="36" t="s">
        <v>162</v>
      </c>
      <c r="I8" s="45">
        <v>5.007292173067574</v>
      </c>
      <c r="J8" s="46">
        <v>3.5</v>
      </c>
    </row>
    <row r="9" spans="2:10" ht="15">
      <c r="B9" s="30" t="s">
        <v>214</v>
      </c>
      <c r="C9" s="31">
        <v>6</v>
      </c>
      <c r="D9" s="48">
        <v>5</v>
      </c>
      <c r="E9" s="47">
        <v>950</v>
      </c>
      <c r="F9" s="48">
        <v>657</v>
      </c>
      <c r="G9" s="44">
        <v>12.5</v>
      </c>
      <c r="H9" s="46">
        <v>11.9</v>
      </c>
      <c r="I9" s="45">
        <v>23.091881380651433</v>
      </c>
      <c r="J9" s="46">
        <v>20</v>
      </c>
    </row>
    <row r="10" spans="2:10" ht="15">
      <c r="B10" s="30" t="s">
        <v>215</v>
      </c>
      <c r="C10" s="31">
        <v>1</v>
      </c>
      <c r="D10" s="48" t="s">
        <v>162</v>
      </c>
      <c r="E10" s="47">
        <v>265</v>
      </c>
      <c r="F10" s="48">
        <v>275</v>
      </c>
      <c r="G10" s="44">
        <v>2.083333333333333</v>
      </c>
      <c r="H10" s="46" t="s">
        <v>162</v>
      </c>
      <c r="I10" s="45">
        <v>6.441419543023821</v>
      </c>
      <c r="J10" s="46">
        <v>8.4</v>
      </c>
    </row>
    <row r="11" spans="2:10" ht="15">
      <c r="B11" s="30" t="s">
        <v>161</v>
      </c>
      <c r="C11" s="31">
        <v>5</v>
      </c>
      <c r="D11" s="48">
        <v>5</v>
      </c>
      <c r="E11" s="47">
        <v>621</v>
      </c>
      <c r="F11" s="48">
        <v>570</v>
      </c>
      <c r="G11" s="44">
        <v>10.416666666666668</v>
      </c>
      <c r="H11" s="46">
        <v>11.9</v>
      </c>
      <c r="I11" s="45">
        <v>15.094798249878464</v>
      </c>
      <c r="J11" s="46">
        <v>17.4</v>
      </c>
    </row>
    <row r="12" spans="2:10" ht="15">
      <c r="B12" s="30" t="s">
        <v>216</v>
      </c>
      <c r="C12" s="31">
        <v>33</v>
      </c>
      <c r="D12" s="48">
        <v>32</v>
      </c>
      <c r="E12" s="47">
        <v>2072</v>
      </c>
      <c r="F12" s="48">
        <v>1665</v>
      </c>
      <c r="G12" s="44">
        <v>68.75</v>
      </c>
      <c r="H12" s="46">
        <v>76.2</v>
      </c>
      <c r="I12" s="45">
        <v>50.36460865337871</v>
      </c>
      <c r="J12" s="46">
        <v>50.7</v>
      </c>
    </row>
    <row r="13" spans="2:10" ht="15">
      <c r="B13" s="37" t="s">
        <v>143</v>
      </c>
      <c r="C13" s="38">
        <v>48</v>
      </c>
      <c r="D13" s="38">
        <v>42</v>
      </c>
      <c r="E13" s="38">
        <v>4114</v>
      </c>
      <c r="F13" s="38">
        <v>3283</v>
      </c>
      <c r="G13" s="49">
        <v>100</v>
      </c>
      <c r="H13" s="49">
        <v>100</v>
      </c>
      <c r="I13" s="49">
        <v>100</v>
      </c>
      <c r="J13" s="49">
        <v>100</v>
      </c>
    </row>
    <row r="14" ht="15">
      <c r="B14" s="18" t="s">
        <v>173</v>
      </c>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N15" sqref="N15"/>
    </sheetView>
  </sheetViews>
  <sheetFormatPr defaultColWidth="9.140625" defaultRowHeight="15"/>
  <cols>
    <col min="2" max="2" width="14.7109375" style="0" customWidth="1"/>
  </cols>
  <sheetData>
    <row r="3" ht="15">
      <c r="B3" s="12" t="s">
        <v>174</v>
      </c>
    </row>
    <row r="4" spans="2:8" ht="15">
      <c r="B4" s="17" t="s">
        <v>263</v>
      </c>
      <c r="E4" s="133"/>
      <c r="F4" s="133"/>
      <c r="G4" s="133"/>
      <c r="H4" s="133"/>
    </row>
    <row r="5" spans="2:10" ht="15">
      <c r="B5" s="257" t="s">
        <v>197</v>
      </c>
      <c r="C5" s="260" t="s">
        <v>160</v>
      </c>
      <c r="D5" s="260"/>
      <c r="E5" s="260"/>
      <c r="F5" s="260"/>
      <c r="G5" s="261" t="s">
        <v>5</v>
      </c>
      <c r="H5" s="261"/>
      <c r="I5" s="261"/>
      <c r="J5" s="261"/>
    </row>
    <row r="6" spans="2:10" ht="15">
      <c r="B6" s="258"/>
      <c r="C6" s="262">
        <v>2010</v>
      </c>
      <c r="D6" s="262"/>
      <c r="E6" s="263">
        <v>2016</v>
      </c>
      <c r="F6" s="263"/>
      <c r="G6" s="262">
        <v>2010</v>
      </c>
      <c r="H6" s="262"/>
      <c r="I6" s="263">
        <v>2016</v>
      </c>
      <c r="J6" s="263"/>
    </row>
    <row r="7" spans="2:10" ht="15">
      <c r="B7" s="259"/>
      <c r="C7" s="51" t="s">
        <v>144</v>
      </c>
      <c r="D7" s="51" t="s">
        <v>4</v>
      </c>
      <c r="E7" s="51" t="s">
        <v>144</v>
      </c>
      <c r="F7" s="51" t="s">
        <v>4</v>
      </c>
      <c r="G7" s="51" t="s">
        <v>144</v>
      </c>
      <c r="H7" s="51" t="s">
        <v>4</v>
      </c>
      <c r="I7" s="51" t="s">
        <v>144</v>
      </c>
      <c r="J7" s="51" t="s">
        <v>4</v>
      </c>
    </row>
    <row r="8" spans="2:10" ht="15">
      <c r="B8" s="52" t="s">
        <v>145</v>
      </c>
      <c r="C8" s="35" t="s">
        <v>162</v>
      </c>
      <c r="D8" s="53">
        <v>29</v>
      </c>
      <c r="E8" s="35" t="s">
        <v>162</v>
      </c>
      <c r="F8" s="54">
        <v>23</v>
      </c>
      <c r="G8" s="55">
        <v>27</v>
      </c>
      <c r="H8" s="53">
        <v>3381</v>
      </c>
      <c r="I8" s="56">
        <v>12</v>
      </c>
      <c r="J8" s="54">
        <v>3448</v>
      </c>
    </row>
    <row r="9" spans="2:10" ht="15">
      <c r="B9" s="52" t="s">
        <v>146</v>
      </c>
      <c r="C9" s="35" t="s">
        <v>162</v>
      </c>
      <c r="D9" s="53">
        <v>37</v>
      </c>
      <c r="E9" s="35" t="s">
        <v>162</v>
      </c>
      <c r="F9" s="54">
        <v>22</v>
      </c>
      <c r="G9" s="55">
        <v>14</v>
      </c>
      <c r="H9" s="53">
        <v>3137</v>
      </c>
      <c r="I9" s="56">
        <v>13</v>
      </c>
      <c r="J9" s="54">
        <v>2990</v>
      </c>
    </row>
    <row r="10" spans="2:10" ht="15">
      <c r="B10" s="52" t="s">
        <v>147</v>
      </c>
      <c r="C10" s="55">
        <v>1</v>
      </c>
      <c r="D10" s="53">
        <v>60</v>
      </c>
      <c r="E10" s="35" t="s">
        <v>162</v>
      </c>
      <c r="F10" s="54">
        <v>27</v>
      </c>
      <c r="G10" s="55">
        <v>29</v>
      </c>
      <c r="H10" s="53">
        <v>6314</v>
      </c>
      <c r="I10" s="56">
        <v>24</v>
      </c>
      <c r="J10" s="54">
        <v>5406</v>
      </c>
    </row>
    <row r="11" spans="2:10" ht="15">
      <c r="B11" s="52" t="s">
        <v>148</v>
      </c>
      <c r="C11" s="55">
        <v>1</v>
      </c>
      <c r="D11" s="53">
        <v>100</v>
      </c>
      <c r="E11" s="35" t="s">
        <v>162</v>
      </c>
      <c r="F11" s="54">
        <v>63</v>
      </c>
      <c r="G11" s="55">
        <v>121</v>
      </c>
      <c r="H11" s="53">
        <v>14678</v>
      </c>
      <c r="I11" s="56">
        <v>66</v>
      </c>
      <c r="J11" s="54">
        <v>9078</v>
      </c>
    </row>
    <row r="12" spans="2:10" ht="15">
      <c r="B12" s="52" t="s">
        <v>149</v>
      </c>
      <c r="C12" s="55">
        <v>2</v>
      </c>
      <c r="D12" s="53">
        <v>197</v>
      </c>
      <c r="E12" s="68">
        <v>2</v>
      </c>
      <c r="F12" s="54">
        <v>88</v>
      </c>
      <c r="G12" s="55">
        <v>253</v>
      </c>
      <c r="H12" s="53">
        <v>23858</v>
      </c>
      <c r="I12" s="56">
        <v>145</v>
      </c>
      <c r="J12" s="54">
        <v>15446</v>
      </c>
    </row>
    <row r="13" spans="2:10" ht="15">
      <c r="B13" s="52" t="s">
        <v>150</v>
      </c>
      <c r="C13" s="35" t="s">
        <v>162</v>
      </c>
      <c r="D13" s="53">
        <v>211</v>
      </c>
      <c r="E13" s="56">
        <v>2</v>
      </c>
      <c r="F13" s="54">
        <v>134</v>
      </c>
      <c r="G13" s="55">
        <v>294</v>
      </c>
      <c r="H13" s="53">
        <v>28690</v>
      </c>
      <c r="I13" s="56">
        <v>207</v>
      </c>
      <c r="J13" s="54">
        <v>21400</v>
      </c>
    </row>
    <row r="14" spans="2:10" ht="15">
      <c r="B14" s="52" t="s">
        <v>151</v>
      </c>
      <c r="C14" s="55">
        <v>4</v>
      </c>
      <c r="D14" s="53">
        <v>197</v>
      </c>
      <c r="E14" s="68">
        <v>5</v>
      </c>
      <c r="F14" s="54">
        <v>162</v>
      </c>
      <c r="G14" s="55">
        <v>351</v>
      </c>
      <c r="H14" s="53">
        <v>32620</v>
      </c>
      <c r="I14" s="56">
        <v>236</v>
      </c>
      <c r="J14" s="54">
        <v>24732</v>
      </c>
    </row>
    <row r="15" spans="2:10" ht="15">
      <c r="B15" s="52" t="s">
        <v>152</v>
      </c>
      <c r="C15" s="55">
        <v>7</v>
      </c>
      <c r="D15" s="53">
        <v>548</v>
      </c>
      <c r="E15" s="56">
        <v>7</v>
      </c>
      <c r="F15" s="54">
        <v>385</v>
      </c>
      <c r="G15" s="55">
        <v>948</v>
      </c>
      <c r="H15" s="53">
        <v>86891</v>
      </c>
      <c r="I15" s="56">
        <v>634</v>
      </c>
      <c r="J15" s="54">
        <v>64001</v>
      </c>
    </row>
    <row r="16" spans="2:10" ht="15">
      <c r="B16" s="52" t="s">
        <v>153</v>
      </c>
      <c r="C16" s="55">
        <v>8</v>
      </c>
      <c r="D16" s="53">
        <v>286</v>
      </c>
      <c r="E16" s="56">
        <v>5</v>
      </c>
      <c r="F16" s="54">
        <v>221</v>
      </c>
      <c r="G16" s="55">
        <v>522</v>
      </c>
      <c r="H16" s="53">
        <v>40907</v>
      </c>
      <c r="I16" s="56">
        <v>463</v>
      </c>
      <c r="J16" s="54">
        <v>41365</v>
      </c>
    </row>
    <row r="17" spans="2:10" ht="15">
      <c r="B17" s="52" t="s">
        <v>154</v>
      </c>
      <c r="C17" s="55">
        <v>2</v>
      </c>
      <c r="D17" s="53">
        <v>88</v>
      </c>
      <c r="E17" s="56">
        <v>4</v>
      </c>
      <c r="F17" s="54">
        <v>77</v>
      </c>
      <c r="G17" s="55">
        <v>195</v>
      </c>
      <c r="H17" s="53">
        <v>13488</v>
      </c>
      <c r="I17" s="56">
        <v>212</v>
      </c>
      <c r="J17" s="54">
        <v>15105</v>
      </c>
    </row>
    <row r="18" spans="2:10" ht="15">
      <c r="B18" s="52" t="s">
        <v>155</v>
      </c>
      <c r="C18" s="55">
        <v>7</v>
      </c>
      <c r="D18" s="53">
        <v>77</v>
      </c>
      <c r="E18" s="68">
        <v>3</v>
      </c>
      <c r="F18" s="54">
        <v>84</v>
      </c>
      <c r="G18" s="55">
        <v>202</v>
      </c>
      <c r="H18" s="53">
        <v>11264</v>
      </c>
      <c r="I18" s="56">
        <v>192</v>
      </c>
      <c r="J18" s="54">
        <v>11105</v>
      </c>
    </row>
    <row r="19" spans="2:10" ht="15">
      <c r="B19" s="52" t="s">
        <v>156</v>
      </c>
      <c r="C19" s="55">
        <v>16</v>
      </c>
      <c r="D19" s="53">
        <v>167</v>
      </c>
      <c r="E19" s="56">
        <v>12</v>
      </c>
      <c r="F19" s="54">
        <v>205</v>
      </c>
      <c r="G19" s="55">
        <v>1064</v>
      </c>
      <c r="H19" s="53">
        <v>28223</v>
      </c>
      <c r="I19" s="56">
        <v>1045</v>
      </c>
      <c r="J19" s="54">
        <v>30350</v>
      </c>
    </row>
    <row r="20" spans="2:10" ht="15">
      <c r="B20" s="52" t="s">
        <v>157</v>
      </c>
      <c r="C20" s="35" t="s">
        <v>162</v>
      </c>
      <c r="D20" s="53">
        <v>18</v>
      </c>
      <c r="E20" s="68">
        <v>2</v>
      </c>
      <c r="F20" s="54">
        <v>28</v>
      </c>
      <c r="G20" s="55">
        <v>94</v>
      </c>
      <c r="H20" s="53">
        <v>11269</v>
      </c>
      <c r="I20" s="56">
        <v>34</v>
      </c>
      <c r="J20" s="54">
        <v>4749</v>
      </c>
    </row>
    <row r="21" spans="2:10" ht="15">
      <c r="B21" s="37" t="s">
        <v>14</v>
      </c>
      <c r="C21" s="38">
        <v>48</v>
      </c>
      <c r="D21" s="57">
        <v>2015</v>
      </c>
      <c r="E21" s="38">
        <v>42</v>
      </c>
      <c r="F21" s="57">
        <v>1519</v>
      </c>
      <c r="G21" s="38">
        <v>4114</v>
      </c>
      <c r="H21" s="57">
        <v>304720</v>
      </c>
      <c r="I21" s="38">
        <v>3283</v>
      </c>
      <c r="J21" s="57">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I38" sqref="I38"/>
    </sheetView>
  </sheetViews>
  <sheetFormatPr defaultColWidth="9.140625" defaultRowHeight="15"/>
  <cols>
    <col min="1" max="1" width="2.8515625" style="0" customWidth="1"/>
    <col min="2" max="2" width="24.00390625" style="0" customWidth="1"/>
    <col min="11" max="11" width="17.7109375" style="0" customWidth="1"/>
  </cols>
  <sheetData>
    <row r="3" spans="2:9" ht="15">
      <c r="B3" s="12" t="s">
        <v>176</v>
      </c>
      <c r="C3" s="121"/>
      <c r="D3" s="121"/>
      <c r="E3" s="121"/>
      <c r="F3" s="121"/>
      <c r="G3" s="121"/>
      <c r="H3" s="121"/>
      <c r="I3" s="3"/>
    </row>
    <row r="4" spans="2:9" ht="15">
      <c r="B4" s="19" t="s">
        <v>247</v>
      </c>
      <c r="C4" s="3"/>
      <c r="D4" s="3"/>
      <c r="E4" s="3"/>
      <c r="F4" s="4"/>
      <c r="G4" s="4"/>
      <c r="H4" s="3"/>
      <c r="I4" s="3"/>
    </row>
    <row r="5" spans="2:9" ht="15">
      <c r="B5" s="265" t="s">
        <v>8</v>
      </c>
      <c r="C5" s="264" t="s">
        <v>2</v>
      </c>
      <c r="D5" s="264" t="s">
        <v>3</v>
      </c>
      <c r="E5" s="264" t="s">
        <v>4</v>
      </c>
      <c r="F5" s="264" t="s">
        <v>15</v>
      </c>
      <c r="G5" s="264" t="s">
        <v>16</v>
      </c>
      <c r="H5" s="3"/>
      <c r="I5" s="3"/>
    </row>
    <row r="6" spans="2:9" ht="15">
      <c r="B6" s="266"/>
      <c r="C6" s="264"/>
      <c r="D6" s="264"/>
      <c r="E6" s="264"/>
      <c r="F6" s="264"/>
      <c r="G6" s="264"/>
      <c r="H6" s="3"/>
      <c r="I6" s="3"/>
    </row>
    <row r="7" spans="2:9" ht="15">
      <c r="B7" s="30" t="s">
        <v>11</v>
      </c>
      <c r="C7" s="31">
        <v>538</v>
      </c>
      <c r="D7" s="33">
        <v>9</v>
      </c>
      <c r="E7" s="47">
        <v>776</v>
      </c>
      <c r="F7" s="42">
        <v>1.67</v>
      </c>
      <c r="G7" s="41">
        <v>144.24</v>
      </c>
      <c r="H7" s="3"/>
      <c r="I7" s="3"/>
    </row>
    <row r="8" spans="2:9" ht="15">
      <c r="B8" s="30" t="s">
        <v>12</v>
      </c>
      <c r="C8" s="31">
        <v>30</v>
      </c>
      <c r="D8" s="33">
        <v>1</v>
      </c>
      <c r="E8" s="47">
        <v>43</v>
      </c>
      <c r="F8" s="42">
        <v>3.33</v>
      </c>
      <c r="G8" s="41">
        <v>143.33</v>
      </c>
      <c r="H8" s="3"/>
      <c r="I8" s="3"/>
    </row>
    <row r="9" spans="2:9" ht="15">
      <c r="B9" s="30" t="s">
        <v>13</v>
      </c>
      <c r="C9" s="31">
        <v>377</v>
      </c>
      <c r="D9" s="33">
        <v>32</v>
      </c>
      <c r="E9" s="47">
        <v>700</v>
      </c>
      <c r="F9" s="42">
        <v>8.49</v>
      </c>
      <c r="G9" s="41">
        <v>185.68</v>
      </c>
      <c r="H9" s="3"/>
      <c r="I9" s="3"/>
    </row>
    <row r="10" spans="2:9" ht="15">
      <c r="B10" s="37" t="s">
        <v>14</v>
      </c>
      <c r="C10" s="38">
        <v>945</v>
      </c>
      <c r="D10" s="38">
        <v>42</v>
      </c>
      <c r="E10" s="38">
        <v>1519</v>
      </c>
      <c r="F10" s="40">
        <v>4.44</v>
      </c>
      <c r="G10" s="37">
        <v>160.74</v>
      </c>
      <c r="H10" s="3"/>
      <c r="I10" s="3"/>
    </row>
    <row r="11" spans="2:8" ht="15">
      <c r="B11" s="20" t="s">
        <v>199</v>
      </c>
      <c r="C11" s="3"/>
      <c r="D11" s="3"/>
      <c r="E11" s="3"/>
      <c r="F11" s="4"/>
      <c r="G11" s="4"/>
      <c r="H11" s="3"/>
    </row>
    <row r="12" spans="2:8" ht="15">
      <c r="B12" s="20" t="s">
        <v>205</v>
      </c>
      <c r="C12" s="15"/>
      <c r="D12" s="15"/>
      <c r="E12" s="15"/>
      <c r="F12" s="21"/>
      <c r="G12" s="21"/>
      <c r="H12" s="15"/>
    </row>
    <row r="13" spans="2:8" ht="15">
      <c r="B13" s="20" t="s">
        <v>189</v>
      </c>
      <c r="C13" s="15"/>
      <c r="D13" s="15"/>
      <c r="E13" s="15"/>
      <c r="F13" s="21"/>
      <c r="G13" s="21"/>
      <c r="H13" s="1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J22" sqref="J22"/>
    </sheetView>
  </sheetViews>
  <sheetFormatPr defaultColWidth="9.140625" defaultRowHeight="15"/>
  <cols>
    <col min="2" max="2" width="16.140625" style="0" customWidth="1"/>
  </cols>
  <sheetData>
    <row r="3" spans="2:9" ht="15">
      <c r="B3" s="12" t="s">
        <v>249</v>
      </c>
      <c r="C3" s="109"/>
      <c r="D3" s="109"/>
      <c r="E3" s="109"/>
      <c r="F3" s="109"/>
      <c r="G3" s="109"/>
      <c r="H3" s="109"/>
      <c r="I3" s="3"/>
    </row>
    <row r="4" spans="2:9" ht="15">
      <c r="B4" s="19" t="s">
        <v>217</v>
      </c>
      <c r="C4" s="3"/>
      <c r="D4" s="3"/>
      <c r="E4" s="3"/>
      <c r="F4" s="4"/>
      <c r="G4" s="4"/>
      <c r="H4" s="3"/>
      <c r="I4" s="3"/>
    </row>
    <row r="5" spans="2:9" ht="15">
      <c r="B5" s="265" t="s">
        <v>8</v>
      </c>
      <c r="C5" s="264" t="s">
        <v>2</v>
      </c>
      <c r="D5" s="264" t="s">
        <v>3</v>
      </c>
      <c r="E5" s="264" t="s">
        <v>4</v>
      </c>
      <c r="F5" s="264" t="s">
        <v>15</v>
      </c>
      <c r="G5" s="264" t="s">
        <v>16</v>
      </c>
      <c r="H5" s="3"/>
      <c r="I5" s="3"/>
    </row>
    <row r="6" spans="2:9" ht="15">
      <c r="B6" s="266"/>
      <c r="C6" s="264"/>
      <c r="D6" s="264"/>
      <c r="E6" s="264"/>
      <c r="F6" s="264"/>
      <c r="G6" s="264"/>
      <c r="H6" s="3"/>
      <c r="I6" s="3"/>
    </row>
    <row r="7" spans="2:9" ht="15">
      <c r="B7" s="30" t="s">
        <v>11</v>
      </c>
      <c r="C7" s="31">
        <v>517</v>
      </c>
      <c r="D7" s="33">
        <v>9</v>
      </c>
      <c r="E7" s="47">
        <v>795</v>
      </c>
      <c r="F7" s="42">
        <v>1.74</v>
      </c>
      <c r="G7" s="41">
        <v>153.77</v>
      </c>
      <c r="H7" s="3"/>
      <c r="I7" s="3"/>
    </row>
    <row r="8" spans="2:9" ht="15">
      <c r="B8" s="30" t="s">
        <v>12</v>
      </c>
      <c r="C8" s="31">
        <v>30</v>
      </c>
      <c r="D8" s="33">
        <v>1</v>
      </c>
      <c r="E8" s="47">
        <v>64</v>
      </c>
      <c r="F8" s="42">
        <v>3.33</v>
      </c>
      <c r="G8" s="41">
        <v>213.33</v>
      </c>
      <c r="H8" s="3"/>
      <c r="I8" s="3"/>
    </row>
    <row r="9" spans="2:9" ht="15">
      <c r="B9" s="30" t="s">
        <v>13</v>
      </c>
      <c r="C9" s="31">
        <v>389</v>
      </c>
      <c r="D9" s="33">
        <v>33</v>
      </c>
      <c r="E9" s="47">
        <v>703</v>
      </c>
      <c r="F9" s="42">
        <v>8.48</v>
      </c>
      <c r="G9" s="41">
        <v>180.72</v>
      </c>
      <c r="H9" s="3"/>
      <c r="I9" s="3"/>
    </row>
    <row r="10" spans="2:9" ht="15">
      <c r="B10" s="37" t="s">
        <v>14</v>
      </c>
      <c r="C10" s="38">
        <v>936</v>
      </c>
      <c r="D10" s="38">
        <v>43</v>
      </c>
      <c r="E10" s="38">
        <v>1562</v>
      </c>
      <c r="F10" s="40">
        <v>4.59</v>
      </c>
      <c r="G10" s="37">
        <v>166.88</v>
      </c>
      <c r="H10" s="3"/>
      <c r="I10" s="3"/>
    </row>
    <row r="11" spans="2:8" ht="15">
      <c r="B11" s="20" t="s">
        <v>199</v>
      </c>
      <c r="C11" s="3"/>
      <c r="D11" s="3"/>
      <c r="E11" s="3"/>
      <c r="F11" s="4"/>
      <c r="G11" s="4"/>
      <c r="H11" s="3"/>
    </row>
    <row r="12" spans="2:8" ht="15">
      <c r="B12" s="20" t="s">
        <v>205</v>
      </c>
      <c r="C12" s="15"/>
      <c r="D12" s="15"/>
      <c r="E12" s="15"/>
      <c r="F12" s="21"/>
      <c r="G12" s="21"/>
      <c r="H12" s="15"/>
    </row>
    <row r="13" spans="2:8" ht="15">
      <c r="B13" s="20" t="s">
        <v>189</v>
      </c>
      <c r="C13" s="15"/>
      <c r="D13" s="15"/>
      <c r="E13" s="15"/>
      <c r="F13" s="21"/>
      <c r="G13" s="21"/>
      <c r="H13" s="1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cp:lastPrinted>2015-10-15T07:39:16Z</cp:lastPrinted>
  <dcterms:created xsi:type="dcterms:W3CDTF">2015-10-06T12:17:35Z</dcterms:created>
  <dcterms:modified xsi:type="dcterms:W3CDTF">2017-10-16T07:54:09Z</dcterms:modified>
  <cp:category/>
  <cp:version/>
  <cp:contentType/>
  <cp:contentStatus/>
</cp:coreProperties>
</file>