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70" windowWidth="11385" windowHeight="11715" tabRatio="770" activeTab="32"/>
  </bookViews>
  <sheets>
    <sheet name="Tavola 1" sheetId="1" r:id="rId1"/>
    <sheet name="Tavola 2" sheetId="2" r:id="rId2"/>
    <sheet name="Tavola 2 bis " sheetId="3" r:id="rId3"/>
    <sheet name="Tavola 3" sheetId="4" r:id="rId4"/>
    <sheet name="Tavola 4.1" sheetId="5" r:id="rId5"/>
    <sheet name="Tavola 4.2" sheetId="6" r:id="rId6"/>
    <sheet name="tavola 4.3" sheetId="7" r:id="rId7"/>
    <sheet name="Tavola 5" sheetId="8" r:id="rId8"/>
    <sheet name="Tavola 5.1" sheetId="9" r:id="rId9"/>
    <sheet name="tavola 5.2" sheetId="10" r:id="rId10"/>
    <sheet name="tavola 5bis" sheetId="11" r:id="rId11"/>
    <sheet name="Tavola 6" sheetId="12" r:id="rId12"/>
    <sheet name="Tavola 6.1" sheetId="13" r:id="rId13"/>
    <sheet name="Tavola 6.2" sheetId="14" r:id="rId14"/>
    <sheet name="Tavola 7" sheetId="15" r:id="rId15"/>
    <sheet name="Tavola 8" sheetId="16" r:id="rId16"/>
    <sheet name="Tavola 9" sheetId="17" r:id="rId17"/>
    <sheet name="Tavola 10" sheetId="18" r:id="rId18"/>
    <sheet name="Tavola 10.1" sheetId="19" r:id="rId19"/>
    <sheet name="Tavola 10.2" sheetId="20" r:id="rId20"/>
    <sheet name="Tavola 11" sheetId="21" r:id="rId21"/>
    <sheet name="Tavola 12" sheetId="22" r:id="rId22"/>
    <sheet name="Tavola 13" sheetId="23" r:id="rId23"/>
    <sheet name="Tavola 14" sheetId="24" r:id="rId24"/>
    <sheet name="Tavola 15" sheetId="25" r:id="rId25"/>
    <sheet name="Tavola 16" sheetId="26" r:id="rId26"/>
    <sheet name="Tavola 17" sheetId="27" r:id="rId27"/>
    <sheet name="Tavola 18" sheetId="28" r:id="rId28"/>
    <sheet name="Tavola 19" sheetId="29" r:id="rId29"/>
    <sheet name="Tavola 20" sheetId="30" r:id="rId30"/>
    <sheet name="Tavola 21" sheetId="31" r:id="rId31"/>
    <sheet name="Tavola 22" sheetId="32" r:id="rId32"/>
    <sheet name="tavola 23" sheetId="33" r:id="rId33"/>
  </sheets>
  <definedNames/>
  <calcPr fullCalcOnLoad="1"/>
</workbook>
</file>

<file path=xl/sharedStrings.xml><?xml version="1.0" encoding="utf-8"?>
<sst xmlns="http://schemas.openxmlformats.org/spreadsheetml/2006/main" count="874" uniqueCount="329">
  <si>
    <t>PROSPETTO 1. INCIDENTI STRADALI, MORTI E FERITI PER PROVINCIA. CAMPANIA.</t>
  </si>
  <si>
    <t>PROVINCE</t>
  </si>
  <si>
    <t>Incidenti</t>
  </si>
  <si>
    <t>Morti</t>
  </si>
  <si>
    <t>Feriti</t>
  </si>
  <si>
    <t>Caserta</t>
  </si>
  <si>
    <t>Benevento</t>
  </si>
  <si>
    <t>Napoli</t>
  </si>
  <si>
    <t>Avellino</t>
  </si>
  <si>
    <t>Salerno</t>
  </si>
  <si>
    <t>Campania</t>
  </si>
  <si>
    <t>Italia</t>
  </si>
  <si>
    <t xml:space="preserve"> Indice  di      mortalità(a)</t>
  </si>
  <si>
    <t xml:space="preserve"> Indice   di gravità (b)</t>
  </si>
  <si>
    <t>AMBITO STRADALE</t>
  </si>
  <si>
    <t>Indice di mortalità</t>
  </si>
  <si>
    <t>(b)</t>
  </si>
  <si>
    <t>Strade urbane</t>
  </si>
  <si>
    <t>Autostrade e raccordi</t>
  </si>
  <si>
    <t>Altre strade (c)</t>
  </si>
  <si>
    <t>Totale</t>
  </si>
  <si>
    <t>(a) Rapporto tra il numero dei morti e il numero degli incidenti con lesioni a persone, moltiplicato 100.</t>
  </si>
  <si>
    <t>(c) Sono incluse nella categoria 'Altre strade' le srade Statali, Regionali, Provinciali fuori dell'abitato e Comunali extraurbane</t>
  </si>
  <si>
    <t>Indice di mortalità (a)</t>
  </si>
  <si>
    <t>Indice di lesività (b)</t>
  </si>
  <si>
    <t>PROVINCIA</t>
  </si>
  <si>
    <t>STRADE URBANE</t>
  </si>
  <si>
    <t>STRADE EXTRAURBANE</t>
  </si>
  <si>
    <t>Incrocio</t>
  </si>
  <si>
    <t>Rotatoria</t>
  </si>
  <si>
    <t>Intersezione</t>
  </si>
  <si>
    <t>Rettilineo</t>
  </si>
  <si>
    <t>Curva</t>
  </si>
  <si>
    <t>Altro (passaggio a livello, dosso, pendenza, galleria)</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</si>
  <si>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</si>
  <si>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</si>
  <si>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</si>
  <si>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</si>
  <si>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</si>
  <si>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</si>
  <si>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</si>
  <si>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</si>
  <si>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</si>
  <si>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</si>
  <si>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</si>
  <si>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</si>
  <si>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</si>
  <si>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</si>
  <si>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</si>
  <si>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</si>
  <si>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</si>
  <si>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</si>
  <si>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</si>
  <si>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</si>
  <si>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</si>
  <si>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</si>
  <si>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</si>
  <si>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</si>
  <si>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Non rilevata</t>
  </si>
  <si>
    <t>TIPOLOGIA DI COMUNE</t>
  </si>
  <si>
    <t>Variazioni %</t>
  </si>
  <si>
    <t>Numero comuni</t>
  </si>
  <si>
    <t>Polo</t>
  </si>
  <si>
    <t>Polo intercomunale</t>
  </si>
  <si>
    <t>Cintura</t>
  </si>
  <si>
    <t>Totale Centri</t>
  </si>
  <si>
    <t>Intermedio</t>
  </si>
  <si>
    <t>Periferico</t>
  </si>
  <si>
    <t>Ultra periferico</t>
  </si>
  <si>
    <t>Totale Aree interne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</si>
  <si>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</si>
  <si>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</si>
  <si>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</si>
  <si>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</si>
  <si>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</si>
  <si>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</si>
  <si>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</si>
  <si>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</si>
  <si>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</si>
  <si>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</si>
  <si>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</si>
  <si>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</si>
  <si>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</si>
  <si>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</si>
  <si>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</si>
  <si>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</si>
  <si>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</si>
  <si>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</si>
  <si>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</si>
  <si>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</si>
  <si>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</si>
  <si>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</si>
  <si>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</si>
  <si>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</si>
  <si>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</si>
  <si>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</si>
  <si>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</si>
  <si>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</si>
  <si>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</si>
  <si>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</si>
  <si>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</si>
  <si>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</si>
  <si>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</si>
  <si>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</si>
  <si>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</si>
  <si>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</si>
  <si>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</si>
  <si>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</si>
  <si>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</si>
  <si>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</si>
  <si>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</si>
  <si>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</si>
  <si>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</si>
  <si>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CAUSE</t>
  </si>
  <si>
    <t>Categoria di utente</t>
  </si>
  <si>
    <t>Indice di gravità (a)</t>
  </si>
  <si>
    <t>Composizione    percentuale</t>
  </si>
  <si>
    <t>Valori   assoluti</t>
  </si>
  <si>
    <t>Composizione  percentuale</t>
  </si>
  <si>
    <t>MASCHI</t>
  </si>
  <si>
    <t>Conducente</t>
  </si>
  <si>
    <t>Persone trasportate</t>
  </si>
  <si>
    <t>Pedone</t>
  </si>
  <si>
    <t>Totale maschi</t>
  </si>
  <si>
    <t>FEMMINE</t>
  </si>
  <si>
    <t>Totale femmine</t>
  </si>
  <si>
    <t>MASCHI e FEMMINE</t>
  </si>
  <si>
    <r>
      <t>(</t>
    </r>
    <r>
      <rPr>
        <sz val="7.5"/>
        <color indexed="8"/>
        <rFont val="Arial"/>
        <family val="2"/>
      </rPr>
      <t>a) Rapporto tra il numero dei morti e il numero dei morti e dei feriti in incidenti stradali con lesioni a persone, moltiplicato 100</t>
    </r>
  </si>
  <si>
    <t>VALORI ASSOLUTI</t>
  </si>
  <si>
    <t>&lt; 14</t>
  </si>
  <si>
    <t>15-29</t>
  </si>
  <si>
    <t>30-44</t>
  </si>
  <si>
    <t>45-64</t>
  </si>
  <si>
    <t>65 +</t>
  </si>
  <si>
    <t>Età imprecisata</t>
  </si>
  <si>
    <t xml:space="preserve">Totale </t>
  </si>
  <si>
    <t>VALORI PERCENTUALI</t>
  </si>
  <si>
    <t>CAPOLUOGHI</t>
  </si>
  <si>
    <t>Incidenti per 1.000 ab.</t>
  </si>
  <si>
    <t>Morti per 100.000 ab.</t>
  </si>
  <si>
    <t>Feriti per 100.000 ab.</t>
  </si>
  <si>
    <t>Altri Comuni</t>
  </si>
  <si>
    <t>Aversa</t>
  </si>
  <si>
    <t>Maddaloni</t>
  </si>
  <si>
    <t>Marcianise</t>
  </si>
  <si>
    <t>Acerra</t>
  </si>
  <si>
    <t>Afragola</t>
  </si>
  <si>
    <t>Caivano</t>
  </si>
  <si>
    <t>Casalnuovo di Napoli</t>
  </si>
  <si>
    <t>Casoria</t>
  </si>
  <si>
    <t>Castellammare di Stabia</t>
  </si>
  <si>
    <t>Giugliano in Campania</t>
  </si>
  <si>
    <t>Marano di Napoli</t>
  </si>
  <si>
    <t>Melito di Napoli</t>
  </si>
  <si>
    <t>Pomigliano d'Arco</t>
  </si>
  <si>
    <t>Portici</t>
  </si>
  <si>
    <t>Pozzuoli</t>
  </si>
  <si>
    <t>Quarto</t>
  </si>
  <si>
    <t>Ercolano</t>
  </si>
  <si>
    <t>San Giorgio a Cremano</t>
  </si>
  <si>
    <t>Somma Vesuviana</t>
  </si>
  <si>
    <t>Torre Annunziata</t>
  </si>
  <si>
    <t>Torre del Greco</t>
  </si>
  <si>
    <t>Battipaglia</t>
  </si>
  <si>
    <t>Cava de' Tirreni</t>
  </si>
  <si>
    <t>Eboli</t>
  </si>
  <si>
    <t>Nocera Inferiore</t>
  </si>
  <si>
    <t>Pagani</t>
  </si>
  <si>
    <t>Scafati</t>
  </si>
  <si>
    <t>Totale comuni &gt; 35.000 abitanti</t>
  </si>
  <si>
    <t>Altri comuni</t>
  </si>
  <si>
    <t xml:space="preserve">(a) Rapporto percentuale tra il numero dei morti e il numero degli incidenti </t>
  </si>
  <si>
    <t>(b) Rapporto percentuale tra il numero di feriti e il numero degli incidenti</t>
  </si>
  <si>
    <t>Arzano</t>
  </si>
  <si>
    <t>TAVOLA 2. INDICI DI MORTALITA' E GRAVITA' PER PROVINCIA. CAMPANIA.</t>
  </si>
  <si>
    <t>TAVOLA 2bis. INDICI DI MORTALITA' E GRAVITA' PER PROVINCIA. CAMPANIA.</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</si>
  <si>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</si>
  <si>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</si>
  <si>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 xml:space="preserve">Strade extra-urbane </t>
  </si>
  <si>
    <t>Venerdì notte</t>
  </si>
  <si>
    <t>Sabato notte</t>
  </si>
  <si>
    <t>Altre notti</t>
  </si>
  <si>
    <t>Fonte Istat, Rilevazione degli incidenti stradali con lesioni a persone.</t>
  </si>
  <si>
    <t>(a) Dalle ore 22 alle ore 6</t>
  </si>
  <si>
    <t>(b) Rapporto tra il numero dei morti e il numero degli incidenti con lesioni a persone, moltiplicato 100.</t>
  </si>
  <si>
    <t>Anno</t>
  </si>
  <si>
    <t>(a) Morti su popolazione media residente (per 100.000).</t>
  </si>
  <si>
    <t>(c) La variazione percentuale annua è calcolata per l'anno t rispetto all'anno t-1 su base variabile.</t>
  </si>
  <si>
    <t>Morti per 100.000 abitanti (a)</t>
  </si>
  <si>
    <t>Indice di mortalità (b)</t>
  </si>
  <si>
    <t>Variazione percentuale numero di morti rispetto al 2001</t>
  </si>
  <si>
    <t>Puglia</t>
  </si>
  <si>
    <t>2010</t>
  </si>
  <si>
    <t>Bambini (0 - 14)</t>
  </si>
  <si>
    <t>Giovani (15 - 24)</t>
  </si>
  <si>
    <t>Anziani (65+)</t>
  </si>
  <si>
    <t>Altri utenti</t>
  </si>
  <si>
    <t>TOTALE</t>
  </si>
  <si>
    <t>Altro (passaggo a livello, dosso, galleria)</t>
  </si>
  <si>
    <t>Strade Urbane: Composizione percentuale</t>
  </si>
  <si>
    <t>Strade ExtraUrbane: Composizione percentuale</t>
  </si>
  <si>
    <t>(b) Rapporto tra il numero dei feriti e il numero degli incidenti con lesioni a persone, moltiplicato 100.</t>
  </si>
  <si>
    <t>Classe di età</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</si>
  <si>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</si>
  <si>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</si>
  <si>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</si>
  <si>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</si>
  <si>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</si>
  <si>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</si>
  <si>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</si>
  <si>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</si>
  <si>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</si>
  <si>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</si>
  <si>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</si>
  <si>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</si>
  <si>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</si>
  <si>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</si>
  <si>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TAVOLA 3. INCIDENTI STRADALI CON LESIONI A PERSONE MORTI E FERITI. CAMPANIA</t>
  </si>
  <si>
    <t>-</t>
  </si>
  <si>
    <t>Ciclomotori  (a)</t>
  </si>
  <si>
    <t>Motocicli (a)</t>
  </si>
  <si>
    <t>Velocipedi (a)</t>
  </si>
  <si>
    <t>Pedoni</t>
  </si>
  <si>
    <t>Altri Utenti</t>
  </si>
  <si>
    <t>(a) Conducenti e passeggeri</t>
  </si>
  <si>
    <t>TAVOLA  6.2. INCIDENTI STRADALI CON LESIONI A PERSONE PER CARATTERISTICA DELLA STRADA E AMBITO STRADALE. CAMPANIA</t>
  </si>
  <si>
    <t xml:space="preserve">TAVOLA 7. INCIDENTI STRADALI CON LESIONI A PERSONE PER MESE. CAMPANIA. </t>
  </si>
  <si>
    <t>TAVOLA 8. INCIDENTI STRADALI CON LESIONI A PERSONE MORTI E FERITI PER GIORNO DELLA SETTIMANA. CAMPANIA.</t>
  </si>
  <si>
    <t xml:space="preserve">TAVOLA 9. INCIDENTI STRADALI CON LESIONI A PERSONE MORTI E FERITI PER ORA DEL GIORNO. CAMPANIA </t>
  </si>
  <si>
    <t>TAVOLA 6. INCIDENTI STRADALI CON LESIONI A PERSONE PER PROVINCIA, CARATTERISTICA DELLA STRADA E AMBITO STRADALE. CAMPANIA.</t>
  </si>
  <si>
    <t>Anno 2014, valori assoluti e indicatori</t>
  </si>
  <si>
    <t xml:space="preserve">TAVOLA 10. INCIDENTI STRADALI CON LESIONI A PERSONE, MORTI E FERITI E INDICE DI MORTALITA', PER PROVINCIA, GIORNO DELLA SETTIMANA E FASCIA ORARIA NOTTURNA (a). CAMPANIA.  </t>
  </si>
  <si>
    <t xml:space="preserve">TAVOLA 10.1. INCIDENTI STRADALI CON LESIONI A PERSONE, MORTI E FERITI E INDICE DI MORTALITA', PER PROVINCIA, GIORNO DELLA SETTIMANA E FASCIA ORARIA NOTTURNA (a). STRADE URBANE. CAMPANIA. </t>
  </si>
  <si>
    <t xml:space="preserve">TAVOLA 10.2. INCIDENTI STRADALI CON LESIONI A PERSONE, MORTI E FERITI E INDICE DI MORTALITA' , PER PROVINCIA, GIORNO DELLA SETTIMANA E FASCIA ORARIA NOTTURNA (a). STRADE EXTRAURBANE. CAMPANIA. </t>
  </si>
  <si>
    <t>Tavola 11. INCIDENTI STRADALI, MORTI E FERITIPER TIPOLOGIA DI COMUNE. CAMPANIA.</t>
  </si>
  <si>
    <t xml:space="preserve">TAVOLA 12. INCIDENTI STRADALI, MORTI E FERITI PER TIPOLOGIA DI COMUNE. CAMPANIA. </t>
  </si>
  <si>
    <t xml:space="preserve">TAVOLA 14. CAUSE ACCERTATE O PRESUNTE DI INCIDENTE SECONDO L’AMBITO STRADALE. CAMPANIA. </t>
  </si>
  <si>
    <r>
      <t>a) I</t>
    </r>
    <r>
      <rPr>
        <sz val="7.5"/>
        <color indexed="8"/>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</si>
  <si>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 xml:space="preserve">TAVOLA 15. MORTI E FERITI PER CATEGORIA DI UTENTI E CLASSE DI ETÀ. CAMPANIA. </t>
  </si>
  <si>
    <t>TAVOLA 16. MORTI E FERITI PER CATEGORIA DI UTENTI E GENERE. CAMPANIA.</t>
  </si>
  <si>
    <t xml:space="preserve">TAVOLA 17. INCIDENTI STRADALI, MORTI E FERITI NEI COMUNI CAPOLUOGO E NEI COMUNI CON ALMENO 35.000 ABITANTI. CAMPANIA. </t>
  </si>
  <si>
    <t xml:space="preserve">TAVOLA 4.1. UTENTI VULNERABILI  MORTI IN INCIDENTI STRADALI PER ETA' IN CAMPANIA E IN ITALIA. </t>
  </si>
  <si>
    <t xml:space="preserve">TAVOLA 4.2. UTENTI VULNERABILI  MORTI IN INCIDENTI STRADALI PER RUOLO IN CAMPANIA E IN ITALIA. </t>
  </si>
  <si>
    <t xml:space="preserve">TAVOLA 18. INCIDENTI STRADALI, MORTI E FERITI PER CATEGORIA DELLA STRADA NEI COMUNI CAPOLUOGO E NEI COMUNI CON ALMENO 35.000 ABITANTI PER TIPO DI STRADA. CAMPANIA. </t>
  </si>
  <si>
    <t xml:space="preserve">TAVOLA 6.1. INCIDENTI STRADALI CON LESIONI A PERSONE PER CARATTERISTICA DELLA STRADA E AMBITO STRADALE. CAMPANIA. </t>
  </si>
  <si>
    <t>Anno 2015, valori assoluti e indicatori</t>
  </si>
  <si>
    <t>Anno 2015, valori assoluti e indice di mortalità.</t>
  </si>
  <si>
    <t>REGIONI</t>
  </si>
  <si>
    <t>Piemonte</t>
  </si>
  <si>
    <t xml:space="preserve">Valle d'Aosta/Vallée d'Aoste </t>
  </si>
  <si>
    <t>Liguria</t>
  </si>
  <si>
    <t>Lombardia</t>
  </si>
  <si>
    <t>Trentino-A.Adige</t>
  </si>
  <si>
    <t>Veneto</t>
  </si>
  <si>
    <t>Friuli-Venezia-Giulia</t>
  </si>
  <si>
    <t>Emilia-Romagna</t>
  </si>
  <si>
    <t>Toscana</t>
  </si>
  <si>
    <t>Umbria</t>
  </si>
  <si>
    <t>Marche</t>
  </si>
  <si>
    <t>Lazio</t>
  </si>
  <si>
    <t>Abruzzo</t>
  </si>
  <si>
    <t>Molise</t>
  </si>
  <si>
    <t>Basilicata</t>
  </si>
  <si>
    <t>Calabria</t>
  </si>
  <si>
    <t>Sicilia</t>
  </si>
  <si>
    <t>Sardegna</t>
  </si>
  <si>
    <t>ITALIA</t>
  </si>
  <si>
    <t>COSTO SOCIALE (a)</t>
  </si>
  <si>
    <t>PROCAPITE (in euro)</t>
  </si>
  <si>
    <t>TOTALE (in euro)</t>
  </si>
  <si>
    <t>Variazione percentuale numero di morti rispetto all'anno precedente (c)</t>
  </si>
  <si>
    <r>
      <t>TAVOLA 5. INCIDENTI STRADALI CON LESIONI A PERSONE SECONDO LA CATEGORIA DELLA STRADA. CAMPANIA.</t>
    </r>
    <r>
      <rPr>
        <b/>
        <sz val="9.5"/>
        <color indexed="23"/>
        <rFont val="Arial Narrow"/>
        <family val="2"/>
      </rPr>
      <t xml:space="preserve"> </t>
    </r>
  </si>
  <si>
    <r>
      <t>TAVOLA 5.1 INCIDENTI STRADALI CON LESIONI A PERSONE SECONDO LA CATEGORIA DELLA STRADA. CAMPANIA.</t>
    </r>
    <r>
      <rPr>
        <b/>
        <sz val="9.5"/>
        <color indexed="23"/>
        <rFont val="Arial Narrow"/>
        <family val="2"/>
      </rPr>
      <t xml:space="preserve"> </t>
    </r>
  </si>
  <si>
    <t xml:space="preserve">TAVOLA 13. INCIDENTI STRADALI CON LESIONI A PERSONE INFORTUNATE SECONDO LA NATURA.CAMPANIA. </t>
  </si>
  <si>
    <t>(b) Rapporto tra il numero dei  feriti e il numero degli incidenti con lesioni a persone, moltiplicato 100.</t>
  </si>
  <si>
    <t>Campania (%)</t>
  </si>
  <si>
    <t>Italia (%)</t>
  </si>
  <si>
    <t>Campania (v.a.)</t>
  </si>
  <si>
    <t>Italia (v.a.)</t>
  </si>
  <si>
    <t>Variazioni %                                           2016/2015</t>
  </si>
  <si>
    <t>Anni 2016 e 2015, valori assoluti e variazioni percentuali</t>
  </si>
  <si>
    <t>Anni 2016 e 2015</t>
  </si>
  <si>
    <t>Anni 2016 e 2010</t>
  </si>
  <si>
    <t>Anno 2016, valori assoluti e composizioni percentuali</t>
  </si>
  <si>
    <t>2016/2015</t>
  </si>
  <si>
    <t>Anno 2016 e 2015, Indicatori</t>
  </si>
  <si>
    <t>Anno 2016, valori assoluti e composizioni percentuali e indice di mortalità.</t>
  </si>
  <si>
    <t>Anno 2016, valori assoluti e indicatori</t>
  </si>
  <si>
    <t>Anno 2016, valori assoluti</t>
  </si>
  <si>
    <t>Anno 2016, composizioni percentuali</t>
  </si>
  <si>
    <t>Anno 2016, valori assoluti e indice di mortalità.</t>
  </si>
  <si>
    <t>Anno 2016, valori assoluti e indice di gravità</t>
  </si>
  <si>
    <t>Anno 2016, valori assoluti e valori percentuali</t>
  </si>
  <si>
    <t>Anni 2010 e 2016, valori assoluti</t>
  </si>
  <si>
    <t>Anni 2010 e 2016, valori percentuali e valori assoluti</t>
  </si>
  <si>
    <t xml:space="preserve">Anno 2016, valori assoluti </t>
  </si>
  <si>
    <t>Anno 2016, valori assoluti e valori percentuali (a) (b)</t>
  </si>
  <si>
    <t>TAVOLA 19. COSTI SOCIALI TOTALI E PRO-CAPITE PER REGIONE. ITALIA 2016</t>
  </si>
  <si>
    <t>(a) Incidentalità con danni alle persone 2016</t>
  </si>
  <si>
    <t xml:space="preserve">TAVOLA 4.3. UTENTI  MORTI E FERITI IN INCIDENTI STRADALI PER CLASSI DI ETA' IN CAMPANIA E IN ITALIA. </t>
  </si>
  <si>
    <t>CATEGORIA DELLA STRADA</t>
  </si>
  <si>
    <t>Strade Urbane</t>
  </si>
  <si>
    <t>Autostrade e Raccordi</t>
  </si>
  <si>
    <t>Altre Strade (a)</t>
  </si>
  <si>
    <t>Polizia stradale</t>
  </si>
  <si>
    <t>Carabinieri</t>
  </si>
  <si>
    <t>Polizia Municipale</t>
  </si>
  <si>
    <t>(a) Sono incluse nella categoria 'Altre strade': le strade Statali, Regionali, Provinciali fuori dall'abitato e Comunali extraurbane.</t>
  </si>
  <si>
    <t>Una carreggiata a senso unico</t>
  </si>
  <si>
    <t>Una carreggiata a doppio senso</t>
  </si>
  <si>
    <t>Doppia carreggiata, più di due carreggiate</t>
  </si>
  <si>
    <t>(a) Rapporto percentuale tra il numero dei morti e il numero degli incidenti con lesioni a persone.</t>
  </si>
  <si>
    <t>Polizia Stradale</t>
  </si>
  <si>
    <t xml:space="preserve">Anno </t>
  </si>
  <si>
    <t>Anno 2016, valori assoluti e valori percentuali.</t>
  </si>
  <si>
    <t xml:space="preserve"> Anno 2016, valori assoluti, valori e variazioni percentuali</t>
  </si>
  <si>
    <t>TAVOLA 5bis. INCIDENTI STRADALI CON LESIONI A PERSONE SECONDO IL TIPO DI STRADA.  CAMPANIA</t>
  </si>
  <si>
    <t>TAVOLA 20 INCIDENTI STRADALI CON LESIONI A PERSONE PER ORGANO DI RILEVAZIONE, CATEGORIA DELLA STRADA E PROVINCIA. CAMPANIA .</t>
  </si>
  <si>
    <t xml:space="preserve">TAVOLA 21. INCIDENTI STRADALI CON LESIONI A PERSONE PER ORGANO DI RILEVAZIONE E MESE.CAMPANIA . </t>
  </si>
  <si>
    <t xml:space="preserve">TAVOLA 22. INCIDENTI STRADALI CON LESIONI A PERSONE PER ORGANO DI RILEVAZIONE E GIORNO DELLA SETTIMANA. CAMPANIA. </t>
  </si>
  <si>
    <t xml:space="preserve">TAVOLA 23. INCIDENTI STRADALI CON LESIONI A PERSONE PER ORGANO DI RILEVAZIONE E ORA DEL GIORNO. CAMPANIA </t>
  </si>
  <si>
    <t>(a) Rapporto  tra il numero dei morti e il numero degli incidenti stradali con lesioni a persone.</t>
  </si>
  <si>
    <t>(b) Rapporto  tra il numero dei morti e il complesso degli infortunati (morti e feriti) in incidenti stradali con lesioni a persone</t>
  </si>
  <si>
    <t xml:space="preserve"> Indice  di      mortalità (a)</t>
  </si>
  <si>
    <t>(a) Rapporto tra il numero dei morti e il numero degli incidenti stradali con lesioni a persone.</t>
  </si>
  <si>
    <t>(a) Rapporto percentuale  tra il numero dei morti e il numero degli incidenti con lesioni a persone.</t>
  </si>
  <si>
    <t>(b) Rapporto percentuale tra il numero dei morti e il complesso degli infortunati (morti e feriti) in incidenti con lesioni a persone.</t>
  </si>
  <si>
    <t>CLASSE DI ETA'</t>
  </si>
  <si>
    <t>Anni 2001 - 2016, valori assoluti, indicatori e variazioni percentulai</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</si>
</sst>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000"/>
  </numFmts>
  <fonts count="79">
    <font>
      <sz val="11"/>
      <color theme="1"/>
      <name val="Calibri"/>
      <family val="2"/>
    </font>
    <font>
      <sz val="11"/>
      <color indexed="8"/>
      <name val="Calibri"/>
      <family val="2"/>
    </font>
    <font>
      <b/>
      <sz val="10"/>
      <color indexed="23"/>
      <name val="Arial Narrow"/>
      <family val="2"/>
    </font>
    <font>
      <sz val="9.5"/>
      <color indexed="8"/>
      <name val="Arial Narrow"/>
      <family val="2"/>
    </font>
    <font>
      <b/>
      <sz val="9"/>
      <color indexed="8"/>
      <name val="Arial Narrow"/>
      <family val="2"/>
    </font>
    <font>
      <sz val="9"/>
      <color indexed="8"/>
      <name val="Arial Narrow"/>
      <family val="2"/>
    </font>
    <font>
      <b/>
      <sz val="9"/>
      <color indexed="9"/>
      <name val="Arial Narrow"/>
      <family val="2"/>
    </font>
    <font>
      <sz val="7.5"/>
      <color indexed="8"/>
      <name val="Arial"/>
      <family val="2"/>
    </font>
    <font>
      <sz val="9"/>
      <color indexed="8"/>
      <name val="Calibri"/>
      <family val="2"/>
    </font>
    <font>
      <sz val="8"/>
      <color indexed="8"/>
      <name val="Arial"/>
      <family val="2"/>
    </font>
    <font>
      <sz val="10"/>
      <name val="MS Sans Serif"/>
      <family val="2"/>
    </font>
    <font>
      <sz val="9"/>
      <name val="Arial Narrow"/>
      <family val="2"/>
    </font>
    <font>
      <b/>
      <sz val="9"/>
      <name val="Arial Narrow"/>
      <family val="2"/>
    </font>
    <font>
      <sz val="7"/>
      <color indexed="8"/>
      <name val="Arial"/>
      <family val="2"/>
    </font>
    <font>
      <sz val="7.5"/>
      <color indexed="8"/>
      <name val="Arial Narrow"/>
      <family val="2"/>
    </font>
    <font>
      <sz val="11"/>
      <color indexed="8"/>
      <name val="Arial Narrow"/>
      <family val="2"/>
    </font>
    <font>
      <sz val="9.5"/>
      <name val="Arial Narrow"/>
      <family val="2"/>
    </font>
    <font>
      <b/>
      <sz val="9.5"/>
      <color indexed="23"/>
      <name val="Arial Narrow"/>
      <family val="2"/>
    </font>
    <font>
      <sz val="11"/>
      <name val="Calibri"/>
      <family val="2"/>
    </font>
    <font>
      <sz val="9.5"/>
      <name val="Calibri"/>
      <family val="2"/>
    </font>
    <font>
      <b/>
      <sz val="8"/>
      <color indexed="23"/>
      <name val="Arial"/>
      <family val="2"/>
    </font>
    <font>
      <sz val="8"/>
      <name val="Arial"/>
      <family val="2"/>
    </font>
    <font>
      <b/>
      <sz val="10"/>
      <color indexed="9"/>
      <name val="Arial"/>
      <family val="2"/>
    </font>
    <font>
      <sz val="9"/>
      <color indexed="8"/>
      <name val="Arial"/>
      <family val="2"/>
    </font>
    <font>
      <sz val="9"/>
      <color indexed="9"/>
      <name val="Arial Narrow"/>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b/>
      <sz val="10"/>
      <color rgb="FF808080"/>
      <name val="Arial Narrow"/>
      <family val="2"/>
    </font>
    <font>
      <sz val="9.5"/>
      <color theme="1"/>
      <name val="Arial Narrow"/>
      <family val="2"/>
    </font>
    <font>
      <sz val="7.5"/>
      <color theme="1"/>
      <name val="Arial Narrow"/>
      <family val="2"/>
    </font>
    <font>
      <sz val="7.5"/>
      <color rgb="FF000000"/>
      <name val="Arial Narrow"/>
      <family val="2"/>
    </font>
    <font>
      <b/>
      <sz val="10"/>
      <color theme="0" tint="-0.4999699890613556"/>
      <name val="Arial Narrow"/>
      <family val="2"/>
    </font>
    <font>
      <b/>
      <sz val="8"/>
      <color theme="0" tint="-0.4999699890613556"/>
      <name val="Arial"/>
      <family val="2"/>
    </font>
    <font>
      <sz val="9"/>
      <color theme="1"/>
      <name val="Arial"/>
      <family val="2"/>
    </font>
    <font>
      <b/>
      <sz val="9"/>
      <color rgb="FF000000"/>
      <name val="Arial Narrow"/>
      <family val="2"/>
    </font>
    <font>
      <sz val="9"/>
      <color rgb="FF000000"/>
      <name val="Arial Narrow"/>
      <family val="2"/>
    </font>
    <font>
      <b/>
      <sz val="9"/>
      <color rgb="FFFFFFFF"/>
      <name val="Arial Narrow"/>
      <family val="2"/>
    </font>
    <font>
      <sz val="9"/>
      <color rgb="FFFFFFFF"/>
      <name val="Arial Narrow"/>
      <family val="2"/>
    </font>
    <font>
      <sz val="8"/>
      <color rgb="FF000000"/>
      <name val="Arial"/>
      <family val="2"/>
    </font>
    <font>
      <sz val="9.5"/>
      <color rgb="FF000000"/>
      <name val="Arial Narrow"/>
      <family val="2"/>
    </font>
    <font>
      <sz val="9"/>
      <color theme="1"/>
      <name val="Calibri"/>
      <family val="2"/>
    </font>
    <font>
      <sz val="9"/>
      <color theme="1"/>
      <name val="Arial Narrow"/>
      <family val="2"/>
    </font>
    <font>
      <b/>
      <sz val="9"/>
      <color theme="1"/>
      <name val="Arial Narrow"/>
      <family val="2"/>
    </font>
    <font>
      <sz val="7"/>
      <color theme="1"/>
      <name val="Arial"/>
      <family val="2"/>
    </font>
    <font>
      <b/>
      <sz val="9"/>
      <color theme="0"/>
      <name val="Arial Narrow"/>
      <family val="2"/>
    </font>
    <font>
      <b/>
      <sz val="10"/>
      <color theme="0"/>
      <name val="Arial"/>
      <family val="2"/>
    </font>
    <font>
      <sz val="11"/>
      <color theme="1"/>
      <name val="Arial Narrow"/>
      <family val="2"/>
    </font>
    <font>
      <sz val="7.5"/>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DFBF3"/>
        <bgColor indexed="64"/>
      </patternFill>
    </fill>
    <fill>
      <patternFill patternType="solid">
        <fgColor theme="0"/>
        <bgColor indexed="64"/>
      </patternFill>
    </fill>
    <fill>
      <patternFill patternType="solid">
        <fgColor rgb="FFA71433"/>
        <bgColor indexed="64"/>
      </patternFill>
    </fill>
    <fill>
      <patternFill patternType="solid">
        <fgColor theme="0" tint="-0.04997999966144562"/>
        <bgColor indexed="64"/>
      </patternFill>
    </fill>
    <fill>
      <patternFill patternType="solid">
        <fgColor rgb="FFFFFFFF"/>
        <bgColor indexed="64"/>
      </patternFill>
    </fill>
    <fill>
      <patternFill patternType="solid">
        <fgColor rgb="FFC0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style="thin">
        <color theme="0"/>
      </left>
      <right/>
      <top style="thin"/>
      <bottom style="thin"/>
    </border>
    <border>
      <left style="thin">
        <color theme="0"/>
      </left>
      <right style="thin">
        <color theme="0"/>
      </right>
      <top style="thin"/>
      <bottom style="thin"/>
    </border>
    <border>
      <left/>
      <right/>
      <top/>
      <bottom style="thin">
        <color theme="0"/>
      </bottom>
    </border>
    <border>
      <left/>
      <right/>
      <top style="thin">
        <color theme="0"/>
      </top>
      <bottom/>
    </border>
    <border>
      <left/>
      <right style="thin">
        <color theme="0"/>
      </right>
      <top style="thin"/>
      <bottom style="thin"/>
    </border>
    <border>
      <left/>
      <right style="thin">
        <color theme="0" tint="-0.1499900072813034"/>
      </right>
      <top/>
      <bottom/>
    </border>
    <border>
      <left/>
      <right/>
      <top/>
      <bottom style="thin">
        <color theme="0" tint="-0.1499900072813034"/>
      </bottom>
    </border>
    <border>
      <left style="thin">
        <color theme="0" tint="-0.1499900072813034"/>
      </left>
      <right/>
      <top/>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right>
      <top style="thin"/>
      <bottom style="thin"/>
    </border>
    <border>
      <left/>
      <right/>
      <top/>
      <bottom style="thin"/>
    </border>
    <border>
      <left/>
      <right style="thin">
        <color theme="0"/>
      </right>
      <top style="thin"/>
      <bottom/>
    </border>
    <border>
      <left/>
      <right style="thin">
        <color theme="0"/>
      </right>
      <top/>
      <bottom/>
    </border>
    <border>
      <left/>
      <right style="thin">
        <color theme="0"/>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10"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6">
    <xf numFmtId="0" fontId="0" fillId="0" borderId="0" xfId="0" applyFont="1" applyAlignment="1">
      <alignment/>
    </xf>
    <xf numFmtId="0" fontId="57" fillId="0" borderId="0" xfId="0" applyFont="1" applyAlignment="1">
      <alignment/>
    </xf>
    <xf numFmtId="2" fontId="57" fillId="0" borderId="0" xfId="0" applyNumberFormat="1" applyFont="1" applyAlignment="1">
      <alignment/>
    </xf>
    <xf numFmtId="0" fontId="57" fillId="0" borderId="0" xfId="0" applyFont="1" applyBorder="1" applyAlignment="1">
      <alignment/>
    </xf>
    <xf numFmtId="2" fontId="57" fillId="0" borderId="0" xfId="0" applyNumberFormat="1" applyFont="1" applyBorder="1" applyAlignment="1">
      <alignment/>
    </xf>
    <xf numFmtId="0" fontId="57" fillId="0" borderId="0" xfId="0" applyFont="1" applyBorder="1" applyAlignment="1">
      <alignment/>
    </xf>
    <xf numFmtId="0" fontId="57" fillId="0" borderId="0" xfId="0" applyFont="1" applyAlignment="1">
      <alignment horizontal="left"/>
    </xf>
    <xf numFmtId="0" fontId="0" fillId="0" borderId="0" xfId="0" applyAlignment="1">
      <alignment wrapText="1"/>
    </xf>
    <xf numFmtId="0" fontId="58" fillId="0" borderId="0" xfId="0" applyFont="1" applyAlignment="1">
      <alignment/>
    </xf>
    <xf numFmtId="0" fontId="59" fillId="0" borderId="0" xfId="0" applyFont="1" applyAlignment="1">
      <alignment/>
    </xf>
    <xf numFmtId="0" fontId="60" fillId="0" borderId="0" xfId="0" applyFont="1" applyAlignment="1" quotePrefix="1">
      <alignment/>
    </xf>
    <xf numFmtId="0" fontId="58" fillId="0" borderId="0" xfId="0" applyFont="1" applyAlignment="1">
      <alignment vertical="center"/>
    </xf>
    <xf numFmtId="0" fontId="60" fillId="0" borderId="0" xfId="0" applyFont="1" applyAlignment="1">
      <alignment/>
    </xf>
    <xf numFmtId="0" fontId="61" fillId="33" borderId="0" xfId="0" applyFont="1" applyFill="1" applyAlignment="1">
      <alignment horizontal="left" vertical="top"/>
    </xf>
    <xf numFmtId="2" fontId="60" fillId="0" borderId="0" xfId="0" applyNumberFormat="1" applyFont="1" applyAlignment="1">
      <alignment/>
    </xf>
    <xf numFmtId="0" fontId="18" fillId="0" borderId="0" xfId="0" applyFont="1" applyAlignment="1">
      <alignment/>
    </xf>
    <xf numFmtId="0" fontId="16" fillId="0" borderId="0" xfId="0" applyFont="1" applyAlignment="1">
      <alignment/>
    </xf>
    <xf numFmtId="0" fontId="58" fillId="0" borderId="0" xfId="0" applyFont="1" applyBorder="1" applyAlignment="1">
      <alignment/>
    </xf>
    <xf numFmtId="0" fontId="62" fillId="0" borderId="0" xfId="0" applyFont="1" applyAlignment="1">
      <alignment/>
    </xf>
    <xf numFmtId="0" fontId="63" fillId="0" borderId="0" xfId="0" applyFont="1" applyAlignment="1">
      <alignment/>
    </xf>
    <xf numFmtId="166" fontId="63" fillId="0" borderId="0" xfId="0" applyNumberFormat="1" applyFont="1" applyAlignment="1">
      <alignment/>
    </xf>
    <xf numFmtId="164" fontId="0" fillId="0" borderId="0" xfId="0" applyNumberFormat="1" applyAlignment="1">
      <alignment/>
    </xf>
    <xf numFmtId="0" fontId="61" fillId="0" borderId="0" xfId="0" applyFont="1" applyFill="1" applyAlignment="1">
      <alignment vertical="top"/>
    </xf>
    <xf numFmtId="0" fontId="61" fillId="0" borderId="0" xfId="0" applyFont="1" applyFill="1" applyAlignment="1">
      <alignment horizontal="left" vertical="top"/>
    </xf>
    <xf numFmtId="0" fontId="21" fillId="0" borderId="0" xfId="0" applyFont="1" applyAlignment="1">
      <alignment/>
    </xf>
    <xf numFmtId="2" fontId="21" fillId="0" borderId="0" xfId="0" applyNumberFormat="1" applyFont="1" applyAlignment="1">
      <alignment/>
    </xf>
    <xf numFmtId="0" fontId="59" fillId="0" borderId="0" xfId="0" applyFont="1" applyAlignment="1">
      <alignment vertical="center"/>
    </xf>
    <xf numFmtId="0" fontId="58" fillId="0" borderId="0" xfId="0" applyFont="1" applyAlignment="1">
      <alignment horizontal="justify"/>
    </xf>
    <xf numFmtId="165" fontId="64" fillId="0" borderId="0" xfId="0" applyNumberFormat="1" applyFont="1" applyAlignment="1">
      <alignment/>
    </xf>
    <xf numFmtId="0" fontId="0" fillId="0" borderId="0" xfId="0" applyAlignment="1">
      <alignment/>
    </xf>
    <xf numFmtId="0" fontId="0" fillId="0" borderId="0" xfId="0" applyBorder="1" applyAlignment="1">
      <alignment/>
    </xf>
    <xf numFmtId="0" fontId="16" fillId="0" borderId="0" xfId="0" applyFont="1" applyAlignment="1">
      <alignment horizontal="justify" vertical="top"/>
    </xf>
    <xf numFmtId="0" fontId="0" fillId="0" borderId="0" xfId="0" applyBorder="1" applyAlignment="1">
      <alignment/>
    </xf>
    <xf numFmtId="0" fontId="0" fillId="0" borderId="0" xfId="0" applyAlignment="1">
      <alignment/>
    </xf>
    <xf numFmtId="0" fontId="0" fillId="0" borderId="0" xfId="0" applyAlignment="1">
      <alignment/>
    </xf>
    <xf numFmtId="0" fontId="19" fillId="0" borderId="0" xfId="0" applyFont="1" applyBorder="1" applyAlignment="1">
      <alignment/>
    </xf>
    <xf numFmtId="0" fontId="65" fillId="34" borderId="10" xfId="0" applyFont="1" applyFill="1" applyBorder="1" applyAlignment="1">
      <alignment horizontal="right" wrapText="1"/>
    </xf>
    <xf numFmtId="0" fontId="65" fillId="0" borderId="10" xfId="0" applyFont="1" applyBorder="1" applyAlignment="1">
      <alignment wrapText="1"/>
    </xf>
    <xf numFmtId="3" fontId="66" fillId="20" borderId="10" xfId="0" applyNumberFormat="1" applyFont="1" applyFill="1" applyBorder="1" applyAlignment="1">
      <alignment horizontal="right" wrapText="1"/>
    </xf>
    <xf numFmtId="3" fontId="66" fillId="0" borderId="10" xfId="0" applyNumberFormat="1" applyFont="1" applyBorder="1" applyAlignment="1">
      <alignment horizontal="right" wrapText="1"/>
    </xf>
    <xf numFmtId="3" fontId="65" fillId="0" borderId="10" xfId="0" applyNumberFormat="1" applyFont="1" applyBorder="1" applyAlignment="1">
      <alignment horizontal="right" wrapText="1"/>
    </xf>
    <xf numFmtId="0" fontId="67" fillId="35" borderId="10" xfId="0" applyFont="1" applyFill="1" applyBorder="1" applyAlignment="1">
      <alignment wrapText="1"/>
    </xf>
    <xf numFmtId="3" fontId="67" fillId="35" borderId="10" xfId="0" applyNumberFormat="1" applyFont="1" applyFill="1" applyBorder="1" applyAlignment="1">
      <alignment horizontal="right" wrapText="1"/>
    </xf>
    <xf numFmtId="3" fontId="68" fillId="35" borderId="10" xfId="0" applyNumberFormat="1" applyFont="1" applyFill="1" applyBorder="1" applyAlignment="1">
      <alignment horizontal="right" wrapText="1"/>
    </xf>
    <xf numFmtId="0" fontId="69" fillId="0" borderId="0" xfId="0" applyFont="1" applyAlignment="1">
      <alignment horizontal="left" vertical="top"/>
    </xf>
    <xf numFmtId="0" fontId="66" fillId="0" borderId="10" xfId="0" applyFont="1" applyBorder="1" applyAlignment="1">
      <alignment wrapText="1"/>
    </xf>
    <xf numFmtId="3" fontId="66" fillId="36" borderId="10" xfId="0" applyNumberFormat="1" applyFont="1" applyFill="1" applyBorder="1" applyAlignment="1">
      <alignment horizontal="right" wrapText="1"/>
    </xf>
    <xf numFmtId="164" fontId="66" fillId="34" borderId="10" xfId="0" applyNumberFormat="1" applyFont="1" applyFill="1" applyBorder="1" applyAlignment="1">
      <alignment horizontal="right" wrapText="1"/>
    </xf>
    <xf numFmtId="164" fontId="67" fillId="35" borderId="10" xfId="0" applyNumberFormat="1" applyFont="1" applyFill="1" applyBorder="1" applyAlignment="1">
      <alignment horizontal="right" wrapText="1"/>
    </xf>
    <xf numFmtId="0" fontId="66" fillId="34" borderId="10" xfId="0" applyFont="1" applyFill="1" applyBorder="1" applyAlignment="1">
      <alignment horizontal="right" wrapText="1"/>
    </xf>
    <xf numFmtId="0" fontId="66" fillId="0" borderId="10" xfId="0" applyFont="1" applyBorder="1" applyAlignment="1">
      <alignment horizontal="left" vertical="top"/>
    </xf>
    <xf numFmtId="3" fontId="66" fillId="36" borderId="10" xfId="0" applyNumberFormat="1" applyFont="1" applyFill="1" applyBorder="1" applyAlignment="1">
      <alignment vertical="top" wrapText="1"/>
    </xf>
    <xf numFmtId="3" fontId="66" fillId="0" borderId="10" xfId="0" applyNumberFormat="1" applyFont="1" applyBorder="1" applyAlignment="1">
      <alignment vertical="top" wrapText="1"/>
    </xf>
    <xf numFmtId="3" fontId="65" fillId="0" borderId="10" xfId="0" applyNumberFormat="1" applyFont="1" applyBorder="1" applyAlignment="1">
      <alignment vertical="top" wrapText="1"/>
    </xf>
    <xf numFmtId="3" fontId="67" fillId="35" borderId="10" xfId="0" applyNumberFormat="1" applyFont="1" applyFill="1" applyBorder="1" applyAlignment="1">
      <alignment wrapText="1"/>
    </xf>
    <xf numFmtId="0" fontId="70" fillId="0" borderId="0" xfId="0" applyFont="1" applyBorder="1" applyAlignment="1">
      <alignment horizontal="left" vertical="center"/>
    </xf>
    <xf numFmtId="0" fontId="65" fillId="0" borderId="10" xfId="0" applyFont="1" applyBorder="1" applyAlignment="1">
      <alignment horizontal="left" vertical="center" wrapText="1"/>
    </xf>
    <xf numFmtId="0" fontId="66" fillId="34" borderId="10" xfId="0" applyFont="1" applyFill="1" applyBorder="1" applyAlignment="1">
      <alignment wrapText="1"/>
    </xf>
    <xf numFmtId="3" fontId="66" fillId="0" borderId="10" xfId="0" applyNumberFormat="1" applyFont="1" applyBorder="1" applyAlignment="1">
      <alignment wrapText="1"/>
    </xf>
    <xf numFmtId="3" fontId="65" fillId="20" borderId="10" xfId="0" applyNumberFormat="1" applyFont="1" applyFill="1" applyBorder="1" applyAlignment="1">
      <alignment horizontal="right" wrapText="1"/>
    </xf>
    <xf numFmtId="0" fontId="16" fillId="0" borderId="0" xfId="0" applyFont="1" applyBorder="1" applyAlignment="1">
      <alignment/>
    </xf>
    <xf numFmtId="0" fontId="66" fillId="0" borderId="10" xfId="0" applyFont="1" applyBorder="1" applyAlignment="1">
      <alignment horizontal="left" wrapText="1"/>
    </xf>
    <xf numFmtId="1" fontId="66" fillId="20" borderId="10" xfId="0" applyNumberFormat="1" applyFont="1" applyFill="1" applyBorder="1" applyAlignment="1">
      <alignment horizontal="right" wrapText="1"/>
    </xf>
    <xf numFmtId="1" fontId="66" fillId="0" borderId="10" xfId="0" applyNumberFormat="1" applyFont="1" applyBorder="1" applyAlignment="1">
      <alignment horizontal="right" wrapText="1"/>
    </xf>
    <xf numFmtId="1" fontId="66" fillId="36" borderId="10" xfId="0" applyNumberFormat="1" applyFont="1" applyFill="1" applyBorder="1" applyAlignment="1">
      <alignment horizontal="right" wrapText="1"/>
    </xf>
    <xf numFmtId="1" fontId="65" fillId="34" borderId="10" xfId="0" applyNumberFormat="1" applyFont="1" applyFill="1" applyBorder="1" applyAlignment="1">
      <alignment horizontal="right" wrapText="1"/>
    </xf>
    <xf numFmtId="1" fontId="65" fillId="0" borderId="10" xfId="0" applyNumberFormat="1" applyFont="1" applyBorder="1" applyAlignment="1">
      <alignment horizontal="right" wrapText="1"/>
    </xf>
    <xf numFmtId="1" fontId="0" fillId="0" borderId="0" xfId="0" applyNumberFormat="1" applyAlignment="1">
      <alignment/>
    </xf>
    <xf numFmtId="0" fontId="0" fillId="0" borderId="0" xfId="0" applyBorder="1" applyAlignment="1">
      <alignment/>
    </xf>
    <xf numFmtId="0" fontId="66" fillId="34" borderId="10" xfId="0" applyFont="1" applyFill="1" applyBorder="1" applyAlignment="1">
      <alignment horizontal="right" wrapText="1"/>
    </xf>
    <xf numFmtId="0" fontId="66" fillId="34" borderId="11" xfId="0" applyFont="1" applyFill="1" applyBorder="1" applyAlignment="1">
      <alignment horizontal="right" wrapText="1"/>
    </xf>
    <xf numFmtId="0" fontId="0" fillId="0" borderId="0" xfId="0" applyBorder="1" applyAlignment="1">
      <alignment/>
    </xf>
    <xf numFmtId="0" fontId="66" fillId="34" borderId="10" xfId="0" applyFont="1" applyFill="1" applyBorder="1" applyAlignment="1">
      <alignment horizontal="right" wrapText="1"/>
    </xf>
    <xf numFmtId="0" fontId="65" fillId="34" borderId="10" xfId="0" applyFont="1" applyFill="1" applyBorder="1" applyAlignment="1">
      <alignment horizontal="right" wrapText="1"/>
    </xf>
    <xf numFmtId="0" fontId="66" fillId="20" borderId="10" xfId="0" applyFont="1" applyFill="1" applyBorder="1" applyAlignment="1">
      <alignment horizontal="right" wrapText="1"/>
    </xf>
    <xf numFmtId="164" fontId="66" fillId="20" borderId="10" xfId="0" applyNumberFormat="1" applyFont="1" applyFill="1" applyBorder="1" applyAlignment="1">
      <alignment horizontal="right" wrapText="1"/>
    </xf>
    <xf numFmtId="164" fontId="66" fillId="0" borderId="10" xfId="0" applyNumberFormat="1" applyFont="1" applyBorder="1" applyAlignment="1">
      <alignment horizontal="right" wrapText="1"/>
    </xf>
    <xf numFmtId="0" fontId="67" fillId="35" borderId="10" xfId="0" applyFont="1" applyFill="1" applyBorder="1" applyAlignment="1">
      <alignment horizontal="right" wrapText="1"/>
    </xf>
    <xf numFmtId="3" fontId="66" fillId="34" borderId="10" xfId="0" applyNumberFormat="1" applyFont="1" applyFill="1" applyBorder="1" applyAlignment="1">
      <alignment horizontal="right" wrapText="1"/>
    </xf>
    <xf numFmtId="0" fontId="71" fillId="0" borderId="10" xfId="0" applyFont="1" applyBorder="1" applyAlignment="1">
      <alignment/>
    </xf>
    <xf numFmtId="1" fontId="66" fillId="0" borderId="10" xfId="0" applyNumberFormat="1" applyFont="1" applyFill="1" applyBorder="1" applyAlignment="1">
      <alignment horizontal="right" wrapText="1"/>
    </xf>
    <xf numFmtId="165" fontId="66" fillId="20" borderId="10" xfId="0" applyNumberFormat="1" applyFont="1" applyFill="1" applyBorder="1" applyAlignment="1">
      <alignment horizontal="right" wrapText="1"/>
    </xf>
    <xf numFmtId="165" fontId="66" fillId="0" borderId="10" xfId="0" applyNumberFormat="1" applyFont="1" applyFill="1" applyBorder="1" applyAlignment="1">
      <alignment horizontal="right" wrapText="1"/>
    </xf>
    <xf numFmtId="165" fontId="66" fillId="36" borderId="10" xfId="0" applyNumberFormat="1" applyFont="1" applyFill="1" applyBorder="1" applyAlignment="1">
      <alignment horizontal="right" wrapText="1"/>
    </xf>
    <xf numFmtId="3" fontId="66" fillId="0" borderId="10" xfId="0" applyNumberFormat="1" applyFont="1" applyFill="1" applyBorder="1" applyAlignment="1">
      <alignment horizontal="right" wrapText="1"/>
    </xf>
    <xf numFmtId="1" fontId="66" fillId="0" borderId="12" xfId="0" applyNumberFormat="1" applyFont="1" applyFill="1" applyBorder="1" applyAlignment="1">
      <alignment horizontal="right" wrapText="1"/>
    </xf>
    <xf numFmtId="1" fontId="66" fillId="0" borderId="13" xfId="0" applyNumberFormat="1" applyFont="1" applyFill="1" applyBorder="1" applyAlignment="1">
      <alignment horizontal="right" wrapText="1"/>
    </xf>
    <xf numFmtId="0" fontId="0" fillId="0" borderId="14" xfId="0" applyBorder="1" applyAlignment="1">
      <alignment/>
    </xf>
    <xf numFmtId="165" fontId="67" fillId="35" borderId="10" xfId="0" applyNumberFormat="1" applyFont="1" applyFill="1" applyBorder="1" applyAlignment="1">
      <alignment horizontal="right" wrapText="1"/>
    </xf>
    <xf numFmtId="0" fontId="72" fillId="34" borderId="10" xfId="0" applyFont="1" applyFill="1" applyBorder="1" applyAlignment="1">
      <alignment horizontal="right"/>
    </xf>
    <xf numFmtId="0" fontId="11" fillId="34" borderId="10" xfId="0" applyFont="1" applyFill="1" applyBorder="1" applyAlignment="1">
      <alignment vertical="top" wrapText="1"/>
    </xf>
    <xf numFmtId="3" fontId="11" fillId="36" borderId="10" xfId="0" applyNumberFormat="1" applyFont="1" applyFill="1" applyBorder="1" applyAlignment="1">
      <alignment horizontal="right"/>
    </xf>
    <xf numFmtId="3" fontId="11" fillId="34" borderId="10" xfId="0" applyNumberFormat="1" applyFont="1" applyFill="1" applyBorder="1" applyAlignment="1">
      <alignment horizontal="right"/>
    </xf>
    <xf numFmtId="3" fontId="72" fillId="36" borderId="10" xfId="0" applyNumberFormat="1" applyFont="1" applyFill="1" applyBorder="1" applyAlignment="1">
      <alignment horizontal="right"/>
    </xf>
    <xf numFmtId="3" fontId="72" fillId="34" borderId="10" xfId="0" applyNumberFormat="1" applyFont="1" applyFill="1" applyBorder="1" applyAlignment="1">
      <alignment/>
    </xf>
    <xf numFmtId="3" fontId="72" fillId="36" borderId="10" xfId="0" applyNumberFormat="1" applyFont="1" applyFill="1" applyBorder="1" applyAlignment="1">
      <alignment/>
    </xf>
    <xf numFmtId="164" fontId="66" fillId="36" borderId="10" xfId="0" applyNumberFormat="1" applyFont="1" applyFill="1" applyBorder="1" applyAlignment="1">
      <alignment horizontal="right" wrapText="1"/>
    </xf>
    <xf numFmtId="164" fontId="67" fillId="35" borderId="10" xfId="0" applyNumberFormat="1" applyFont="1" applyFill="1" applyBorder="1" applyAlignment="1">
      <alignment wrapText="1"/>
    </xf>
    <xf numFmtId="2" fontId="65" fillId="0" borderId="10" xfId="0" applyNumberFormat="1" applyFont="1" applyBorder="1" applyAlignment="1">
      <alignment horizontal="right" wrapText="1"/>
    </xf>
    <xf numFmtId="164" fontId="65" fillId="34" borderId="10" xfId="0" applyNumberFormat="1" applyFont="1" applyFill="1" applyBorder="1" applyAlignment="1">
      <alignment horizontal="right" wrapText="1"/>
    </xf>
    <xf numFmtId="164" fontId="66" fillId="36" borderId="10" xfId="0" applyNumberFormat="1" applyFont="1" applyFill="1" applyBorder="1" applyAlignment="1">
      <alignment vertical="top" wrapText="1"/>
    </xf>
    <xf numFmtId="164" fontId="66" fillId="0" borderId="10" xfId="0" applyNumberFormat="1" applyFont="1" applyBorder="1" applyAlignment="1">
      <alignment vertical="top" wrapText="1"/>
    </xf>
    <xf numFmtId="1" fontId="66" fillId="36" borderId="10" xfId="0" applyNumberFormat="1" applyFont="1" applyFill="1" applyBorder="1" applyAlignment="1">
      <alignment vertical="top" wrapText="1"/>
    </xf>
    <xf numFmtId="1" fontId="67" fillId="35" borderId="10" xfId="0" applyNumberFormat="1" applyFont="1" applyFill="1" applyBorder="1" applyAlignment="1">
      <alignment wrapText="1"/>
    </xf>
    <xf numFmtId="2" fontId="66" fillId="0" borderId="12" xfId="0" applyNumberFormat="1" applyFont="1" applyBorder="1" applyAlignment="1">
      <alignment horizontal="right" wrapText="1"/>
    </xf>
    <xf numFmtId="2" fontId="66" fillId="0" borderId="12" xfId="0" applyNumberFormat="1" applyFont="1" applyFill="1" applyBorder="1" applyAlignment="1">
      <alignment horizontal="right" wrapText="1"/>
    </xf>
    <xf numFmtId="0" fontId="0" fillId="0" borderId="15" xfId="0" applyBorder="1" applyAlignment="1">
      <alignment/>
    </xf>
    <xf numFmtId="2" fontId="66" fillId="34" borderId="10" xfId="0" applyNumberFormat="1" applyFont="1" applyFill="1" applyBorder="1" applyAlignment="1">
      <alignment horizontal="right" wrapText="1"/>
    </xf>
    <xf numFmtId="164" fontId="66" fillId="0" borderId="12" xfId="0" applyNumberFormat="1" applyFont="1" applyBorder="1" applyAlignment="1">
      <alignment horizontal="right" wrapText="1"/>
    </xf>
    <xf numFmtId="164" fontId="66" fillId="0" borderId="13" xfId="0" applyNumberFormat="1" applyFont="1" applyBorder="1" applyAlignment="1">
      <alignment horizontal="right" wrapText="1"/>
    </xf>
    <xf numFmtId="164" fontId="66" fillId="0" borderId="16" xfId="0" applyNumberFormat="1" applyFont="1" applyBorder="1" applyAlignment="1">
      <alignment horizontal="right" wrapText="1"/>
    </xf>
    <xf numFmtId="0" fontId="66" fillId="36" borderId="10" xfId="0" applyFont="1" applyFill="1" applyBorder="1" applyAlignment="1">
      <alignment vertical="top" wrapText="1"/>
    </xf>
    <xf numFmtId="0" fontId="66" fillId="0" borderId="10" xfId="0" applyFont="1" applyBorder="1" applyAlignment="1">
      <alignment vertical="top" wrapText="1"/>
    </xf>
    <xf numFmtId="0" fontId="66" fillId="36" borderId="10" xfId="0" applyFont="1" applyFill="1" applyBorder="1" applyAlignment="1">
      <alignment horizontal="right" vertical="top" wrapText="1"/>
    </xf>
    <xf numFmtId="0" fontId="66" fillId="0" borderId="10" xfId="0" applyFont="1" applyBorder="1" applyAlignment="1">
      <alignment horizontal="right" vertical="top" wrapText="1"/>
    </xf>
    <xf numFmtId="164" fontId="66" fillId="0" borderId="10" xfId="0" applyNumberFormat="1" applyFont="1" applyBorder="1" applyAlignment="1">
      <alignment horizontal="right" vertical="top" wrapText="1"/>
    </xf>
    <xf numFmtId="1" fontId="66" fillId="0" borderId="10" xfId="0" applyNumberFormat="1" applyFont="1" applyBorder="1" applyAlignment="1">
      <alignment horizontal="right" vertical="top" wrapText="1"/>
    </xf>
    <xf numFmtId="0" fontId="57" fillId="0" borderId="14" xfId="0" applyFont="1" applyBorder="1" applyAlignment="1">
      <alignment/>
    </xf>
    <xf numFmtId="2" fontId="66" fillId="0" borderId="10" xfId="0" applyNumberFormat="1" applyFont="1" applyBorder="1" applyAlignment="1">
      <alignment horizontal="right" vertical="top" wrapText="1"/>
    </xf>
    <xf numFmtId="2" fontId="67" fillId="35" borderId="10" xfId="0" applyNumberFormat="1" applyFont="1" applyFill="1" applyBorder="1" applyAlignment="1">
      <alignment wrapText="1"/>
    </xf>
    <xf numFmtId="0" fontId="66" fillId="37" borderId="10" xfId="0" applyFont="1" applyFill="1" applyBorder="1" applyAlignment="1">
      <alignment horizontal="right" vertical="center" wrapText="1"/>
    </xf>
    <xf numFmtId="0" fontId="66" fillId="37" borderId="10" xfId="0" applyFont="1" applyFill="1" applyBorder="1" applyAlignment="1" quotePrefix="1">
      <alignment horizontal="right" vertical="center" wrapText="1"/>
    </xf>
    <xf numFmtId="0" fontId="66" fillId="37" borderId="10" xfId="0" applyFont="1" applyFill="1" applyBorder="1" applyAlignment="1">
      <alignment vertical="center" wrapText="1"/>
    </xf>
    <xf numFmtId="0" fontId="66" fillId="20" borderId="10" xfId="0" applyFont="1" applyFill="1" applyBorder="1" applyAlignment="1">
      <alignment horizontal="right" vertical="center" wrapText="1"/>
    </xf>
    <xf numFmtId="3" fontId="66" fillId="37" borderId="10" xfId="0" applyNumberFormat="1" applyFont="1" applyFill="1" applyBorder="1" applyAlignment="1">
      <alignment horizontal="right" vertical="center"/>
    </xf>
    <xf numFmtId="165" fontId="66" fillId="37" borderId="10" xfId="0" applyNumberFormat="1" applyFont="1" applyFill="1" applyBorder="1" applyAlignment="1">
      <alignment horizontal="right" vertical="center"/>
    </xf>
    <xf numFmtId="0" fontId="66" fillId="20" borderId="10" xfId="0" applyFont="1" applyFill="1" applyBorder="1" applyAlignment="1">
      <alignment horizontal="right" vertical="center"/>
    </xf>
    <xf numFmtId="0" fontId="65" fillId="37" borderId="10" xfId="0" applyFont="1" applyFill="1" applyBorder="1" applyAlignment="1">
      <alignment vertical="center" wrapText="1"/>
    </xf>
    <xf numFmtId="0" fontId="65" fillId="20" borderId="10" xfId="0" applyFont="1" applyFill="1" applyBorder="1" applyAlignment="1">
      <alignment horizontal="right" vertical="center" wrapText="1"/>
    </xf>
    <xf numFmtId="3" fontId="65" fillId="37" borderId="10" xfId="0" applyNumberFormat="1" applyFont="1" applyFill="1" applyBorder="1" applyAlignment="1">
      <alignment horizontal="right" vertical="center"/>
    </xf>
    <xf numFmtId="165" fontId="65" fillId="37" borderId="10" xfId="0" applyNumberFormat="1" applyFont="1" applyFill="1" applyBorder="1" applyAlignment="1">
      <alignment horizontal="right" vertical="center"/>
    </xf>
    <xf numFmtId="0" fontId="65" fillId="20" borderId="10" xfId="0" applyFont="1" applyFill="1" applyBorder="1" applyAlignment="1">
      <alignment horizontal="right" vertical="center"/>
    </xf>
    <xf numFmtId="0" fontId="65" fillId="37" borderId="10" xfId="0" applyFont="1" applyFill="1" applyBorder="1" applyAlignment="1">
      <alignment horizontal="right" vertical="center" wrapText="1"/>
    </xf>
    <xf numFmtId="0" fontId="66" fillId="37" borderId="10" xfId="0" applyFont="1" applyFill="1" applyBorder="1" applyAlignment="1">
      <alignment horizontal="right" vertical="center"/>
    </xf>
    <xf numFmtId="164" fontId="66" fillId="20" borderId="10" xfId="0" applyNumberFormat="1" applyFont="1" applyFill="1" applyBorder="1" applyAlignment="1" quotePrefix="1">
      <alignment horizontal="right" vertical="center" wrapText="1"/>
    </xf>
    <xf numFmtId="165" fontId="66" fillId="37" borderId="10" xfId="0" applyNumberFormat="1" applyFont="1" applyFill="1" applyBorder="1" applyAlignment="1">
      <alignment horizontal="right" vertical="center" wrapText="1"/>
    </xf>
    <xf numFmtId="0" fontId="65" fillId="0" borderId="10" xfId="0" applyFont="1" applyBorder="1" applyAlignment="1">
      <alignment vertical="center" wrapText="1"/>
    </xf>
    <xf numFmtId="3" fontId="65" fillId="0" borderId="10" xfId="0" applyNumberFormat="1" applyFont="1" applyBorder="1" applyAlignment="1">
      <alignment horizontal="right" vertical="center" wrapText="1"/>
    </xf>
    <xf numFmtId="0" fontId="65" fillId="0" borderId="10" xfId="0" applyFont="1" applyBorder="1" applyAlignment="1">
      <alignment horizontal="right" vertical="center" wrapText="1"/>
    </xf>
    <xf numFmtId="0" fontId="67" fillId="35" borderId="10" xfId="0" applyFont="1" applyFill="1" applyBorder="1" applyAlignment="1">
      <alignment vertical="center" wrapText="1"/>
    </xf>
    <xf numFmtId="0" fontId="67" fillId="35" borderId="10" xfId="0" applyFont="1" applyFill="1" applyBorder="1" applyAlignment="1">
      <alignment horizontal="right" vertical="center" wrapText="1"/>
    </xf>
    <xf numFmtId="164" fontId="67" fillId="35" borderId="10" xfId="0" applyNumberFormat="1" applyFont="1" applyFill="1" applyBorder="1" applyAlignment="1">
      <alignment horizontal="right" vertical="center" wrapText="1"/>
    </xf>
    <xf numFmtId="3" fontId="67" fillId="35" borderId="10" xfId="0" applyNumberFormat="1" applyFont="1" applyFill="1" applyBorder="1" applyAlignment="1">
      <alignment horizontal="right" vertical="center" wrapText="1"/>
    </xf>
    <xf numFmtId="165" fontId="65" fillId="0" borderId="12" xfId="0" applyNumberFormat="1" applyFont="1" applyBorder="1" applyAlignment="1">
      <alignment horizontal="right" vertical="center" wrapText="1"/>
    </xf>
    <xf numFmtId="0" fontId="72" fillId="37" borderId="10" xfId="0" applyFont="1" applyFill="1" applyBorder="1" applyAlignment="1">
      <alignment wrapText="1"/>
    </xf>
    <xf numFmtId="0" fontId="73" fillId="37" borderId="10" xfId="0" applyFont="1" applyFill="1" applyBorder="1" applyAlignment="1">
      <alignment wrapText="1"/>
    </xf>
    <xf numFmtId="0" fontId="73" fillId="0" borderId="10" xfId="0" applyFont="1" applyBorder="1" applyAlignment="1">
      <alignment wrapText="1"/>
    </xf>
    <xf numFmtId="164" fontId="65" fillId="0" borderId="10" xfId="0" applyNumberFormat="1" applyFont="1" applyBorder="1" applyAlignment="1">
      <alignment horizontal="right" wrapText="1"/>
    </xf>
    <xf numFmtId="164" fontId="65" fillId="36" borderId="10" xfId="0" applyNumberFormat="1" applyFont="1" applyFill="1" applyBorder="1" applyAlignment="1">
      <alignment horizontal="right" wrapText="1"/>
    </xf>
    <xf numFmtId="164" fontId="65" fillId="20" borderId="10" xfId="0" applyNumberFormat="1" applyFont="1" applyFill="1" applyBorder="1" applyAlignment="1">
      <alignment horizontal="right" wrapText="1"/>
    </xf>
    <xf numFmtId="3" fontId="65" fillId="0" borderId="10" xfId="0" applyNumberFormat="1" applyFont="1" applyBorder="1" applyAlignment="1">
      <alignment wrapText="1"/>
    </xf>
    <xf numFmtId="0" fontId="11" fillId="34" borderId="10" xfId="46" applyFont="1" applyFill="1" applyBorder="1" applyAlignment="1">
      <alignment horizontal="right"/>
      <protection/>
    </xf>
    <xf numFmtId="2" fontId="72" fillId="34" borderId="10" xfId="0" applyNumberFormat="1" applyFont="1" applyFill="1" applyBorder="1" applyAlignment="1">
      <alignment horizontal="right" wrapText="1"/>
    </xf>
    <xf numFmtId="2" fontId="74" fillId="34" borderId="10" xfId="0" applyNumberFormat="1" applyFont="1" applyFill="1" applyBorder="1" applyAlignment="1">
      <alignment horizontal="left" wrapText="1"/>
    </xf>
    <xf numFmtId="2" fontId="66" fillId="0" borderId="10" xfId="0" applyNumberFormat="1" applyFont="1" applyBorder="1" applyAlignment="1">
      <alignment horizontal="left" wrapText="1"/>
    </xf>
    <xf numFmtId="2" fontId="67" fillId="35" borderId="10" xfId="0" applyNumberFormat="1" applyFont="1" applyFill="1" applyBorder="1" applyAlignment="1">
      <alignment horizontal="right" wrapText="1"/>
    </xf>
    <xf numFmtId="0" fontId="74" fillId="34" borderId="10" xfId="0" applyFont="1" applyFill="1" applyBorder="1" applyAlignment="1">
      <alignment horizontal="left" wrapText="1"/>
    </xf>
    <xf numFmtId="2" fontId="65" fillId="34" borderId="10" xfId="0" applyNumberFormat="1" applyFont="1" applyFill="1" applyBorder="1" applyAlignment="1">
      <alignment horizontal="right" wrapText="1"/>
    </xf>
    <xf numFmtId="1" fontId="67" fillId="35" borderId="10" xfId="0" applyNumberFormat="1" applyFont="1" applyFill="1" applyBorder="1" applyAlignment="1">
      <alignment horizontal="right" wrapText="1"/>
    </xf>
    <xf numFmtId="0" fontId="65" fillId="0" borderId="10" xfId="0" applyFont="1" applyBorder="1" applyAlignment="1">
      <alignment horizontal="left" wrapText="1"/>
    </xf>
    <xf numFmtId="1" fontId="65" fillId="20" borderId="10" xfId="0" applyNumberFormat="1" applyFont="1" applyFill="1" applyBorder="1" applyAlignment="1">
      <alignment horizontal="right" wrapText="1"/>
    </xf>
    <xf numFmtId="164" fontId="74" fillId="34" borderId="10" xfId="0" applyNumberFormat="1" applyFont="1" applyFill="1" applyBorder="1" applyAlignment="1">
      <alignment horizontal="left" wrapText="1"/>
    </xf>
    <xf numFmtId="164" fontId="75" fillId="38" borderId="10" xfId="0" applyNumberFormat="1" applyFont="1" applyFill="1" applyBorder="1" applyAlignment="1">
      <alignment horizontal="right" wrapText="1"/>
    </xf>
    <xf numFmtId="0" fontId="65" fillId="34" borderId="10" xfId="0" applyFont="1" applyFill="1" applyBorder="1" applyAlignment="1">
      <alignment wrapText="1"/>
    </xf>
    <xf numFmtId="0" fontId="73" fillId="34" borderId="10" xfId="0" applyFont="1" applyFill="1" applyBorder="1" applyAlignment="1">
      <alignment horizontal="left"/>
    </xf>
    <xf numFmtId="3" fontId="73" fillId="36" borderId="10" xfId="0" applyNumberFormat="1" applyFont="1" applyFill="1" applyBorder="1" applyAlignment="1">
      <alignment horizontal="right"/>
    </xf>
    <xf numFmtId="3" fontId="73" fillId="34" borderId="10" xfId="0" applyNumberFormat="1" applyFont="1" applyFill="1" applyBorder="1" applyAlignment="1">
      <alignment horizontal="right"/>
    </xf>
    <xf numFmtId="164" fontId="73" fillId="34" borderId="10" xfId="0" applyNumberFormat="1" applyFont="1" applyFill="1" applyBorder="1" applyAlignment="1">
      <alignment horizontal="right"/>
    </xf>
    <xf numFmtId="164" fontId="73" fillId="36" borderId="10" xfId="0" applyNumberFormat="1" applyFont="1" applyFill="1" applyBorder="1" applyAlignment="1">
      <alignment horizontal="right"/>
    </xf>
    <xf numFmtId="0" fontId="72" fillId="34" borderId="10" xfId="0" applyFont="1" applyFill="1" applyBorder="1" applyAlignment="1">
      <alignment horizontal="left"/>
    </xf>
    <xf numFmtId="3" fontId="72" fillId="34" borderId="10" xfId="0" applyNumberFormat="1" applyFont="1" applyFill="1" applyBorder="1" applyAlignment="1">
      <alignment horizontal="right"/>
    </xf>
    <xf numFmtId="164" fontId="72" fillId="34" borderId="10" xfId="0" applyNumberFormat="1" applyFont="1" applyFill="1" applyBorder="1" applyAlignment="1">
      <alignment horizontal="right"/>
    </xf>
    <xf numFmtId="164" fontId="72" fillId="36" borderId="10" xfId="0" applyNumberFormat="1" applyFont="1" applyFill="1" applyBorder="1" applyAlignment="1">
      <alignment horizontal="right"/>
    </xf>
    <xf numFmtId="165" fontId="73" fillId="34" borderId="10" xfId="0" applyNumberFormat="1" applyFont="1" applyFill="1" applyBorder="1" applyAlignment="1">
      <alignment horizontal="right"/>
    </xf>
    <xf numFmtId="165" fontId="73" fillId="36" borderId="10" xfId="0" applyNumberFormat="1" applyFont="1" applyFill="1" applyBorder="1" applyAlignment="1">
      <alignment horizontal="right"/>
    </xf>
    <xf numFmtId="165" fontId="67" fillId="35" borderId="10" xfId="0" applyNumberFormat="1" applyFont="1" applyFill="1" applyBorder="1" applyAlignment="1">
      <alignment wrapText="1"/>
    </xf>
    <xf numFmtId="0" fontId="73" fillId="34" borderId="10" xfId="0" applyNumberFormat="1" applyFont="1" applyFill="1" applyBorder="1" applyAlignment="1">
      <alignment horizontal="right"/>
    </xf>
    <xf numFmtId="0" fontId="72" fillId="34" borderId="10" xfId="0" applyNumberFormat="1" applyFont="1" applyFill="1" applyBorder="1" applyAlignment="1">
      <alignment horizontal="right"/>
    </xf>
    <xf numFmtId="0" fontId="72" fillId="36" borderId="10" xfId="0" applyFont="1" applyFill="1" applyBorder="1" applyAlignment="1">
      <alignment horizontal="right" wrapText="1"/>
    </xf>
    <xf numFmtId="0" fontId="72" fillId="36" borderId="10" xfId="0" applyNumberFormat="1" applyFont="1" applyFill="1" applyBorder="1" applyAlignment="1">
      <alignment horizontal="right" wrapText="1"/>
    </xf>
    <xf numFmtId="0" fontId="73" fillId="36" borderId="10" xfId="0" applyNumberFormat="1" applyFont="1" applyFill="1" applyBorder="1" applyAlignment="1">
      <alignment horizontal="right"/>
    </xf>
    <xf numFmtId="0" fontId="72" fillId="36" borderId="10" xfId="0" applyNumberFormat="1" applyFont="1" applyFill="1" applyBorder="1" applyAlignment="1">
      <alignment horizontal="right"/>
    </xf>
    <xf numFmtId="0" fontId="66" fillId="0" borderId="10" xfId="0" applyNumberFormat="1" applyFont="1" applyBorder="1" applyAlignment="1">
      <alignment horizontal="right" vertical="top" wrapText="1"/>
    </xf>
    <xf numFmtId="0" fontId="72" fillId="37" borderId="10" xfId="0" applyFont="1" applyFill="1" applyBorder="1" applyAlignment="1">
      <alignment horizontal="right" wrapText="1"/>
    </xf>
    <xf numFmtId="49" fontId="76" fillId="38" borderId="10" xfId="0" applyNumberFormat="1" applyFont="1" applyFill="1" applyBorder="1" applyAlignment="1">
      <alignment/>
    </xf>
    <xf numFmtId="3" fontId="75" fillId="38" borderId="10" xfId="0" applyNumberFormat="1" applyFont="1" applyFill="1" applyBorder="1" applyAlignment="1">
      <alignment horizontal="right"/>
    </xf>
    <xf numFmtId="0" fontId="0" fillId="0" borderId="17" xfId="0" applyBorder="1" applyAlignment="1">
      <alignment/>
    </xf>
    <xf numFmtId="0" fontId="61" fillId="33" borderId="18" xfId="0" applyFont="1" applyFill="1" applyBorder="1" applyAlignment="1">
      <alignment vertical="top"/>
    </xf>
    <xf numFmtId="0" fontId="60" fillId="0" borderId="18" xfId="0" applyFont="1" applyBorder="1" applyAlignment="1">
      <alignment/>
    </xf>
    <xf numFmtId="0" fontId="0" fillId="0" borderId="19" xfId="0" applyBorder="1" applyAlignment="1">
      <alignment/>
    </xf>
    <xf numFmtId="0" fontId="61" fillId="33" borderId="20" xfId="0" applyFont="1" applyFill="1" applyBorder="1" applyAlignment="1">
      <alignment vertical="top"/>
    </xf>
    <xf numFmtId="0" fontId="66" fillId="0" borderId="21" xfId="0" applyFont="1" applyBorder="1" applyAlignment="1">
      <alignment horizontal="left" wrapText="1"/>
    </xf>
    <xf numFmtId="0" fontId="58" fillId="0" borderId="0" xfId="0" applyFont="1" applyAlignment="1">
      <alignment horizontal="justify"/>
    </xf>
    <xf numFmtId="0" fontId="0" fillId="0" borderId="0" xfId="0" applyAlignment="1">
      <alignment/>
    </xf>
    <xf numFmtId="0" fontId="70" fillId="0" borderId="0" xfId="0" applyFont="1" applyBorder="1" applyAlignment="1">
      <alignment horizontal="justify"/>
    </xf>
    <xf numFmtId="0" fontId="0" fillId="0" borderId="0" xfId="0" applyBorder="1" applyAlignment="1">
      <alignment/>
    </xf>
    <xf numFmtId="0" fontId="65" fillId="0" borderId="10" xfId="0" applyFont="1" applyBorder="1" applyAlignment="1">
      <alignment horizontal="justify" wrapText="1"/>
    </xf>
    <xf numFmtId="0" fontId="65" fillId="20" borderId="10" xfId="0" applyFont="1" applyFill="1" applyBorder="1" applyAlignment="1">
      <alignment horizontal="center" wrapText="1"/>
    </xf>
    <xf numFmtId="0" fontId="65" fillId="0" borderId="10" xfId="0" applyFont="1" applyBorder="1" applyAlignment="1">
      <alignment horizontal="center" wrapText="1"/>
    </xf>
    <xf numFmtId="0" fontId="0" fillId="0" borderId="10" xfId="0" applyBorder="1" applyAlignment="1">
      <alignment horizontal="center"/>
    </xf>
    <xf numFmtId="0" fontId="61" fillId="0" borderId="0" xfId="0" applyFont="1" applyAlignment="1">
      <alignment horizontal="justify"/>
    </xf>
    <xf numFmtId="0" fontId="77" fillId="0" borderId="0" xfId="0" applyFont="1" applyAlignment="1">
      <alignment/>
    </xf>
    <xf numFmtId="0" fontId="58" fillId="0" borderId="0" xfId="0" applyFont="1" applyAlignment="1">
      <alignment horizontal="left"/>
    </xf>
    <xf numFmtId="0" fontId="65" fillId="34" borderId="10" xfId="0" applyFont="1" applyFill="1" applyBorder="1" applyAlignment="1">
      <alignment horizontal="left"/>
    </xf>
    <xf numFmtId="0" fontId="66" fillId="34" borderId="10" xfId="0" applyFont="1" applyFill="1" applyBorder="1" applyAlignment="1">
      <alignment horizontal="center" wrapText="1"/>
    </xf>
    <xf numFmtId="0" fontId="0" fillId="34" borderId="10" xfId="0" applyFill="1" applyBorder="1" applyAlignment="1">
      <alignment horizontal="center" wrapText="1"/>
    </xf>
    <xf numFmtId="0" fontId="12" fillId="34" borderId="10" xfId="0" applyFont="1" applyFill="1" applyBorder="1" applyAlignment="1">
      <alignment wrapText="1"/>
    </xf>
    <xf numFmtId="0" fontId="72" fillId="34" borderId="10" xfId="0" applyFont="1" applyFill="1" applyBorder="1" applyAlignment="1">
      <alignment/>
    </xf>
    <xf numFmtId="0" fontId="73" fillId="36" borderId="10" xfId="0" applyFont="1" applyFill="1" applyBorder="1" applyAlignment="1">
      <alignment horizontal="center"/>
    </xf>
    <xf numFmtId="0" fontId="73" fillId="0" borderId="10" xfId="0" applyFont="1" applyBorder="1" applyAlignment="1">
      <alignment horizontal="center"/>
    </xf>
    <xf numFmtId="0" fontId="72" fillId="0" borderId="10" xfId="0" applyFont="1" applyBorder="1" applyAlignment="1">
      <alignment horizontal="center"/>
    </xf>
    <xf numFmtId="0" fontId="72" fillId="36" borderId="10" xfId="0" applyFont="1" applyFill="1" applyBorder="1" applyAlignment="1">
      <alignment horizontal="center"/>
    </xf>
    <xf numFmtId="0" fontId="66" fillId="34" borderId="10" xfId="0" applyFont="1" applyFill="1" applyBorder="1" applyAlignment="1">
      <alignment horizontal="right" wrapText="1"/>
    </xf>
    <xf numFmtId="0" fontId="65" fillId="34" borderId="10" xfId="0" applyFont="1" applyFill="1" applyBorder="1" applyAlignment="1">
      <alignment horizontal="justify" wrapText="1"/>
    </xf>
    <xf numFmtId="0" fontId="65" fillId="34" borderId="11" xfId="0" applyFont="1" applyFill="1" applyBorder="1" applyAlignment="1">
      <alignment horizontal="left" wrapText="1"/>
    </xf>
    <xf numFmtId="0" fontId="65" fillId="34" borderId="22" xfId="0" applyFont="1" applyFill="1" applyBorder="1" applyAlignment="1">
      <alignment horizontal="left" wrapText="1"/>
    </xf>
    <xf numFmtId="0" fontId="16" fillId="0" borderId="0" xfId="0" applyFont="1" applyAlignment="1">
      <alignment horizontal="justify" vertical="top"/>
    </xf>
    <xf numFmtId="0" fontId="19" fillId="0" borderId="0" xfId="0" applyFont="1" applyAlignment="1">
      <alignment vertical="top"/>
    </xf>
    <xf numFmtId="0" fontId="0" fillId="0" borderId="10" xfId="0" applyBorder="1" applyAlignment="1">
      <alignment horizontal="center" wrapText="1"/>
    </xf>
    <xf numFmtId="0" fontId="65" fillId="34" borderId="10" xfId="0" applyFont="1" applyFill="1" applyBorder="1" applyAlignment="1">
      <alignment horizontal="right" wrapText="1"/>
    </xf>
    <xf numFmtId="0" fontId="65" fillId="0" borderId="10" xfId="0" applyFont="1" applyBorder="1" applyAlignment="1">
      <alignment horizontal="left"/>
    </xf>
    <xf numFmtId="2" fontId="65" fillId="34" borderId="10" xfId="0" applyNumberFormat="1" applyFont="1" applyFill="1" applyBorder="1" applyAlignment="1">
      <alignment horizontal="center" vertical="center" wrapText="1"/>
    </xf>
    <xf numFmtId="0" fontId="62" fillId="0" borderId="0" xfId="0" applyFont="1" applyFill="1" applyAlignment="1">
      <alignment horizontal="left" vertical="top" wrapText="1"/>
    </xf>
    <xf numFmtId="0" fontId="16" fillId="0" borderId="0" xfId="0" applyFont="1" applyBorder="1" applyAlignment="1">
      <alignment horizontal="justify"/>
    </xf>
    <xf numFmtId="0" fontId="19" fillId="0" borderId="0" xfId="0" applyFont="1" applyBorder="1" applyAlignment="1">
      <alignment/>
    </xf>
    <xf numFmtId="0" fontId="65" fillId="34" borderId="10" xfId="0" applyFont="1" applyFill="1" applyBorder="1" applyAlignment="1">
      <alignment horizontal="left" wrapText="1"/>
    </xf>
    <xf numFmtId="0" fontId="65" fillId="0" borderId="23" xfId="0" applyFont="1" applyBorder="1" applyAlignment="1">
      <alignment horizontal="left" vertical="center"/>
    </xf>
    <xf numFmtId="0" fontId="65" fillId="0" borderId="24" xfId="0" applyFont="1" applyBorder="1" applyAlignment="1">
      <alignment horizontal="left" vertical="center"/>
    </xf>
    <xf numFmtId="0" fontId="65" fillId="0" borderId="25" xfId="0" applyFont="1" applyBorder="1" applyAlignment="1">
      <alignment horizontal="left" vertical="center"/>
    </xf>
    <xf numFmtId="0" fontId="65" fillId="0" borderId="10" xfId="0" applyFont="1" applyBorder="1" applyAlignment="1">
      <alignment horizontal="center" vertical="top" wrapText="1"/>
    </xf>
    <xf numFmtId="0" fontId="65" fillId="36" borderId="10" xfId="0" applyFont="1" applyFill="1" applyBorder="1" applyAlignment="1">
      <alignment horizontal="center" vertical="top" wrapText="1"/>
    </xf>
    <xf numFmtId="0" fontId="65" fillId="0" borderId="11" xfId="0" applyFont="1" applyBorder="1" applyAlignment="1">
      <alignment horizontal="left" vertical="center"/>
    </xf>
    <xf numFmtId="0" fontId="65" fillId="0" borderId="0" xfId="0" applyFont="1" applyBorder="1" applyAlignment="1">
      <alignment horizontal="left" vertical="center"/>
    </xf>
    <xf numFmtId="0" fontId="65" fillId="0" borderId="22" xfId="0" applyFont="1" applyBorder="1" applyAlignment="1">
      <alignment horizontal="left" vertical="center"/>
    </xf>
    <xf numFmtId="0" fontId="65" fillId="0" borderId="12" xfId="0" applyFont="1" applyBorder="1" applyAlignment="1">
      <alignment horizontal="center" vertical="top" wrapText="1"/>
    </xf>
    <xf numFmtId="0" fontId="65" fillId="37" borderId="10" xfId="0" applyFont="1" applyFill="1" applyBorder="1" applyAlignment="1">
      <alignment horizontal="center" vertical="center" wrapText="1"/>
    </xf>
    <xf numFmtId="0" fontId="65" fillId="37" borderId="10" xfId="0" applyFont="1" applyFill="1" applyBorder="1" applyAlignment="1">
      <alignment horizontal="left" vertical="center" wrapText="1"/>
    </xf>
    <xf numFmtId="0" fontId="65" fillId="20" borderId="10" xfId="0" applyFont="1" applyFill="1" applyBorder="1" applyAlignment="1">
      <alignment horizontal="center" vertical="center" wrapText="1"/>
    </xf>
    <xf numFmtId="0" fontId="65" fillId="37" borderId="10" xfId="0" applyFont="1" applyFill="1" applyBorder="1" applyAlignment="1">
      <alignment horizontal="left" wrapText="1"/>
    </xf>
    <xf numFmtId="0" fontId="65" fillId="37" borderId="11" xfId="0" applyFont="1" applyFill="1" applyBorder="1" applyAlignment="1">
      <alignment horizontal="left" vertical="center" wrapText="1"/>
    </xf>
    <xf numFmtId="0" fontId="65" fillId="37" borderId="22" xfId="0" applyFont="1" applyFill="1" applyBorder="1" applyAlignment="1">
      <alignment horizontal="left" vertical="center" wrapText="1"/>
    </xf>
    <xf numFmtId="0" fontId="65" fillId="0" borderId="10" xfId="0" applyFont="1" applyFill="1" applyBorder="1" applyAlignment="1">
      <alignment horizontal="center" vertical="center"/>
    </xf>
    <xf numFmtId="0" fontId="61" fillId="0" borderId="0" xfId="0" applyFont="1" applyBorder="1" applyAlignment="1">
      <alignment horizontal="justify"/>
    </xf>
    <xf numFmtId="0" fontId="77" fillId="0" borderId="0" xfId="0" applyFont="1" applyBorder="1" applyAlignment="1">
      <alignment/>
    </xf>
    <xf numFmtId="0" fontId="12" fillId="0" borderId="10" xfId="46" applyFont="1" applyBorder="1" applyAlignment="1">
      <alignment/>
      <protection/>
    </xf>
    <xf numFmtId="0" fontId="65" fillId="34" borderId="10" xfId="0" applyFont="1" applyFill="1" applyBorder="1" applyAlignment="1">
      <alignment horizontal="center" wrapText="1"/>
    </xf>
    <xf numFmtId="0" fontId="65" fillId="34" borderId="11" xfId="0" applyFont="1" applyFill="1" applyBorder="1" applyAlignment="1">
      <alignment horizontal="left" vertical="center" wrapText="1"/>
    </xf>
    <xf numFmtId="0" fontId="65" fillId="34" borderId="22" xfId="0" applyFont="1" applyFill="1" applyBorder="1" applyAlignment="1">
      <alignment horizontal="left" vertical="center" wrapText="1"/>
    </xf>
    <xf numFmtId="2" fontId="65" fillId="34" borderId="10" xfId="0" applyNumberFormat="1" applyFont="1" applyFill="1" applyBorder="1" applyAlignment="1">
      <alignment horizontal="center"/>
    </xf>
    <xf numFmtId="2" fontId="65" fillId="36" borderId="10" xfId="0" applyNumberFormat="1" applyFont="1" applyFill="1" applyBorder="1" applyAlignment="1">
      <alignment horizontal="center"/>
    </xf>
    <xf numFmtId="2" fontId="72" fillId="34" borderId="10" xfId="0" applyNumberFormat="1" applyFont="1" applyFill="1" applyBorder="1" applyAlignment="1">
      <alignment horizontal="center" wrapText="1"/>
    </xf>
    <xf numFmtId="0" fontId="72" fillId="34" borderId="10" xfId="0" applyFont="1" applyFill="1" applyBorder="1" applyAlignment="1">
      <alignment horizontal="center" wrapText="1"/>
    </xf>
    <xf numFmtId="0" fontId="78" fillId="0" borderId="0" xfId="0" applyFont="1" applyBorder="1" applyAlignment="1">
      <alignment horizontal="justify"/>
    </xf>
    <xf numFmtId="0" fontId="78" fillId="0" borderId="0" xfId="0" applyFont="1" applyAlignment="1">
      <alignment horizontal="justify"/>
    </xf>
    <xf numFmtId="0" fontId="65" fillId="0" borderId="11" xfId="0" applyFont="1" applyBorder="1" applyAlignment="1">
      <alignment horizontal="left" vertical="center" wrapText="1"/>
    </xf>
    <xf numFmtId="0" fontId="65" fillId="0" borderId="0" xfId="0" applyFont="1" applyBorder="1" applyAlignment="1">
      <alignment horizontal="left" vertical="center" wrapText="1"/>
    </xf>
    <xf numFmtId="0" fontId="65" fillId="0" borderId="22" xfId="0" applyFont="1" applyBorder="1" applyAlignment="1">
      <alignment horizontal="left" vertical="center" wrapText="1"/>
    </xf>
    <xf numFmtId="0" fontId="65" fillId="34" borderId="11" xfId="0" applyFont="1" applyFill="1" applyBorder="1" applyAlignment="1">
      <alignment horizontal="center" wrapText="1"/>
    </xf>
    <xf numFmtId="0" fontId="0" fillId="0" borderId="11" xfId="0" applyBorder="1" applyAlignment="1">
      <alignment/>
    </xf>
    <xf numFmtId="0" fontId="65" fillId="20" borderId="22" xfId="0" applyFont="1" applyFill="1" applyBorder="1" applyAlignment="1">
      <alignment horizontal="center" wrapText="1"/>
    </xf>
    <xf numFmtId="0" fontId="0" fillId="0" borderId="22" xfId="0" applyBorder="1" applyAlignment="1">
      <alignment/>
    </xf>
    <xf numFmtId="0" fontId="65" fillId="34" borderId="22" xfId="0" applyFont="1" applyFill="1" applyBorder="1" applyAlignment="1">
      <alignment horizontal="center"/>
    </xf>
    <xf numFmtId="0" fontId="66" fillId="34" borderId="11" xfId="0" applyFont="1" applyFill="1" applyBorder="1" applyAlignment="1">
      <alignment horizontal="right" wrapText="1"/>
    </xf>
    <xf numFmtId="0" fontId="0" fillId="0" borderId="22" xfId="0" applyBorder="1" applyAlignment="1">
      <alignment wrapText="1"/>
    </xf>
    <xf numFmtId="0" fontId="65" fillId="34" borderId="11" xfId="0" applyFont="1" applyFill="1" applyBorder="1" applyAlignment="1">
      <alignment horizontal="right" wrapText="1"/>
    </xf>
    <xf numFmtId="0" fontId="54" fillId="0" borderId="22" xfId="0" applyFont="1" applyBorder="1" applyAlignment="1">
      <alignmen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B3:K17"/>
  <sheetViews>
    <sheetView zoomScalePageLayoutView="0" workbookViewId="0" topLeftCell="A1">
      <selection activeCell="F36" sqref="F36"/>
    </sheetView>
  </sheetViews>
  <sheetFormatPr defaultColWidth="9.140625" defaultRowHeight="15"/>
  <cols>
    <col min="1" max="1" width="4.28125" style="0" customWidth="1"/>
  </cols>
  <sheetData>
    <row r="3" spans="2:11" ht="15">
      <c r="B3" s="192" t="s">
        <v>0</v>
      </c>
      <c r="C3" s="193"/>
      <c r="D3" s="193"/>
      <c r="E3" s="193"/>
      <c r="F3" s="193"/>
      <c r="G3" s="193"/>
      <c r="H3" s="193"/>
      <c r="I3" s="193"/>
      <c r="J3" s="193"/>
      <c r="K3" s="193"/>
    </row>
    <row r="4" spans="2:11" ht="15">
      <c r="B4" s="194" t="s">
        <v>280</v>
      </c>
      <c r="C4" s="195"/>
      <c r="D4" s="195"/>
      <c r="E4" s="195"/>
      <c r="F4" s="195"/>
      <c r="G4" s="195"/>
      <c r="H4" s="195"/>
      <c r="I4" s="195"/>
      <c r="J4" s="195"/>
      <c r="K4" s="195"/>
    </row>
    <row r="5" spans="2:11" ht="15">
      <c r="B5" s="196" t="s">
        <v>1</v>
      </c>
      <c r="C5" s="197">
        <v>2016</v>
      </c>
      <c r="D5" s="197"/>
      <c r="E5" s="197"/>
      <c r="F5" s="198">
        <v>2015</v>
      </c>
      <c r="G5" s="198"/>
      <c r="H5" s="198"/>
      <c r="I5" s="197" t="s">
        <v>279</v>
      </c>
      <c r="J5" s="197"/>
      <c r="K5" s="197"/>
    </row>
    <row r="6" spans="2:11" ht="15">
      <c r="B6" s="196"/>
      <c r="C6" s="197"/>
      <c r="D6" s="197"/>
      <c r="E6" s="197"/>
      <c r="F6" s="198"/>
      <c r="G6" s="198"/>
      <c r="H6" s="198"/>
      <c r="I6" s="199"/>
      <c r="J6" s="199"/>
      <c r="K6" s="199"/>
    </row>
    <row r="7" spans="2:11" ht="15">
      <c r="B7" s="196"/>
      <c r="C7" s="38" t="s">
        <v>2</v>
      </c>
      <c r="D7" s="38" t="s">
        <v>3</v>
      </c>
      <c r="E7" s="38" t="s">
        <v>4</v>
      </c>
      <c r="F7" s="69" t="s">
        <v>2</v>
      </c>
      <c r="G7" s="69" t="s">
        <v>3</v>
      </c>
      <c r="H7" s="69" t="s">
        <v>4</v>
      </c>
      <c r="I7" s="69" t="s">
        <v>2</v>
      </c>
      <c r="J7" s="69" t="s">
        <v>3</v>
      </c>
      <c r="K7" s="69" t="s">
        <v>4</v>
      </c>
    </row>
    <row r="8" spans="2:11" ht="15">
      <c r="B8" s="45" t="s">
        <v>5</v>
      </c>
      <c r="C8" s="38">
        <v>1338</v>
      </c>
      <c r="D8" s="38">
        <v>61</v>
      </c>
      <c r="E8" s="38">
        <v>2239</v>
      </c>
      <c r="F8" s="78">
        <v>1269</v>
      </c>
      <c r="G8" s="69">
        <v>64</v>
      </c>
      <c r="H8" s="78">
        <v>2061</v>
      </c>
      <c r="I8" s="75">
        <f>C8/F8*100-100</f>
        <v>5.437352245862883</v>
      </c>
      <c r="J8" s="75">
        <f aca="true" t="shared" si="0" ref="J8:K14">D8/G8*100-100</f>
        <v>-4.6875</v>
      </c>
      <c r="K8" s="75">
        <f t="shared" si="0"/>
        <v>8.636584182435712</v>
      </c>
    </row>
    <row r="9" spans="2:11" ht="15">
      <c r="B9" s="45" t="s">
        <v>6</v>
      </c>
      <c r="C9" s="74">
        <v>322</v>
      </c>
      <c r="D9" s="74">
        <v>14</v>
      </c>
      <c r="E9" s="74">
        <v>506</v>
      </c>
      <c r="F9" s="69">
        <v>332</v>
      </c>
      <c r="G9" s="69">
        <v>9</v>
      </c>
      <c r="H9" s="69">
        <v>542</v>
      </c>
      <c r="I9" s="75">
        <f aca="true" t="shared" si="1" ref="I9:I14">C9/F9*100-100</f>
        <v>-3.01204819277109</v>
      </c>
      <c r="J9" s="75">
        <f t="shared" si="0"/>
        <v>55.55555555555557</v>
      </c>
      <c r="K9" s="75">
        <f t="shared" si="0"/>
        <v>-6.642066420664207</v>
      </c>
    </row>
    <row r="10" spans="2:11" ht="15">
      <c r="B10" s="45" t="s">
        <v>7</v>
      </c>
      <c r="C10" s="38">
        <v>5140</v>
      </c>
      <c r="D10" s="38">
        <v>91</v>
      </c>
      <c r="E10" s="38">
        <v>7373</v>
      </c>
      <c r="F10" s="78">
        <v>4872</v>
      </c>
      <c r="G10" s="69">
        <v>86</v>
      </c>
      <c r="H10" s="78">
        <v>6960</v>
      </c>
      <c r="I10" s="75">
        <f t="shared" si="1"/>
        <v>5.500821018062396</v>
      </c>
      <c r="J10" s="75">
        <f t="shared" si="0"/>
        <v>5.813953488372107</v>
      </c>
      <c r="K10" s="75">
        <f t="shared" si="0"/>
        <v>5.93390804597702</v>
      </c>
    </row>
    <row r="11" spans="2:11" ht="15">
      <c r="B11" s="45" t="s">
        <v>8</v>
      </c>
      <c r="C11" s="74">
        <v>564</v>
      </c>
      <c r="D11" s="74">
        <v>14</v>
      </c>
      <c r="E11" s="74">
        <v>920</v>
      </c>
      <c r="F11" s="69">
        <v>501</v>
      </c>
      <c r="G11" s="69">
        <v>19</v>
      </c>
      <c r="H11" s="69">
        <v>813</v>
      </c>
      <c r="I11" s="75">
        <f t="shared" si="1"/>
        <v>12.574850299401191</v>
      </c>
      <c r="J11" s="75">
        <f t="shared" si="0"/>
        <v>-26.31578947368422</v>
      </c>
      <c r="K11" s="75">
        <f t="shared" si="0"/>
        <v>13.161131611316108</v>
      </c>
    </row>
    <row r="12" spans="2:11" ht="15">
      <c r="B12" s="45" t="s">
        <v>9</v>
      </c>
      <c r="C12" s="38">
        <v>2416</v>
      </c>
      <c r="D12" s="38">
        <v>38</v>
      </c>
      <c r="E12" s="38">
        <v>3868</v>
      </c>
      <c r="F12" s="78">
        <v>2137</v>
      </c>
      <c r="G12" s="69">
        <v>57</v>
      </c>
      <c r="H12" s="78">
        <v>3379</v>
      </c>
      <c r="I12" s="75">
        <f t="shared" si="1"/>
        <v>13.055685540477313</v>
      </c>
      <c r="J12" s="75">
        <f t="shared" si="0"/>
        <v>-33.33333333333334</v>
      </c>
      <c r="K12" s="75">
        <f t="shared" si="0"/>
        <v>14.471737200355122</v>
      </c>
    </row>
    <row r="13" spans="2:11" ht="15">
      <c r="B13" s="41" t="s">
        <v>10</v>
      </c>
      <c r="C13" s="42">
        <v>9780</v>
      </c>
      <c r="D13" s="77">
        <f>SUM(D8:D12)</f>
        <v>218</v>
      </c>
      <c r="E13" s="42">
        <f>SUM(E8:E12)</f>
        <v>14906</v>
      </c>
      <c r="F13" s="42">
        <v>9111</v>
      </c>
      <c r="G13" s="77">
        <v>235</v>
      </c>
      <c r="H13" s="42">
        <v>13755</v>
      </c>
      <c r="I13" s="48">
        <f t="shared" si="1"/>
        <v>7.342772472835037</v>
      </c>
      <c r="J13" s="48">
        <f t="shared" si="0"/>
        <v>-7.234042553191486</v>
      </c>
      <c r="K13" s="48">
        <f t="shared" si="0"/>
        <v>8.367866230461644</v>
      </c>
    </row>
    <row r="14" spans="2:11" ht="15">
      <c r="B14" s="41" t="s">
        <v>11</v>
      </c>
      <c r="C14" s="42">
        <v>175791</v>
      </c>
      <c r="D14" s="42">
        <v>3283</v>
      </c>
      <c r="E14" s="42">
        <v>249175</v>
      </c>
      <c r="F14" s="42">
        <v>174539</v>
      </c>
      <c r="G14" s="42">
        <v>3428</v>
      </c>
      <c r="H14" s="42">
        <v>246920</v>
      </c>
      <c r="I14" s="48">
        <f t="shared" si="1"/>
        <v>0.7173181924956538</v>
      </c>
      <c r="J14" s="48">
        <f t="shared" si="0"/>
        <v>-4.229871645274201</v>
      </c>
      <c r="K14" s="48">
        <f t="shared" si="0"/>
        <v>0.913251255467344</v>
      </c>
    </row>
    <row r="17" spans="4:5" ht="15">
      <c r="D17" s="21"/>
      <c r="E17" s="28"/>
    </row>
  </sheetData>
  <sheetProtection/>
  <mergeCells count="6">
    <mergeCell ref="B3:K3"/>
    <mergeCell ref="B4:K4"/>
    <mergeCell ref="B5:B7"/>
    <mergeCell ref="C5:E6"/>
    <mergeCell ref="F5:H6"/>
    <mergeCell ref="I5:K6"/>
  </mergeCells>
  <printOptions/>
  <pageMargins left="0.3937007874015748" right="0.7086614173228347" top="0.7480314960629921" bottom="0.7480314960629921" header="0.31496062992125984" footer="0.3149606299212598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tabColor rgb="FFFF0000"/>
  </sheetPr>
  <dimension ref="B2:I12"/>
  <sheetViews>
    <sheetView zoomScalePageLayoutView="0" workbookViewId="0" topLeftCell="A1">
      <selection activeCell="J28" sqref="J28"/>
    </sheetView>
  </sheetViews>
  <sheetFormatPr defaultColWidth="9.140625" defaultRowHeight="15"/>
  <cols>
    <col min="1" max="1" width="3.8515625" style="0" customWidth="1"/>
    <col min="2" max="2" width="16.140625" style="0" customWidth="1"/>
  </cols>
  <sheetData>
    <row r="2" spans="2:9" ht="15">
      <c r="B2" s="8" t="s">
        <v>272</v>
      </c>
      <c r="C2" s="29"/>
      <c r="D2" s="29"/>
      <c r="E2" s="29"/>
      <c r="F2" s="29"/>
      <c r="G2" s="29"/>
      <c r="H2" s="29"/>
      <c r="I2" s="1"/>
    </row>
    <row r="3" spans="2:9" ht="15">
      <c r="B3" s="16" t="s">
        <v>230</v>
      </c>
      <c r="C3" s="15"/>
      <c r="D3" s="15"/>
      <c r="E3" s="29"/>
      <c r="F3" s="29"/>
      <c r="G3" s="29"/>
      <c r="H3" s="29"/>
      <c r="I3" s="1"/>
    </row>
    <row r="4" spans="2:9" ht="15">
      <c r="B4" s="213" t="s">
        <v>14</v>
      </c>
      <c r="C4" s="212" t="s">
        <v>2</v>
      </c>
      <c r="D4" s="212" t="s">
        <v>3</v>
      </c>
      <c r="E4" s="212" t="s">
        <v>4</v>
      </c>
      <c r="F4" s="212" t="s">
        <v>23</v>
      </c>
      <c r="G4" s="212" t="s">
        <v>24</v>
      </c>
      <c r="H4" s="1"/>
      <c r="I4" s="1"/>
    </row>
    <row r="5" spans="2:9" ht="15">
      <c r="B5" s="213"/>
      <c r="C5" s="212"/>
      <c r="D5" s="212"/>
      <c r="E5" s="212"/>
      <c r="F5" s="212"/>
      <c r="G5" s="212"/>
      <c r="H5" s="1"/>
      <c r="I5" s="1"/>
    </row>
    <row r="6" spans="2:9" ht="15">
      <c r="B6" s="45" t="s">
        <v>17</v>
      </c>
      <c r="C6" s="38">
        <v>6840</v>
      </c>
      <c r="D6" s="39">
        <v>115</v>
      </c>
      <c r="E6" s="46">
        <v>9937</v>
      </c>
      <c r="F6" s="47">
        <v>1.68</v>
      </c>
      <c r="G6" s="96">
        <v>145.28</v>
      </c>
      <c r="H6" s="1"/>
      <c r="I6" s="1"/>
    </row>
    <row r="7" spans="2:9" ht="15">
      <c r="B7" s="45" t="s">
        <v>18</v>
      </c>
      <c r="C7" s="38">
        <v>711</v>
      </c>
      <c r="D7" s="39">
        <v>22</v>
      </c>
      <c r="E7" s="46">
        <v>1156</v>
      </c>
      <c r="F7" s="47">
        <v>3.09</v>
      </c>
      <c r="G7" s="96">
        <v>162.59</v>
      </c>
      <c r="H7" s="1"/>
      <c r="I7" s="1"/>
    </row>
    <row r="8" spans="2:9" ht="15">
      <c r="B8" s="45" t="s">
        <v>19</v>
      </c>
      <c r="C8" s="38">
        <v>1631</v>
      </c>
      <c r="D8" s="39">
        <v>96</v>
      </c>
      <c r="E8" s="46">
        <v>2887</v>
      </c>
      <c r="F8" s="47">
        <v>5.89</v>
      </c>
      <c r="G8" s="96">
        <v>177.01</v>
      </c>
      <c r="H8" s="1"/>
      <c r="I8" s="1"/>
    </row>
    <row r="9" spans="2:9" ht="15">
      <c r="B9" s="41" t="s">
        <v>20</v>
      </c>
      <c r="C9" s="42">
        <v>9182</v>
      </c>
      <c r="D9" s="42">
        <v>233</v>
      </c>
      <c r="E9" s="42">
        <v>13980</v>
      </c>
      <c r="F9" s="48">
        <v>2.54</v>
      </c>
      <c r="G9" s="97">
        <v>152.25</v>
      </c>
      <c r="H9" s="1"/>
      <c r="I9" s="1"/>
    </row>
    <row r="10" spans="2:9" ht="15">
      <c r="B10" s="13" t="s">
        <v>21</v>
      </c>
      <c r="C10" s="12"/>
      <c r="D10" s="12"/>
      <c r="E10" s="12"/>
      <c r="F10" s="14"/>
      <c r="G10" s="14"/>
      <c r="H10" s="12"/>
      <c r="I10" s="12"/>
    </row>
    <row r="11" spans="2:9" ht="15">
      <c r="B11" s="13" t="s">
        <v>274</v>
      </c>
      <c r="C11" s="12"/>
      <c r="D11" s="12"/>
      <c r="E11" s="12"/>
      <c r="F11" s="14"/>
      <c r="G11" s="14"/>
      <c r="H11" s="12"/>
      <c r="I11" s="12"/>
    </row>
    <row r="12" spans="2:9" ht="15">
      <c r="B12" s="13" t="s">
        <v>22</v>
      </c>
      <c r="C12" s="12"/>
      <c r="D12" s="12"/>
      <c r="E12" s="12"/>
      <c r="F12" s="14"/>
      <c r="G12" s="14"/>
      <c r="H12" s="12"/>
      <c r="I12" s="12"/>
    </row>
  </sheetData>
  <sheetProtection/>
  <mergeCells count="6">
    <mergeCell ref="G4:G5"/>
    <mergeCell ref="B4:B5"/>
    <mergeCell ref="C4:C5"/>
    <mergeCell ref="D4:D5"/>
    <mergeCell ref="E4:E5"/>
    <mergeCell ref="F4:F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F0"/>
  </sheetPr>
  <dimension ref="B3:F11"/>
  <sheetViews>
    <sheetView zoomScalePageLayoutView="0" workbookViewId="0" topLeftCell="A1">
      <selection activeCell="F36" sqref="F36"/>
    </sheetView>
  </sheetViews>
  <sheetFormatPr defaultColWidth="9.140625" defaultRowHeight="15"/>
  <cols>
    <col min="2" max="2" width="28.140625" style="0" customWidth="1"/>
  </cols>
  <sheetData>
    <row r="3" spans="2:3" ht="15">
      <c r="B3" s="8" t="s">
        <v>316</v>
      </c>
      <c r="C3" s="34"/>
    </row>
    <row r="4" spans="2:6" ht="15">
      <c r="B4" s="16" t="s">
        <v>287</v>
      </c>
      <c r="C4" s="1"/>
      <c r="E4" s="34"/>
      <c r="F4" s="34"/>
    </row>
    <row r="5" spans="2:6" ht="15">
      <c r="B5" s="214" t="s">
        <v>14</v>
      </c>
      <c r="C5" s="212" t="s">
        <v>2</v>
      </c>
      <c r="D5" s="212" t="s">
        <v>3</v>
      </c>
      <c r="E5" s="212" t="s">
        <v>4</v>
      </c>
      <c r="F5" s="212" t="s">
        <v>23</v>
      </c>
    </row>
    <row r="6" spans="2:6" ht="15">
      <c r="B6" s="215"/>
      <c r="C6" s="212"/>
      <c r="D6" s="212"/>
      <c r="E6" s="212"/>
      <c r="F6" s="212"/>
    </row>
    <row r="7" spans="2:6" ht="15">
      <c r="B7" s="45" t="s">
        <v>308</v>
      </c>
      <c r="C7" s="38">
        <v>1787</v>
      </c>
      <c r="D7" s="39">
        <v>24</v>
      </c>
      <c r="E7" s="46">
        <v>2491</v>
      </c>
      <c r="F7" s="47">
        <v>1.34</v>
      </c>
    </row>
    <row r="8" spans="2:6" ht="15">
      <c r="B8" s="45" t="s">
        <v>309</v>
      </c>
      <c r="C8" s="38">
        <v>6394</v>
      </c>
      <c r="D8" s="39">
        <v>148</v>
      </c>
      <c r="E8" s="46">
        <v>9927</v>
      </c>
      <c r="F8" s="47">
        <v>2.31</v>
      </c>
    </row>
    <row r="9" spans="2:6" ht="15">
      <c r="B9" s="45" t="s">
        <v>310</v>
      </c>
      <c r="C9" s="38">
        <v>1599</v>
      </c>
      <c r="D9" s="39">
        <v>46</v>
      </c>
      <c r="E9" s="46">
        <v>2488</v>
      </c>
      <c r="F9" s="47">
        <v>2.88</v>
      </c>
    </row>
    <row r="10" spans="2:6" ht="15">
      <c r="B10" s="41" t="s">
        <v>20</v>
      </c>
      <c r="C10" s="42">
        <v>9780</v>
      </c>
      <c r="D10" s="42">
        <v>218</v>
      </c>
      <c r="E10" s="42">
        <v>14906</v>
      </c>
      <c r="F10" s="48">
        <v>2.23</v>
      </c>
    </row>
    <row r="11" spans="2:6" ht="15">
      <c r="B11" s="13" t="s">
        <v>311</v>
      </c>
      <c r="C11" s="1"/>
      <c r="D11" s="1"/>
      <c r="E11" s="1"/>
      <c r="F11" s="2"/>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0000"/>
  </sheetPr>
  <dimension ref="B3:P15"/>
  <sheetViews>
    <sheetView zoomScalePageLayoutView="0" workbookViewId="0" topLeftCell="A1">
      <selection activeCell="O32" sqref="O32"/>
    </sheetView>
  </sheetViews>
  <sheetFormatPr defaultColWidth="9.140625" defaultRowHeight="15"/>
  <cols>
    <col min="1" max="1" width="4.8515625" style="0" customWidth="1"/>
    <col min="3" max="3" width="8.00390625" style="0" customWidth="1"/>
    <col min="4" max="4" width="7.57421875" style="0" customWidth="1"/>
    <col min="6" max="6" width="8.140625" style="0" customWidth="1"/>
    <col min="7" max="7" width="8.00390625" style="0" customWidth="1"/>
    <col min="8" max="8" width="11.421875" style="0" customWidth="1"/>
    <col min="9" max="9" width="7.421875" style="0" customWidth="1"/>
    <col min="10" max="10" width="7.8515625" style="0" customWidth="1"/>
    <col min="11" max="11" width="8.28125" style="0" customWidth="1"/>
    <col min="13" max="13" width="8.00390625" style="0" customWidth="1"/>
    <col min="14" max="14" width="7.8515625" style="0" customWidth="1"/>
    <col min="15" max="15" width="11.57421875" style="0" customWidth="1"/>
    <col min="16" max="16" width="7.28125" style="0" customWidth="1"/>
  </cols>
  <sheetData>
    <row r="3" spans="2:16" ht="15">
      <c r="B3" s="17" t="s">
        <v>229</v>
      </c>
      <c r="C3" s="17"/>
      <c r="D3" s="17"/>
      <c r="E3" s="17"/>
      <c r="F3" s="17"/>
      <c r="G3" s="17"/>
      <c r="H3" s="17"/>
      <c r="I3" s="17"/>
      <c r="J3" s="17"/>
      <c r="K3" s="17"/>
      <c r="L3" s="17"/>
      <c r="M3" s="17"/>
      <c r="N3" s="17"/>
      <c r="O3" s="17"/>
      <c r="P3" s="17"/>
    </row>
    <row r="4" spans="2:16" ht="15">
      <c r="B4" s="216" t="s">
        <v>288</v>
      </c>
      <c r="C4" s="217"/>
      <c r="D4" s="217"/>
      <c r="E4" s="217"/>
      <c r="F4" s="217"/>
      <c r="G4" s="217"/>
      <c r="H4" s="217"/>
      <c r="I4" s="17"/>
      <c r="J4" s="17"/>
      <c r="K4" s="17"/>
      <c r="L4" s="17"/>
      <c r="M4" s="17"/>
      <c r="N4" s="17"/>
      <c r="O4" s="17"/>
      <c r="P4" s="17"/>
    </row>
    <row r="5" spans="2:16" ht="15">
      <c r="B5" s="198" t="s">
        <v>25</v>
      </c>
      <c r="C5" s="197" t="s">
        <v>26</v>
      </c>
      <c r="D5" s="197"/>
      <c r="E5" s="197"/>
      <c r="F5" s="218"/>
      <c r="G5" s="218"/>
      <c r="H5" s="218"/>
      <c r="I5" s="218"/>
      <c r="J5" s="198" t="s">
        <v>27</v>
      </c>
      <c r="K5" s="198"/>
      <c r="L5" s="198"/>
      <c r="M5" s="218"/>
      <c r="N5" s="218"/>
      <c r="O5" s="218"/>
      <c r="P5" s="218"/>
    </row>
    <row r="6" spans="2:16" ht="15">
      <c r="B6" s="198"/>
      <c r="C6" s="212" t="s">
        <v>28</v>
      </c>
      <c r="D6" s="212" t="s">
        <v>29</v>
      </c>
      <c r="E6" s="212" t="s">
        <v>30</v>
      </c>
      <c r="F6" s="212" t="s">
        <v>31</v>
      </c>
      <c r="G6" s="212" t="s">
        <v>32</v>
      </c>
      <c r="H6" s="212" t="s">
        <v>33</v>
      </c>
      <c r="I6" s="219" t="s">
        <v>20</v>
      </c>
      <c r="J6" s="212" t="s">
        <v>28</v>
      </c>
      <c r="K6" s="212" t="s">
        <v>29</v>
      </c>
      <c r="L6" s="212" t="s">
        <v>30</v>
      </c>
      <c r="M6" s="212" t="s">
        <v>31</v>
      </c>
      <c r="N6" s="212" t="s">
        <v>32</v>
      </c>
      <c r="O6" s="212" t="s">
        <v>33</v>
      </c>
      <c r="P6" s="219" t="s">
        <v>20</v>
      </c>
    </row>
    <row r="7" spans="2:16" ht="15">
      <c r="B7" s="198"/>
      <c r="C7" s="212"/>
      <c r="D7" s="212"/>
      <c r="E7" s="212"/>
      <c r="F7" s="212"/>
      <c r="G7" s="212"/>
      <c r="H7" s="212"/>
      <c r="I7" s="219"/>
      <c r="J7" s="212"/>
      <c r="K7" s="212"/>
      <c r="L7" s="212"/>
      <c r="M7" s="212"/>
      <c r="N7" s="212"/>
      <c r="O7" s="212"/>
      <c r="P7" s="219"/>
    </row>
    <row r="8" spans="2:16" ht="15">
      <c r="B8" s="198"/>
      <c r="C8" s="212"/>
      <c r="D8" s="212"/>
      <c r="E8" s="212"/>
      <c r="F8" s="212"/>
      <c r="G8" s="212"/>
      <c r="H8" s="212"/>
      <c r="I8" s="219"/>
      <c r="J8" s="212"/>
      <c r="K8" s="212"/>
      <c r="L8" s="212"/>
      <c r="M8" s="212"/>
      <c r="N8" s="212"/>
      <c r="O8" s="212"/>
      <c r="P8" s="219"/>
    </row>
    <row r="9" spans="2:16" ht="15">
      <c r="B9" s="198"/>
      <c r="C9" s="212"/>
      <c r="D9" s="212"/>
      <c r="E9" s="212"/>
      <c r="F9" s="212"/>
      <c r="G9" s="212"/>
      <c r="H9" s="212"/>
      <c r="I9" s="219"/>
      <c r="J9" s="212"/>
      <c r="K9" s="212"/>
      <c r="L9" s="212"/>
      <c r="M9" s="212"/>
      <c r="N9" s="212"/>
      <c r="O9" s="212"/>
      <c r="P9" s="219"/>
    </row>
    <row r="10" spans="2:16" ht="15">
      <c r="B10" s="45" t="s">
        <v>5</v>
      </c>
      <c r="C10" s="38">
        <v>283</v>
      </c>
      <c r="D10" s="39">
        <v>26</v>
      </c>
      <c r="E10" s="46">
        <v>123</v>
      </c>
      <c r="F10" s="78">
        <v>416</v>
      </c>
      <c r="G10" s="46">
        <v>51</v>
      </c>
      <c r="H10" s="58">
        <v>12</v>
      </c>
      <c r="I10" s="38">
        <v>911</v>
      </c>
      <c r="J10" s="39">
        <v>54</v>
      </c>
      <c r="K10" s="46">
        <v>9</v>
      </c>
      <c r="L10" s="78">
        <v>39</v>
      </c>
      <c r="M10" s="46">
        <v>262</v>
      </c>
      <c r="N10" s="58">
        <v>62</v>
      </c>
      <c r="O10" s="38">
        <v>1</v>
      </c>
      <c r="P10" s="39">
        <v>427</v>
      </c>
    </row>
    <row r="11" spans="2:16" ht="15">
      <c r="B11" s="45" t="s">
        <v>6</v>
      </c>
      <c r="C11" s="38">
        <v>41</v>
      </c>
      <c r="D11" s="39">
        <v>7</v>
      </c>
      <c r="E11" s="46">
        <v>38</v>
      </c>
      <c r="F11" s="78">
        <v>91</v>
      </c>
      <c r="G11" s="46">
        <v>17</v>
      </c>
      <c r="H11" s="58">
        <v>3</v>
      </c>
      <c r="I11" s="38">
        <v>197</v>
      </c>
      <c r="J11" s="39">
        <v>10</v>
      </c>
      <c r="K11" s="46">
        <v>1</v>
      </c>
      <c r="L11" s="78">
        <v>15</v>
      </c>
      <c r="M11" s="46">
        <v>51</v>
      </c>
      <c r="N11" s="58">
        <v>42</v>
      </c>
      <c r="O11" s="38">
        <v>6</v>
      </c>
      <c r="P11" s="39">
        <v>125</v>
      </c>
    </row>
    <row r="12" spans="2:16" ht="15">
      <c r="B12" s="45" t="s">
        <v>7</v>
      </c>
      <c r="C12" s="38">
        <v>971</v>
      </c>
      <c r="D12" s="39">
        <v>112</v>
      </c>
      <c r="E12" s="46">
        <v>411</v>
      </c>
      <c r="F12" s="78">
        <v>2488</v>
      </c>
      <c r="G12" s="46">
        <v>312</v>
      </c>
      <c r="H12" s="58">
        <v>70</v>
      </c>
      <c r="I12" s="38">
        <v>4364</v>
      </c>
      <c r="J12" s="39">
        <v>78</v>
      </c>
      <c r="K12" s="46">
        <v>22</v>
      </c>
      <c r="L12" s="78">
        <v>55</v>
      </c>
      <c r="M12" s="46">
        <v>462</v>
      </c>
      <c r="N12" s="58">
        <v>141</v>
      </c>
      <c r="O12" s="38">
        <v>18</v>
      </c>
      <c r="P12" s="39">
        <v>776</v>
      </c>
    </row>
    <row r="13" spans="2:16" ht="15">
      <c r="B13" s="45" t="s">
        <v>8</v>
      </c>
      <c r="C13" s="38">
        <v>59</v>
      </c>
      <c r="D13" s="39">
        <v>13</v>
      </c>
      <c r="E13" s="46">
        <v>58</v>
      </c>
      <c r="F13" s="78">
        <v>151</v>
      </c>
      <c r="G13" s="46">
        <v>34</v>
      </c>
      <c r="H13" s="58">
        <v>20</v>
      </c>
      <c r="I13" s="38">
        <v>335</v>
      </c>
      <c r="J13" s="39">
        <v>10</v>
      </c>
      <c r="K13" s="46">
        <v>1</v>
      </c>
      <c r="L13" s="78">
        <v>13</v>
      </c>
      <c r="M13" s="46">
        <v>107</v>
      </c>
      <c r="N13" s="58">
        <v>80</v>
      </c>
      <c r="O13" s="38">
        <v>18</v>
      </c>
      <c r="P13" s="39">
        <v>229</v>
      </c>
    </row>
    <row r="14" spans="2:16" ht="15">
      <c r="B14" s="45" t="s">
        <v>9</v>
      </c>
      <c r="C14" s="38">
        <v>396</v>
      </c>
      <c r="D14" s="39">
        <v>42</v>
      </c>
      <c r="E14" s="46">
        <v>116</v>
      </c>
      <c r="F14" s="78">
        <v>782</v>
      </c>
      <c r="G14" s="46">
        <v>164</v>
      </c>
      <c r="H14" s="58">
        <v>21</v>
      </c>
      <c r="I14" s="38">
        <v>1521</v>
      </c>
      <c r="J14" s="39">
        <v>78</v>
      </c>
      <c r="K14" s="46">
        <v>17</v>
      </c>
      <c r="L14" s="78">
        <v>45</v>
      </c>
      <c r="M14" s="46">
        <v>486</v>
      </c>
      <c r="N14" s="58">
        <v>245</v>
      </c>
      <c r="O14" s="38">
        <v>24</v>
      </c>
      <c r="P14" s="39">
        <v>895</v>
      </c>
    </row>
    <row r="15" spans="2:16" ht="15">
      <c r="B15" s="41" t="s">
        <v>20</v>
      </c>
      <c r="C15" s="42">
        <v>1750</v>
      </c>
      <c r="D15" s="42">
        <v>200</v>
      </c>
      <c r="E15" s="42">
        <v>746</v>
      </c>
      <c r="F15" s="42">
        <v>3928</v>
      </c>
      <c r="G15" s="54">
        <v>578</v>
      </c>
      <c r="H15" s="54">
        <v>126</v>
      </c>
      <c r="I15" s="42">
        <v>7328</v>
      </c>
      <c r="J15" s="42">
        <v>230</v>
      </c>
      <c r="K15" s="42">
        <v>50</v>
      </c>
      <c r="L15" s="42">
        <v>167</v>
      </c>
      <c r="M15" s="54">
        <v>1368</v>
      </c>
      <c r="N15" s="54">
        <v>570</v>
      </c>
      <c r="O15" s="42">
        <v>67</v>
      </c>
      <c r="P15" s="42">
        <v>2452</v>
      </c>
    </row>
  </sheetData>
  <sheetProtection/>
  <mergeCells count="18">
    <mergeCell ref="N6:N9"/>
    <mergeCell ref="P6:P9"/>
    <mergeCell ref="B4:H4"/>
    <mergeCell ref="B5:B9"/>
    <mergeCell ref="C5:I5"/>
    <mergeCell ref="J5:P5"/>
    <mergeCell ref="C6:C9"/>
    <mergeCell ref="D6:D9"/>
    <mergeCell ref="E6:E9"/>
    <mergeCell ref="F6:F9"/>
    <mergeCell ref="G6:G9"/>
    <mergeCell ref="H6:H9"/>
    <mergeCell ref="I6:I9"/>
    <mergeCell ref="J6:J9"/>
    <mergeCell ref="O6:O9"/>
    <mergeCell ref="K6:K9"/>
    <mergeCell ref="L6:L9"/>
    <mergeCell ref="M6:M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0000"/>
  </sheetPr>
  <dimension ref="B3:L19"/>
  <sheetViews>
    <sheetView zoomScalePageLayoutView="0" workbookViewId="0" topLeftCell="A1">
      <selection activeCell="B7" sqref="B7:B11"/>
    </sheetView>
  </sheetViews>
  <sheetFormatPr defaultColWidth="9.140625" defaultRowHeight="15"/>
  <cols>
    <col min="1" max="1" width="4.8515625" style="0" customWidth="1"/>
    <col min="12" max="12" width="13.140625" style="0" customWidth="1"/>
  </cols>
  <sheetData>
    <row r="3" spans="2:12" ht="15">
      <c r="B3" s="222" t="s">
        <v>244</v>
      </c>
      <c r="C3" s="222"/>
      <c r="D3" s="222"/>
      <c r="E3" s="222"/>
      <c r="F3" s="222"/>
      <c r="G3" s="222"/>
      <c r="H3" s="222"/>
      <c r="I3" s="222"/>
      <c r="J3" s="222"/>
      <c r="K3" s="222"/>
      <c r="L3" s="222"/>
    </row>
    <row r="4" spans="2:9" ht="15">
      <c r="B4" s="216" t="s">
        <v>289</v>
      </c>
      <c r="C4" s="217"/>
      <c r="D4" s="217"/>
      <c r="E4" s="217"/>
      <c r="F4" s="217"/>
      <c r="G4" s="217"/>
      <c r="H4" s="217"/>
      <c r="I4" s="31"/>
    </row>
    <row r="5" spans="2:9" ht="15">
      <c r="B5" s="220" t="s">
        <v>1</v>
      </c>
      <c r="C5" s="221" t="s">
        <v>199</v>
      </c>
      <c r="D5" s="221"/>
      <c r="E5" s="221"/>
      <c r="F5" s="221"/>
      <c r="G5" s="221"/>
      <c r="H5" s="221"/>
      <c r="I5" s="98"/>
    </row>
    <row r="6" spans="2:9" ht="67.5">
      <c r="B6" s="220"/>
      <c r="C6" s="104" t="s">
        <v>28</v>
      </c>
      <c r="D6" s="104" t="s">
        <v>29</v>
      </c>
      <c r="E6" s="104" t="s">
        <v>30</v>
      </c>
      <c r="F6" s="104" t="s">
        <v>31</v>
      </c>
      <c r="G6" s="104" t="s">
        <v>32</v>
      </c>
      <c r="H6" s="105" t="s">
        <v>198</v>
      </c>
      <c r="I6" s="99" t="s">
        <v>20</v>
      </c>
    </row>
    <row r="7" spans="2:9" ht="15">
      <c r="B7" s="50" t="s">
        <v>5</v>
      </c>
      <c r="C7" s="100">
        <v>31.06</v>
      </c>
      <c r="D7" s="101">
        <v>2.85</v>
      </c>
      <c r="E7" s="100">
        <v>13.5</v>
      </c>
      <c r="F7" s="101">
        <v>45.66</v>
      </c>
      <c r="G7" s="100">
        <v>5.6</v>
      </c>
      <c r="H7" s="101">
        <v>1.32</v>
      </c>
      <c r="I7" s="102">
        <v>100</v>
      </c>
    </row>
    <row r="8" spans="2:9" ht="15">
      <c r="B8" s="50" t="s">
        <v>6</v>
      </c>
      <c r="C8" s="100">
        <v>20.81</v>
      </c>
      <c r="D8" s="101">
        <v>3.55</v>
      </c>
      <c r="E8" s="100">
        <v>19.29</v>
      </c>
      <c r="F8" s="101">
        <v>46.19</v>
      </c>
      <c r="G8" s="100">
        <v>8.63</v>
      </c>
      <c r="H8" s="101">
        <v>1.52</v>
      </c>
      <c r="I8" s="102">
        <v>100</v>
      </c>
    </row>
    <row r="9" spans="2:9" ht="15">
      <c r="B9" s="50" t="s">
        <v>7</v>
      </c>
      <c r="C9" s="100">
        <v>22.25</v>
      </c>
      <c r="D9" s="101">
        <v>2.57</v>
      </c>
      <c r="E9" s="100">
        <v>9.42</v>
      </c>
      <c r="F9" s="101">
        <v>57.01</v>
      </c>
      <c r="G9" s="100">
        <v>7.15</v>
      </c>
      <c r="H9" s="101">
        <v>1.6</v>
      </c>
      <c r="I9" s="102">
        <v>100</v>
      </c>
    </row>
    <row r="10" spans="2:9" ht="15">
      <c r="B10" s="50" t="s">
        <v>8</v>
      </c>
      <c r="C10" s="100">
        <v>17.61</v>
      </c>
      <c r="D10" s="101">
        <v>3.88</v>
      </c>
      <c r="E10" s="100">
        <v>17.31</v>
      </c>
      <c r="F10" s="101">
        <v>45.07</v>
      </c>
      <c r="G10" s="100">
        <v>10.15</v>
      </c>
      <c r="H10" s="101">
        <v>5.97</v>
      </c>
      <c r="I10" s="102">
        <v>100</v>
      </c>
    </row>
    <row r="11" spans="2:9" ht="15">
      <c r="B11" s="50" t="s">
        <v>9</v>
      </c>
      <c r="C11" s="100">
        <v>26.04</v>
      </c>
      <c r="D11" s="101">
        <v>2.76</v>
      </c>
      <c r="E11" s="100">
        <v>7.63</v>
      </c>
      <c r="F11" s="101">
        <v>51.41</v>
      </c>
      <c r="G11" s="100">
        <v>10.78</v>
      </c>
      <c r="H11" s="101">
        <v>1.38</v>
      </c>
      <c r="I11" s="102">
        <v>100</v>
      </c>
    </row>
    <row r="12" spans="2:9" ht="15">
      <c r="B12" s="41" t="s">
        <v>20</v>
      </c>
      <c r="C12" s="97">
        <v>23.88</v>
      </c>
      <c r="D12" s="97">
        <v>2.73</v>
      </c>
      <c r="E12" s="97">
        <v>10.18</v>
      </c>
      <c r="F12" s="97">
        <v>53.6</v>
      </c>
      <c r="G12" s="97">
        <v>7.89</v>
      </c>
      <c r="H12" s="97">
        <v>1.72</v>
      </c>
      <c r="I12" s="103">
        <v>100</v>
      </c>
    </row>
    <row r="19" ht="15">
      <c r="I19" s="106"/>
    </row>
  </sheetData>
  <sheetProtection/>
  <mergeCells count="4">
    <mergeCell ref="B4:H4"/>
    <mergeCell ref="B5:B6"/>
    <mergeCell ref="C5:H5"/>
    <mergeCell ref="B3:L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B3:I12"/>
  <sheetViews>
    <sheetView zoomScalePageLayoutView="0" workbookViewId="0" topLeftCell="A1">
      <selection activeCell="K25" sqref="K25"/>
    </sheetView>
  </sheetViews>
  <sheetFormatPr defaultColWidth="9.140625" defaultRowHeight="15"/>
  <cols>
    <col min="1" max="1" width="4.7109375" style="0" customWidth="1"/>
  </cols>
  <sheetData>
    <row r="3" spans="2:3" ht="15">
      <c r="B3" s="8" t="s">
        <v>225</v>
      </c>
      <c r="C3" s="29"/>
    </row>
    <row r="4" spans="2:8" ht="15">
      <c r="B4" s="223" t="s">
        <v>289</v>
      </c>
      <c r="C4" s="224"/>
      <c r="D4" s="224"/>
      <c r="E4" s="224"/>
      <c r="F4" s="224"/>
      <c r="G4" s="224"/>
      <c r="H4" s="224"/>
    </row>
    <row r="5" spans="2:9" ht="15">
      <c r="B5" s="220" t="s">
        <v>1</v>
      </c>
      <c r="C5" s="221" t="s">
        <v>200</v>
      </c>
      <c r="D5" s="221"/>
      <c r="E5" s="221"/>
      <c r="F5" s="221"/>
      <c r="G5" s="221"/>
      <c r="H5" s="221"/>
      <c r="I5" s="98"/>
    </row>
    <row r="6" spans="2:9" ht="67.5">
      <c r="B6" s="220"/>
      <c r="C6" s="107" t="s">
        <v>28</v>
      </c>
      <c r="D6" s="107" t="s">
        <v>29</v>
      </c>
      <c r="E6" s="107" t="s">
        <v>30</v>
      </c>
      <c r="F6" s="107" t="s">
        <v>31</v>
      </c>
      <c r="G6" s="107" t="s">
        <v>32</v>
      </c>
      <c r="H6" s="107" t="s">
        <v>198</v>
      </c>
      <c r="I6" s="99" t="s">
        <v>20</v>
      </c>
    </row>
    <row r="7" spans="2:9" ht="15">
      <c r="B7" s="50" t="s">
        <v>5</v>
      </c>
      <c r="C7" s="100">
        <v>12.65</v>
      </c>
      <c r="D7" s="101">
        <v>2.11</v>
      </c>
      <c r="E7" s="100">
        <v>9.13</v>
      </c>
      <c r="F7" s="101">
        <v>61.36</v>
      </c>
      <c r="G7" s="100">
        <v>14.52</v>
      </c>
      <c r="H7" s="101">
        <v>0.23</v>
      </c>
      <c r="I7" s="102">
        <v>100</v>
      </c>
    </row>
    <row r="8" spans="2:9" ht="15">
      <c r="B8" s="50" t="s">
        <v>6</v>
      </c>
      <c r="C8" s="100">
        <v>8</v>
      </c>
      <c r="D8" s="101">
        <v>0.8</v>
      </c>
      <c r="E8" s="100">
        <v>12</v>
      </c>
      <c r="F8" s="101">
        <v>40.8</v>
      </c>
      <c r="G8" s="100">
        <v>33.6</v>
      </c>
      <c r="H8" s="101">
        <v>4.8</v>
      </c>
      <c r="I8" s="102">
        <v>100</v>
      </c>
    </row>
    <row r="9" spans="2:9" ht="15">
      <c r="B9" s="50" t="s">
        <v>7</v>
      </c>
      <c r="C9" s="100">
        <v>10.05</v>
      </c>
      <c r="D9" s="101">
        <v>2.84</v>
      </c>
      <c r="E9" s="100">
        <v>7.09</v>
      </c>
      <c r="F9" s="101">
        <v>59.54</v>
      </c>
      <c r="G9" s="100">
        <v>18.17</v>
      </c>
      <c r="H9" s="101">
        <v>2.32</v>
      </c>
      <c r="I9" s="102">
        <v>100</v>
      </c>
    </row>
    <row r="10" spans="2:9" ht="15">
      <c r="B10" s="50" t="s">
        <v>8</v>
      </c>
      <c r="C10" s="100">
        <v>4.37</v>
      </c>
      <c r="D10" s="101">
        <v>0.44</v>
      </c>
      <c r="E10" s="100">
        <v>5.68</v>
      </c>
      <c r="F10" s="101">
        <v>46.72</v>
      </c>
      <c r="G10" s="100">
        <v>34.93</v>
      </c>
      <c r="H10" s="101">
        <v>7.86</v>
      </c>
      <c r="I10" s="102">
        <v>100</v>
      </c>
    </row>
    <row r="11" spans="2:9" ht="15">
      <c r="B11" s="50" t="s">
        <v>9</v>
      </c>
      <c r="C11" s="100">
        <v>8.72</v>
      </c>
      <c r="D11" s="101">
        <v>1.9</v>
      </c>
      <c r="E11" s="100">
        <v>5.03</v>
      </c>
      <c r="F11" s="101">
        <v>54.3</v>
      </c>
      <c r="G11" s="100">
        <v>27.37</v>
      </c>
      <c r="H11" s="101">
        <v>2.68</v>
      </c>
      <c r="I11" s="102">
        <v>100</v>
      </c>
    </row>
    <row r="12" spans="2:9" ht="15">
      <c r="B12" s="41" t="s">
        <v>20</v>
      </c>
      <c r="C12" s="97">
        <v>9.38</v>
      </c>
      <c r="D12" s="97">
        <v>2.04</v>
      </c>
      <c r="E12" s="97">
        <v>6.81</v>
      </c>
      <c r="F12" s="97">
        <v>55.79</v>
      </c>
      <c r="G12" s="97">
        <v>23.25</v>
      </c>
      <c r="H12" s="97">
        <v>2.73</v>
      </c>
      <c r="I12" s="103">
        <v>100</v>
      </c>
    </row>
  </sheetData>
  <sheetProtection/>
  <mergeCells count="3">
    <mergeCell ref="B4:H4"/>
    <mergeCell ref="B5:B6"/>
    <mergeCell ref="C5:H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B3:N25"/>
  <sheetViews>
    <sheetView zoomScalePageLayoutView="0" workbookViewId="0" topLeftCell="A1">
      <selection activeCell="L31" sqref="L31"/>
    </sheetView>
  </sheetViews>
  <sheetFormatPr defaultColWidth="9.140625" defaultRowHeight="15"/>
  <cols>
    <col min="1" max="1" width="5.140625" style="0" customWidth="1"/>
  </cols>
  <sheetData>
    <row r="3" spans="2:8" ht="15">
      <c r="B3" s="18" t="s">
        <v>226</v>
      </c>
      <c r="C3" s="19"/>
      <c r="D3" s="19"/>
      <c r="E3" s="19"/>
      <c r="F3" s="20"/>
      <c r="G3" s="20"/>
      <c r="H3" s="20"/>
    </row>
    <row r="4" spans="2:8" ht="15">
      <c r="B4" s="223" t="s">
        <v>283</v>
      </c>
      <c r="C4" s="224"/>
      <c r="D4" s="224"/>
      <c r="E4" s="224"/>
      <c r="F4" s="224"/>
      <c r="G4" s="224"/>
      <c r="H4" s="224"/>
    </row>
    <row r="5" spans="2:8" ht="15">
      <c r="B5" s="196" t="s">
        <v>34</v>
      </c>
      <c r="C5" s="197" t="s">
        <v>35</v>
      </c>
      <c r="D5" s="197"/>
      <c r="E5" s="197"/>
      <c r="F5" s="198" t="s">
        <v>36</v>
      </c>
      <c r="G5" s="198"/>
      <c r="H5" s="198"/>
    </row>
    <row r="6" spans="2:8" ht="15">
      <c r="B6" s="196"/>
      <c r="C6" s="69" t="s">
        <v>2</v>
      </c>
      <c r="D6" s="69" t="s">
        <v>3</v>
      </c>
      <c r="E6" s="69" t="s">
        <v>4</v>
      </c>
      <c r="F6" s="69" t="s">
        <v>2</v>
      </c>
      <c r="G6" s="69" t="s">
        <v>3</v>
      </c>
      <c r="H6" s="69" t="s">
        <v>4</v>
      </c>
    </row>
    <row r="7" spans="2:8" ht="15">
      <c r="B7" s="45" t="s">
        <v>37</v>
      </c>
      <c r="C7" s="38">
        <v>743</v>
      </c>
      <c r="D7" s="39">
        <v>11</v>
      </c>
      <c r="E7" s="38">
        <v>1162</v>
      </c>
      <c r="F7" s="76">
        <f>C7/$C$19*100</f>
        <v>7.597137014314928</v>
      </c>
      <c r="G7" s="108">
        <f>D7/$D$19*100</f>
        <v>5.045871559633028</v>
      </c>
      <c r="H7" s="108">
        <f>E7/$E$19*100</f>
        <v>7.795518583120891</v>
      </c>
    </row>
    <row r="8" spans="2:8" ht="15">
      <c r="B8" s="45" t="s">
        <v>38</v>
      </c>
      <c r="C8" s="38">
        <v>699</v>
      </c>
      <c r="D8" s="39">
        <v>16</v>
      </c>
      <c r="E8" s="38">
        <v>1050</v>
      </c>
      <c r="F8" s="76">
        <f aca="true" t="shared" si="0" ref="F8:F18">C8/$C$19*100</f>
        <v>7.147239263803681</v>
      </c>
      <c r="G8" s="109">
        <f aca="true" t="shared" si="1" ref="G8:G18">D8/$D$19*100</f>
        <v>7.339449541284404</v>
      </c>
      <c r="H8" s="76">
        <f aca="true" t="shared" si="2" ref="H8:H18">E8/$E$19*100</f>
        <v>7.0441432980008045</v>
      </c>
    </row>
    <row r="9" spans="2:8" ht="15">
      <c r="B9" s="45" t="s">
        <v>39</v>
      </c>
      <c r="C9" s="38">
        <v>753</v>
      </c>
      <c r="D9" s="39">
        <v>18</v>
      </c>
      <c r="E9" s="38">
        <v>1119</v>
      </c>
      <c r="F9" s="76">
        <f t="shared" si="0"/>
        <v>7.699386503067485</v>
      </c>
      <c r="G9" s="108">
        <f t="shared" si="1"/>
        <v>8.256880733944955</v>
      </c>
      <c r="H9" s="108">
        <f t="shared" si="2"/>
        <v>7.5070441432980015</v>
      </c>
    </row>
    <row r="10" spans="2:8" ht="15">
      <c r="B10" s="45" t="s">
        <v>40</v>
      </c>
      <c r="C10" s="38">
        <v>850</v>
      </c>
      <c r="D10" s="39">
        <v>26</v>
      </c>
      <c r="E10" s="38">
        <v>1327</v>
      </c>
      <c r="F10" s="76">
        <f t="shared" si="0"/>
        <v>8.69120654396728</v>
      </c>
      <c r="G10" s="109">
        <f t="shared" si="1"/>
        <v>11.926605504587156</v>
      </c>
      <c r="H10" s="76">
        <f t="shared" si="2"/>
        <v>8.902455387092447</v>
      </c>
    </row>
    <row r="11" spans="2:8" ht="15">
      <c r="B11" s="45" t="s">
        <v>41</v>
      </c>
      <c r="C11" s="38">
        <v>859</v>
      </c>
      <c r="D11" s="39">
        <v>14</v>
      </c>
      <c r="E11" s="38">
        <v>1288</v>
      </c>
      <c r="F11" s="76">
        <f t="shared" si="0"/>
        <v>8.783231083844582</v>
      </c>
      <c r="G11" s="108">
        <f t="shared" si="1"/>
        <v>6.422018348623854</v>
      </c>
      <c r="H11" s="108">
        <f t="shared" si="2"/>
        <v>8.640815778880988</v>
      </c>
    </row>
    <row r="12" spans="2:8" ht="15">
      <c r="B12" s="45" t="s">
        <v>42</v>
      </c>
      <c r="C12" s="38">
        <v>898</v>
      </c>
      <c r="D12" s="39">
        <v>22</v>
      </c>
      <c r="E12" s="38">
        <v>1322</v>
      </c>
      <c r="F12" s="110">
        <f t="shared" si="0"/>
        <v>9.18200408997955</v>
      </c>
      <c r="G12" s="76">
        <f t="shared" si="1"/>
        <v>10.091743119266056</v>
      </c>
      <c r="H12" s="108">
        <f t="shared" si="2"/>
        <v>8.868911847578156</v>
      </c>
    </row>
    <row r="13" spans="2:8" ht="15">
      <c r="B13" s="45" t="s">
        <v>43</v>
      </c>
      <c r="C13" s="38">
        <v>972</v>
      </c>
      <c r="D13" s="39">
        <v>25</v>
      </c>
      <c r="E13" s="38">
        <v>1472</v>
      </c>
      <c r="F13" s="76">
        <f t="shared" si="0"/>
        <v>9.938650306748466</v>
      </c>
      <c r="G13" s="108">
        <f t="shared" si="1"/>
        <v>11.46788990825688</v>
      </c>
      <c r="H13" s="108">
        <f t="shared" si="2"/>
        <v>9.875218033006842</v>
      </c>
    </row>
    <row r="14" spans="2:14" ht="15">
      <c r="B14" s="45" t="s">
        <v>44</v>
      </c>
      <c r="C14" s="38">
        <v>755</v>
      </c>
      <c r="D14" s="39">
        <v>22</v>
      </c>
      <c r="E14" s="38">
        <v>1216</v>
      </c>
      <c r="F14" s="110">
        <f t="shared" si="0"/>
        <v>7.7198364008179965</v>
      </c>
      <c r="G14" s="76">
        <f t="shared" si="1"/>
        <v>10.091743119266056</v>
      </c>
      <c r="H14" s="108">
        <f t="shared" si="2"/>
        <v>8.157788809875218</v>
      </c>
      <c r="N14" s="87"/>
    </row>
    <row r="15" spans="2:8" ht="15">
      <c r="B15" s="45" t="s">
        <v>45</v>
      </c>
      <c r="C15" s="38">
        <v>773</v>
      </c>
      <c r="D15" s="39">
        <v>16</v>
      </c>
      <c r="E15" s="38">
        <v>1180</v>
      </c>
      <c r="F15" s="110">
        <f t="shared" si="0"/>
        <v>7.9038854805725975</v>
      </c>
      <c r="G15" s="76">
        <f t="shared" si="1"/>
        <v>7.339449541284404</v>
      </c>
      <c r="H15" s="108">
        <f t="shared" si="2"/>
        <v>7.916275325372333</v>
      </c>
    </row>
    <row r="16" spans="2:8" ht="15">
      <c r="B16" s="45" t="s">
        <v>46</v>
      </c>
      <c r="C16" s="38">
        <v>871</v>
      </c>
      <c r="D16" s="39">
        <v>19</v>
      </c>
      <c r="E16" s="38">
        <v>1358</v>
      </c>
      <c r="F16" s="110">
        <f t="shared" si="0"/>
        <v>8.905930470347649</v>
      </c>
      <c r="G16" s="76">
        <f t="shared" si="1"/>
        <v>8.715596330275229</v>
      </c>
      <c r="H16" s="108">
        <f t="shared" si="2"/>
        <v>9.110425332081041</v>
      </c>
    </row>
    <row r="17" spans="2:9" ht="15">
      <c r="B17" s="45" t="s">
        <v>47</v>
      </c>
      <c r="C17" s="38">
        <v>763</v>
      </c>
      <c r="D17" s="39">
        <v>12</v>
      </c>
      <c r="E17" s="38">
        <v>1144</v>
      </c>
      <c r="F17" s="76">
        <f t="shared" si="0"/>
        <v>7.801635991820041</v>
      </c>
      <c r="G17" s="108">
        <f t="shared" si="1"/>
        <v>5.5045871559633035</v>
      </c>
      <c r="H17" s="108">
        <f t="shared" si="2"/>
        <v>7.674761840869449</v>
      </c>
      <c r="I17" s="106"/>
    </row>
    <row r="18" spans="2:8" ht="15">
      <c r="B18" s="45" t="s">
        <v>48</v>
      </c>
      <c r="C18" s="38">
        <v>844</v>
      </c>
      <c r="D18" s="39">
        <v>17</v>
      </c>
      <c r="E18" s="38">
        <v>1268</v>
      </c>
      <c r="F18" s="76">
        <f t="shared" si="0"/>
        <v>8.629856850715747</v>
      </c>
      <c r="G18" s="109">
        <f t="shared" si="1"/>
        <v>7.79816513761468</v>
      </c>
      <c r="H18" s="76">
        <f t="shared" si="2"/>
        <v>8.50664162082383</v>
      </c>
    </row>
    <row r="19" spans="2:8" ht="15">
      <c r="B19" s="41" t="s">
        <v>20</v>
      </c>
      <c r="C19" s="42">
        <v>9780</v>
      </c>
      <c r="D19" s="77">
        <v>218</v>
      </c>
      <c r="E19" s="42">
        <v>14906</v>
      </c>
      <c r="F19" s="42">
        <v>100</v>
      </c>
      <c r="G19" s="77">
        <v>100</v>
      </c>
      <c r="H19" s="42">
        <v>100</v>
      </c>
    </row>
    <row r="25" ht="15">
      <c r="M25" s="106"/>
    </row>
  </sheetData>
  <sheetProtection/>
  <mergeCells count="4">
    <mergeCell ref="B4:H4"/>
    <mergeCell ref="B5:B6"/>
    <mergeCell ref="C5:E5"/>
    <mergeCell ref="F5:H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B3:K14"/>
  <sheetViews>
    <sheetView zoomScalePageLayoutView="0" workbookViewId="0" topLeftCell="A1">
      <selection activeCell="O19" sqref="O19"/>
    </sheetView>
  </sheetViews>
  <sheetFormatPr defaultColWidth="9.140625" defaultRowHeight="15"/>
  <cols>
    <col min="2" max="2" width="11.28125" style="0" customWidth="1"/>
  </cols>
  <sheetData>
    <row r="3" spans="2:11" ht="15">
      <c r="B3" s="18" t="s">
        <v>227</v>
      </c>
      <c r="C3" s="19"/>
      <c r="D3" s="19"/>
      <c r="E3" s="19"/>
      <c r="F3" s="20"/>
      <c r="G3" s="20"/>
      <c r="H3" s="20"/>
      <c r="I3" s="7"/>
      <c r="J3" s="7"/>
      <c r="K3" s="7"/>
    </row>
    <row r="4" spans="2:10" ht="15">
      <c r="B4" s="223" t="s">
        <v>283</v>
      </c>
      <c r="C4" s="224"/>
      <c r="D4" s="224"/>
      <c r="E4" s="224"/>
      <c r="F4" s="224"/>
      <c r="G4" s="224"/>
      <c r="H4" s="224"/>
      <c r="I4" s="3"/>
      <c r="J4" s="3"/>
    </row>
    <row r="5" spans="2:10" ht="15">
      <c r="B5" s="196" t="s">
        <v>49</v>
      </c>
      <c r="C5" s="197" t="s">
        <v>35</v>
      </c>
      <c r="D5" s="197"/>
      <c r="E5" s="197"/>
      <c r="F5" s="198" t="s">
        <v>36</v>
      </c>
      <c r="G5" s="198"/>
      <c r="H5" s="198"/>
      <c r="I5" s="3"/>
      <c r="J5" s="3"/>
    </row>
    <row r="6" spans="2:10" ht="15">
      <c r="B6" s="196"/>
      <c r="C6" s="69" t="s">
        <v>2</v>
      </c>
      <c r="D6" s="69" t="s">
        <v>3</v>
      </c>
      <c r="E6" s="69" t="s">
        <v>4</v>
      </c>
      <c r="F6" s="69" t="s">
        <v>2</v>
      </c>
      <c r="G6" s="69" t="s">
        <v>3</v>
      </c>
      <c r="H6" s="69" t="s">
        <v>4</v>
      </c>
      <c r="I6" s="3"/>
      <c r="J6" s="3"/>
    </row>
    <row r="7" spans="2:10" ht="15">
      <c r="B7" s="57" t="s">
        <v>50</v>
      </c>
      <c r="C7" s="58">
        <v>1462</v>
      </c>
      <c r="D7" s="38">
        <v>28</v>
      </c>
      <c r="E7" s="39">
        <v>2180</v>
      </c>
      <c r="F7" s="75">
        <v>14.9489</v>
      </c>
      <c r="G7" s="76">
        <v>12.844</v>
      </c>
      <c r="H7" s="75">
        <v>14.625</v>
      </c>
      <c r="I7" s="3"/>
      <c r="J7" s="3"/>
    </row>
    <row r="8" spans="2:10" ht="15">
      <c r="B8" s="57" t="s">
        <v>51</v>
      </c>
      <c r="C8" s="58">
        <v>1355</v>
      </c>
      <c r="D8" s="38">
        <v>22</v>
      </c>
      <c r="E8" s="39">
        <v>1976</v>
      </c>
      <c r="F8" s="75">
        <v>13.8548</v>
      </c>
      <c r="G8" s="76">
        <v>10.0917</v>
      </c>
      <c r="H8" s="75">
        <v>13.2564</v>
      </c>
      <c r="I8" s="3"/>
      <c r="J8" s="3"/>
    </row>
    <row r="9" spans="2:10" ht="15">
      <c r="B9" s="57" t="s">
        <v>52</v>
      </c>
      <c r="C9" s="58">
        <v>1375</v>
      </c>
      <c r="D9" s="38">
        <v>32</v>
      </c>
      <c r="E9" s="39">
        <v>2040</v>
      </c>
      <c r="F9" s="75">
        <v>14.0593</v>
      </c>
      <c r="G9" s="76">
        <v>14.6789</v>
      </c>
      <c r="H9" s="75">
        <v>13.6858</v>
      </c>
      <c r="I9" s="3"/>
      <c r="J9" s="3"/>
    </row>
    <row r="10" spans="2:10" ht="15">
      <c r="B10" s="57" t="s">
        <v>53</v>
      </c>
      <c r="C10" s="58">
        <v>1476</v>
      </c>
      <c r="D10" s="38">
        <v>25</v>
      </c>
      <c r="E10" s="39">
        <v>2157</v>
      </c>
      <c r="F10" s="75">
        <v>15.092</v>
      </c>
      <c r="G10" s="76">
        <v>11.4679</v>
      </c>
      <c r="H10" s="75">
        <v>14.4707</v>
      </c>
      <c r="I10" s="3"/>
      <c r="J10" s="3"/>
    </row>
    <row r="11" spans="2:10" ht="15">
      <c r="B11" s="57" t="s">
        <v>54</v>
      </c>
      <c r="C11" s="58">
        <v>1455</v>
      </c>
      <c r="D11" s="38">
        <v>41</v>
      </c>
      <c r="E11" s="39">
        <v>2161</v>
      </c>
      <c r="F11" s="75">
        <v>14.8773</v>
      </c>
      <c r="G11" s="76">
        <v>18.8073</v>
      </c>
      <c r="H11" s="75">
        <v>14.4975</v>
      </c>
      <c r="I11" s="3"/>
      <c r="J11" s="3"/>
    </row>
    <row r="12" spans="2:10" ht="15">
      <c r="B12" s="57" t="s">
        <v>55</v>
      </c>
      <c r="C12" s="58">
        <v>1449</v>
      </c>
      <c r="D12" s="38">
        <v>33</v>
      </c>
      <c r="E12" s="39">
        <v>2276</v>
      </c>
      <c r="F12" s="75">
        <v>14.816</v>
      </c>
      <c r="G12" s="76">
        <v>15.1376</v>
      </c>
      <c r="H12" s="75">
        <v>15.269</v>
      </c>
      <c r="I12" s="3"/>
      <c r="J12" s="3"/>
    </row>
    <row r="13" spans="2:10" ht="15">
      <c r="B13" s="57" t="s">
        <v>56</v>
      </c>
      <c r="C13" s="58">
        <v>1208</v>
      </c>
      <c r="D13" s="38">
        <v>37</v>
      </c>
      <c r="E13" s="39">
        <v>2116</v>
      </c>
      <c r="F13" s="75">
        <v>12.3517</v>
      </c>
      <c r="G13" s="76">
        <v>16.9725</v>
      </c>
      <c r="H13" s="75">
        <v>14.1956</v>
      </c>
      <c r="I13" s="3"/>
      <c r="J13" s="3"/>
    </row>
    <row r="14" spans="2:10" ht="15">
      <c r="B14" s="41" t="s">
        <v>20</v>
      </c>
      <c r="C14" s="42">
        <v>9780</v>
      </c>
      <c r="D14" s="77">
        <v>218</v>
      </c>
      <c r="E14" s="42">
        <v>14906</v>
      </c>
      <c r="F14" s="42">
        <v>100</v>
      </c>
      <c r="G14" s="77">
        <v>100</v>
      </c>
      <c r="H14" s="42">
        <v>100</v>
      </c>
      <c r="I14" s="3"/>
      <c r="J14" s="3"/>
    </row>
  </sheetData>
  <sheetProtection/>
  <mergeCells count="4">
    <mergeCell ref="B4:H4"/>
    <mergeCell ref="B5:B6"/>
    <mergeCell ref="C5:E5"/>
    <mergeCell ref="F5:H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B3:J34"/>
  <sheetViews>
    <sheetView zoomScalePageLayoutView="0" workbookViewId="0" topLeftCell="A1">
      <selection activeCell="N17" sqref="N17"/>
    </sheetView>
  </sheetViews>
  <sheetFormatPr defaultColWidth="9.140625" defaultRowHeight="15"/>
  <sheetData>
    <row r="3" spans="2:10" ht="15">
      <c r="B3" s="18" t="s">
        <v>228</v>
      </c>
      <c r="C3" s="19"/>
      <c r="D3" s="19"/>
      <c r="E3" s="19"/>
      <c r="F3" s="20"/>
      <c r="G3" s="20"/>
      <c r="H3" s="20"/>
      <c r="I3" s="7"/>
      <c r="J3" s="7"/>
    </row>
    <row r="4" spans="2:10" ht="15">
      <c r="B4" s="223" t="s">
        <v>287</v>
      </c>
      <c r="C4" s="224"/>
      <c r="D4" s="224"/>
      <c r="E4" s="224"/>
      <c r="F4" s="224"/>
      <c r="G4" s="224"/>
      <c r="H4" s="224"/>
      <c r="I4" s="7"/>
      <c r="J4" s="7"/>
    </row>
    <row r="5" spans="2:10" ht="15">
      <c r="B5" s="225" t="s">
        <v>57</v>
      </c>
      <c r="C5" s="212" t="s">
        <v>2</v>
      </c>
      <c r="D5" s="212" t="s">
        <v>3</v>
      </c>
      <c r="E5" s="212" t="s">
        <v>4</v>
      </c>
      <c r="F5" s="212" t="s">
        <v>23</v>
      </c>
      <c r="G5" s="212" t="s">
        <v>24</v>
      </c>
      <c r="H5" s="1"/>
      <c r="I5" s="1"/>
      <c r="J5" s="1"/>
    </row>
    <row r="6" spans="2:10" ht="15">
      <c r="B6" s="225"/>
      <c r="C6" s="212"/>
      <c r="D6" s="212"/>
      <c r="E6" s="212"/>
      <c r="F6" s="212"/>
      <c r="G6" s="212" t="s">
        <v>16</v>
      </c>
      <c r="H6" s="1"/>
      <c r="I6" s="1"/>
      <c r="J6" s="1"/>
    </row>
    <row r="7" spans="2:10" ht="15">
      <c r="B7" s="61">
        <v>1</v>
      </c>
      <c r="C7" s="62">
        <v>283</v>
      </c>
      <c r="D7" s="63">
        <v>7</v>
      </c>
      <c r="E7" s="64">
        <v>519</v>
      </c>
      <c r="F7" s="47">
        <v>2.47</v>
      </c>
      <c r="G7" s="96">
        <v>183.39</v>
      </c>
      <c r="H7" s="1"/>
      <c r="I7" s="1"/>
      <c r="J7" s="1"/>
    </row>
    <row r="8" spans="2:10" ht="15">
      <c r="B8" s="61">
        <v>2</v>
      </c>
      <c r="C8" s="62">
        <v>201</v>
      </c>
      <c r="D8" s="63">
        <v>10</v>
      </c>
      <c r="E8" s="64">
        <v>363</v>
      </c>
      <c r="F8" s="47">
        <v>4.98</v>
      </c>
      <c r="G8" s="96">
        <v>180.6</v>
      </c>
      <c r="H8" s="1"/>
      <c r="I8" s="1"/>
      <c r="J8" s="1"/>
    </row>
    <row r="9" spans="2:10" ht="15">
      <c r="B9" s="61">
        <v>3</v>
      </c>
      <c r="C9" s="62">
        <v>129</v>
      </c>
      <c r="D9" s="63">
        <v>10</v>
      </c>
      <c r="E9" s="64">
        <v>227</v>
      </c>
      <c r="F9" s="47">
        <v>7.75</v>
      </c>
      <c r="G9" s="96">
        <v>175.97</v>
      </c>
      <c r="H9" s="1"/>
      <c r="I9" s="1"/>
      <c r="J9" s="1"/>
    </row>
    <row r="10" spans="2:10" ht="15">
      <c r="B10" s="61">
        <v>4</v>
      </c>
      <c r="C10" s="62">
        <v>94</v>
      </c>
      <c r="D10" s="63">
        <v>7</v>
      </c>
      <c r="E10" s="64">
        <v>160</v>
      </c>
      <c r="F10" s="47">
        <v>7.45</v>
      </c>
      <c r="G10" s="96">
        <v>170.21</v>
      </c>
      <c r="H10" s="1"/>
      <c r="I10" s="1"/>
      <c r="J10" s="1"/>
    </row>
    <row r="11" spans="2:10" ht="15">
      <c r="B11" s="61">
        <v>5</v>
      </c>
      <c r="C11" s="62">
        <v>75</v>
      </c>
      <c r="D11" s="63">
        <v>8</v>
      </c>
      <c r="E11" s="64">
        <v>128</v>
      </c>
      <c r="F11" s="47">
        <v>10.67</v>
      </c>
      <c r="G11" s="96">
        <v>170.67</v>
      </c>
      <c r="H11" s="1"/>
      <c r="I11" s="1"/>
      <c r="J11" s="1"/>
    </row>
    <row r="12" spans="2:10" ht="15">
      <c r="B12" s="61">
        <v>6</v>
      </c>
      <c r="C12" s="62">
        <v>122</v>
      </c>
      <c r="D12" s="63">
        <v>4</v>
      </c>
      <c r="E12" s="64">
        <v>192</v>
      </c>
      <c r="F12" s="47">
        <v>3.28</v>
      </c>
      <c r="G12" s="96">
        <v>157.38</v>
      </c>
      <c r="H12" s="1"/>
      <c r="I12" s="1"/>
      <c r="J12" s="1"/>
    </row>
    <row r="13" spans="2:10" ht="15">
      <c r="B13" s="61">
        <v>7</v>
      </c>
      <c r="C13" s="62">
        <v>136</v>
      </c>
      <c r="D13" s="63">
        <v>1</v>
      </c>
      <c r="E13" s="64">
        <v>201</v>
      </c>
      <c r="F13" s="47">
        <v>0.74</v>
      </c>
      <c r="G13" s="96">
        <v>147.79</v>
      </c>
      <c r="H13" s="1"/>
      <c r="I13" s="1"/>
      <c r="J13" s="1"/>
    </row>
    <row r="14" spans="2:10" ht="15">
      <c r="B14" s="61">
        <v>8</v>
      </c>
      <c r="C14" s="62">
        <v>292</v>
      </c>
      <c r="D14" s="63">
        <v>6</v>
      </c>
      <c r="E14" s="64">
        <v>419</v>
      </c>
      <c r="F14" s="47">
        <v>2.05</v>
      </c>
      <c r="G14" s="96">
        <v>143.49</v>
      </c>
      <c r="H14" s="1"/>
      <c r="I14" s="1"/>
      <c r="J14" s="1"/>
    </row>
    <row r="15" spans="2:10" ht="15">
      <c r="B15" s="61">
        <v>9</v>
      </c>
      <c r="C15" s="62">
        <v>561</v>
      </c>
      <c r="D15" s="63">
        <v>8</v>
      </c>
      <c r="E15" s="64">
        <v>748</v>
      </c>
      <c r="F15" s="47">
        <v>1.43</v>
      </c>
      <c r="G15" s="96">
        <v>133.33</v>
      </c>
      <c r="H15" s="1"/>
      <c r="I15" s="1"/>
      <c r="J15" s="1"/>
    </row>
    <row r="16" spans="2:10" ht="15">
      <c r="B16" s="61">
        <v>10</v>
      </c>
      <c r="C16" s="62">
        <v>559</v>
      </c>
      <c r="D16" s="63">
        <v>8</v>
      </c>
      <c r="E16" s="64">
        <v>741</v>
      </c>
      <c r="F16" s="47">
        <v>1.43</v>
      </c>
      <c r="G16" s="96">
        <v>132.56</v>
      </c>
      <c r="H16" s="1"/>
      <c r="I16" s="1"/>
      <c r="J16" s="1"/>
    </row>
    <row r="17" spans="2:10" ht="15">
      <c r="B17" s="61">
        <v>11</v>
      </c>
      <c r="C17" s="62">
        <v>614</v>
      </c>
      <c r="D17" s="63">
        <v>14</v>
      </c>
      <c r="E17" s="64">
        <v>906</v>
      </c>
      <c r="F17" s="47">
        <v>2.28</v>
      </c>
      <c r="G17" s="96">
        <v>147.56</v>
      </c>
      <c r="H17" s="1"/>
      <c r="I17" s="1"/>
      <c r="J17" s="1"/>
    </row>
    <row r="18" spans="2:10" ht="15">
      <c r="B18" s="61">
        <v>12</v>
      </c>
      <c r="C18" s="62">
        <v>600</v>
      </c>
      <c r="D18" s="63">
        <v>9</v>
      </c>
      <c r="E18" s="64">
        <v>847</v>
      </c>
      <c r="F18" s="47">
        <v>1.5</v>
      </c>
      <c r="G18" s="96">
        <v>141.17</v>
      </c>
      <c r="H18" s="1"/>
      <c r="I18" s="1"/>
      <c r="J18" s="1"/>
    </row>
    <row r="19" spans="2:10" ht="15">
      <c r="B19" s="61">
        <v>13</v>
      </c>
      <c r="C19" s="62">
        <v>658</v>
      </c>
      <c r="D19" s="63">
        <v>6</v>
      </c>
      <c r="E19" s="64">
        <v>953</v>
      </c>
      <c r="F19" s="47">
        <v>0.91</v>
      </c>
      <c r="G19" s="96">
        <v>144.83</v>
      </c>
      <c r="H19" s="1"/>
      <c r="I19" s="1"/>
      <c r="J19" s="1"/>
    </row>
    <row r="20" spans="2:10" ht="15">
      <c r="B20" s="61">
        <v>14</v>
      </c>
      <c r="C20" s="62">
        <v>622</v>
      </c>
      <c r="D20" s="63">
        <v>9</v>
      </c>
      <c r="E20" s="64">
        <v>921</v>
      </c>
      <c r="F20" s="47">
        <v>1.45</v>
      </c>
      <c r="G20" s="96">
        <v>148.07</v>
      </c>
      <c r="H20" s="1"/>
      <c r="I20" s="1"/>
      <c r="J20" s="1"/>
    </row>
    <row r="21" spans="2:10" ht="15">
      <c r="B21" s="61">
        <v>15</v>
      </c>
      <c r="C21" s="62">
        <v>543</v>
      </c>
      <c r="D21" s="63">
        <v>13</v>
      </c>
      <c r="E21" s="64">
        <v>752</v>
      </c>
      <c r="F21" s="47">
        <v>2.39</v>
      </c>
      <c r="G21" s="96">
        <v>138.49</v>
      </c>
      <c r="H21" s="1"/>
      <c r="I21" s="1"/>
      <c r="J21" s="1"/>
    </row>
    <row r="22" spans="2:10" ht="15">
      <c r="B22" s="61">
        <v>16</v>
      </c>
      <c r="C22" s="62">
        <v>568</v>
      </c>
      <c r="D22" s="63">
        <v>8</v>
      </c>
      <c r="E22" s="64">
        <v>872</v>
      </c>
      <c r="F22" s="47">
        <v>1.41</v>
      </c>
      <c r="G22" s="96">
        <v>153.52</v>
      </c>
      <c r="H22" s="1"/>
      <c r="I22" s="1"/>
      <c r="J22" s="1"/>
    </row>
    <row r="23" spans="2:10" ht="15">
      <c r="B23" s="61">
        <v>17</v>
      </c>
      <c r="C23" s="62">
        <v>566</v>
      </c>
      <c r="D23" s="63">
        <v>16</v>
      </c>
      <c r="E23" s="64">
        <v>866</v>
      </c>
      <c r="F23" s="47">
        <v>2.83</v>
      </c>
      <c r="G23" s="96">
        <v>153</v>
      </c>
      <c r="H23" s="1"/>
      <c r="I23" s="1"/>
      <c r="J23" s="1"/>
    </row>
    <row r="24" spans="2:10" ht="15">
      <c r="B24" s="61">
        <v>18</v>
      </c>
      <c r="C24" s="62">
        <v>659</v>
      </c>
      <c r="D24" s="63">
        <v>15</v>
      </c>
      <c r="E24" s="64">
        <v>1049</v>
      </c>
      <c r="F24" s="47">
        <v>2.28</v>
      </c>
      <c r="G24" s="96">
        <v>159.18</v>
      </c>
      <c r="H24" s="1"/>
      <c r="I24" s="1"/>
      <c r="J24" s="1"/>
    </row>
    <row r="25" spans="2:10" ht="15">
      <c r="B25" s="61">
        <v>19</v>
      </c>
      <c r="C25" s="62">
        <v>668</v>
      </c>
      <c r="D25" s="63">
        <v>9</v>
      </c>
      <c r="E25" s="64">
        <v>1082</v>
      </c>
      <c r="F25" s="47">
        <v>1.35</v>
      </c>
      <c r="G25" s="96">
        <v>161.98</v>
      </c>
      <c r="H25" s="1"/>
      <c r="I25" s="1"/>
      <c r="J25" s="1"/>
    </row>
    <row r="26" spans="2:10" ht="15">
      <c r="B26" s="61">
        <v>20</v>
      </c>
      <c r="C26" s="62">
        <v>550</v>
      </c>
      <c r="D26" s="63">
        <v>12</v>
      </c>
      <c r="E26" s="64">
        <v>814</v>
      </c>
      <c r="F26" s="47">
        <v>2.18</v>
      </c>
      <c r="G26" s="96">
        <v>148</v>
      </c>
      <c r="H26" s="1"/>
      <c r="I26" s="1"/>
      <c r="J26" s="1"/>
    </row>
    <row r="27" spans="2:10" ht="15">
      <c r="B27" s="61">
        <v>21</v>
      </c>
      <c r="C27" s="62">
        <v>469</v>
      </c>
      <c r="D27" s="63">
        <v>13</v>
      </c>
      <c r="E27" s="64">
        <v>758</v>
      </c>
      <c r="F27" s="47">
        <v>2.77</v>
      </c>
      <c r="G27" s="96">
        <v>161.62</v>
      </c>
      <c r="H27" s="1"/>
      <c r="I27" s="1"/>
      <c r="J27" s="1"/>
    </row>
    <row r="28" spans="2:10" ht="15">
      <c r="B28" s="61">
        <v>22</v>
      </c>
      <c r="C28" s="62">
        <v>285</v>
      </c>
      <c r="D28" s="63">
        <v>11</v>
      </c>
      <c r="E28" s="64">
        <v>466</v>
      </c>
      <c r="F28" s="47">
        <v>3.86</v>
      </c>
      <c r="G28" s="96">
        <v>163.51</v>
      </c>
      <c r="H28" s="1"/>
      <c r="I28" s="1"/>
      <c r="J28" s="1"/>
    </row>
    <row r="29" spans="2:10" ht="15">
      <c r="B29" s="61">
        <v>23</v>
      </c>
      <c r="C29" s="62">
        <v>252</v>
      </c>
      <c r="D29" s="63">
        <v>11</v>
      </c>
      <c r="E29" s="64">
        <v>448</v>
      </c>
      <c r="F29" s="47">
        <v>4.37</v>
      </c>
      <c r="G29" s="96">
        <v>177.78</v>
      </c>
      <c r="H29" s="1"/>
      <c r="I29" s="1"/>
      <c r="J29" s="1"/>
    </row>
    <row r="30" spans="2:10" ht="15">
      <c r="B30" s="61">
        <v>24</v>
      </c>
      <c r="C30" s="62">
        <v>192</v>
      </c>
      <c r="D30" s="63">
        <v>2</v>
      </c>
      <c r="E30" s="64">
        <v>359</v>
      </c>
      <c r="F30" s="47">
        <v>1.04</v>
      </c>
      <c r="G30" s="96">
        <v>186.98</v>
      </c>
      <c r="H30" s="1"/>
      <c r="I30" s="1"/>
      <c r="J30" s="1"/>
    </row>
    <row r="31" spans="2:10" ht="15">
      <c r="B31" s="45" t="s">
        <v>58</v>
      </c>
      <c r="C31" s="62">
        <v>82</v>
      </c>
      <c r="D31" s="63">
        <v>1</v>
      </c>
      <c r="E31" s="64">
        <v>115</v>
      </c>
      <c r="F31" s="47">
        <v>1.22</v>
      </c>
      <c r="G31" s="96">
        <v>140.24</v>
      </c>
      <c r="H31" s="1"/>
      <c r="I31" s="1"/>
      <c r="J31" s="1"/>
    </row>
    <row r="32" spans="2:10" ht="15">
      <c r="B32" s="41" t="s">
        <v>20</v>
      </c>
      <c r="C32" s="42">
        <v>9780</v>
      </c>
      <c r="D32" s="42">
        <v>218</v>
      </c>
      <c r="E32" s="42">
        <v>14906</v>
      </c>
      <c r="F32" s="48">
        <v>2.23</v>
      </c>
      <c r="G32" s="97">
        <v>152.41</v>
      </c>
      <c r="H32" s="1"/>
      <c r="I32" s="1"/>
      <c r="J32" s="1"/>
    </row>
    <row r="33" spans="2:9" ht="15">
      <c r="B33" s="22" t="s">
        <v>21</v>
      </c>
      <c r="C33" s="12"/>
      <c r="D33" s="12"/>
      <c r="E33" s="12"/>
      <c r="F33" s="14"/>
      <c r="G33" s="14"/>
      <c r="H33" s="12"/>
      <c r="I33" s="12"/>
    </row>
    <row r="34" spans="2:9" ht="15">
      <c r="B34" s="22" t="s">
        <v>201</v>
      </c>
      <c r="C34" s="12"/>
      <c r="D34" s="12"/>
      <c r="E34" s="12"/>
      <c r="F34" s="14"/>
      <c r="G34" s="14"/>
      <c r="H34" s="12"/>
      <c r="I34" s="12"/>
    </row>
  </sheetData>
  <sheetProtection/>
  <mergeCells count="7">
    <mergeCell ref="B4:H4"/>
    <mergeCell ref="B5:B6"/>
    <mergeCell ref="C5:C6"/>
    <mergeCell ref="D5:D6"/>
    <mergeCell ref="E5:E6"/>
    <mergeCell ref="F5:F6"/>
    <mergeCell ref="G5:G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3:Q20"/>
  <sheetViews>
    <sheetView zoomScalePageLayoutView="0" workbookViewId="0" topLeftCell="A1">
      <selection activeCell="H30" sqref="H30"/>
    </sheetView>
  </sheetViews>
  <sheetFormatPr defaultColWidth="9.140625" defaultRowHeight="15"/>
  <cols>
    <col min="1" max="1" width="17.00390625" style="6" customWidth="1"/>
    <col min="2" max="4" width="9.140625" style="1" customWidth="1"/>
    <col min="5" max="5" width="9.140625" style="2" customWidth="1"/>
    <col min="6" max="8" width="9.140625" style="1" customWidth="1"/>
    <col min="9" max="9" width="9.140625" style="2" customWidth="1"/>
    <col min="10" max="12" width="9.140625" style="1" customWidth="1"/>
    <col min="13" max="13" width="9.140625" style="2" customWidth="1"/>
    <col min="14" max="16" width="9.140625" style="1" customWidth="1"/>
    <col min="17" max="17" width="9.140625" style="2" customWidth="1"/>
    <col min="18" max="16384" width="9.140625" style="1" customWidth="1"/>
  </cols>
  <sheetData>
    <row r="3" ht="12.75">
      <c r="A3" s="18" t="s">
        <v>231</v>
      </c>
    </row>
    <row r="4" spans="1:7" ht="12.75">
      <c r="A4" s="223" t="s">
        <v>290</v>
      </c>
      <c r="B4" s="224"/>
      <c r="C4" s="224"/>
      <c r="D4" s="224"/>
      <c r="E4" s="224"/>
      <c r="F4" s="224"/>
      <c r="G4" s="224"/>
    </row>
    <row r="5" spans="1:17" ht="13.5">
      <c r="A5" s="226" t="s">
        <v>25</v>
      </c>
      <c r="B5" s="229" t="s">
        <v>49</v>
      </c>
      <c r="C5" s="229"/>
      <c r="D5" s="229"/>
      <c r="E5" s="229"/>
      <c r="F5" s="229"/>
      <c r="G5" s="229"/>
      <c r="H5" s="229"/>
      <c r="I5" s="229"/>
      <c r="J5" s="229"/>
      <c r="K5" s="229"/>
      <c r="L5" s="229"/>
      <c r="M5" s="229"/>
      <c r="N5" s="229"/>
      <c r="O5" s="229"/>
      <c r="P5" s="229"/>
      <c r="Q5" s="229"/>
    </row>
    <row r="6" spans="1:17" ht="13.5">
      <c r="A6" s="227"/>
      <c r="B6" s="230" t="s">
        <v>179</v>
      </c>
      <c r="C6" s="230"/>
      <c r="D6" s="230"/>
      <c r="E6" s="230"/>
      <c r="F6" s="229" t="s">
        <v>180</v>
      </c>
      <c r="G6" s="229"/>
      <c r="H6" s="229"/>
      <c r="I6" s="229"/>
      <c r="J6" s="230" t="s">
        <v>181</v>
      </c>
      <c r="K6" s="230"/>
      <c r="L6" s="230"/>
      <c r="M6" s="230"/>
      <c r="N6" s="229" t="s">
        <v>20</v>
      </c>
      <c r="O6" s="229"/>
      <c r="P6" s="229"/>
      <c r="Q6" s="229"/>
    </row>
    <row r="7" spans="1:17" ht="27">
      <c r="A7" s="228"/>
      <c r="B7" s="69" t="s">
        <v>2</v>
      </c>
      <c r="C7" s="69" t="s">
        <v>3</v>
      </c>
      <c r="D7" s="69" t="s">
        <v>4</v>
      </c>
      <c r="E7" s="107" t="s">
        <v>189</v>
      </c>
      <c r="F7" s="69" t="s">
        <v>2</v>
      </c>
      <c r="G7" s="69" t="s">
        <v>3</v>
      </c>
      <c r="H7" s="69" t="s">
        <v>4</v>
      </c>
      <c r="I7" s="107" t="s">
        <v>189</v>
      </c>
      <c r="J7" s="69" t="s">
        <v>2</v>
      </c>
      <c r="K7" s="69" t="s">
        <v>3</v>
      </c>
      <c r="L7" s="69" t="s">
        <v>4</v>
      </c>
      <c r="M7" s="107" t="s">
        <v>189</v>
      </c>
      <c r="N7" s="69" t="s">
        <v>2</v>
      </c>
      <c r="O7" s="69" t="s">
        <v>3</v>
      </c>
      <c r="P7" s="69" t="s">
        <v>4</v>
      </c>
      <c r="Q7" s="107" t="s">
        <v>189</v>
      </c>
    </row>
    <row r="8" spans="1:17" ht="13.5">
      <c r="A8" s="50" t="s">
        <v>5</v>
      </c>
      <c r="B8" s="111">
        <v>39</v>
      </c>
      <c r="C8" s="112">
        <v>2</v>
      </c>
      <c r="D8" s="111">
        <v>75</v>
      </c>
      <c r="E8" s="101">
        <v>5.13</v>
      </c>
      <c r="F8" s="111">
        <v>55</v>
      </c>
      <c r="G8" s="112">
        <v>3</v>
      </c>
      <c r="H8" s="111">
        <v>126</v>
      </c>
      <c r="I8" s="101">
        <v>5.45</v>
      </c>
      <c r="J8" s="111">
        <v>141</v>
      </c>
      <c r="K8" s="112">
        <v>15</v>
      </c>
      <c r="L8" s="111">
        <v>273</v>
      </c>
      <c r="M8" s="101">
        <v>10.64</v>
      </c>
      <c r="N8" s="111">
        <v>235</v>
      </c>
      <c r="O8" s="112">
        <v>20</v>
      </c>
      <c r="P8" s="111">
        <v>474</v>
      </c>
      <c r="Q8" s="101">
        <v>8.51</v>
      </c>
    </row>
    <row r="9" spans="1:17" ht="13.5">
      <c r="A9" s="50" t="s">
        <v>6</v>
      </c>
      <c r="B9" s="111">
        <v>3</v>
      </c>
      <c r="C9" s="113" t="s">
        <v>218</v>
      </c>
      <c r="D9" s="111">
        <v>5</v>
      </c>
      <c r="E9" s="113" t="s">
        <v>218</v>
      </c>
      <c r="F9" s="111">
        <v>13</v>
      </c>
      <c r="G9" s="114" t="s">
        <v>218</v>
      </c>
      <c r="H9" s="111">
        <v>21</v>
      </c>
      <c r="I9" s="115" t="s">
        <v>218</v>
      </c>
      <c r="J9" s="111">
        <v>26</v>
      </c>
      <c r="K9" s="114">
        <v>1</v>
      </c>
      <c r="L9" s="111">
        <v>41</v>
      </c>
      <c r="M9" s="115">
        <v>3.85</v>
      </c>
      <c r="N9" s="111">
        <v>42</v>
      </c>
      <c r="O9" s="112">
        <v>1</v>
      </c>
      <c r="P9" s="111">
        <v>67</v>
      </c>
      <c r="Q9" s="101">
        <v>2.38</v>
      </c>
    </row>
    <row r="10" spans="1:17" ht="13.5">
      <c r="A10" s="50" t="s">
        <v>7</v>
      </c>
      <c r="B10" s="111">
        <v>141</v>
      </c>
      <c r="C10" s="112">
        <v>4</v>
      </c>
      <c r="D10" s="111">
        <v>237</v>
      </c>
      <c r="E10" s="101">
        <v>2.84</v>
      </c>
      <c r="F10" s="111">
        <v>220</v>
      </c>
      <c r="G10" s="112">
        <v>10</v>
      </c>
      <c r="H10" s="111">
        <v>415</v>
      </c>
      <c r="I10" s="101">
        <v>4.55</v>
      </c>
      <c r="J10" s="111">
        <v>557</v>
      </c>
      <c r="K10" s="112">
        <v>15</v>
      </c>
      <c r="L10" s="111">
        <v>876</v>
      </c>
      <c r="M10" s="101">
        <v>2.69</v>
      </c>
      <c r="N10" s="111">
        <v>918</v>
      </c>
      <c r="O10" s="112">
        <v>29</v>
      </c>
      <c r="P10" s="51">
        <v>1528</v>
      </c>
      <c r="Q10" s="101">
        <v>3.16</v>
      </c>
    </row>
    <row r="11" spans="1:17" ht="13.5">
      <c r="A11" s="50" t="s">
        <v>8</v>
      </c>
      <c r="B11" s="111">
        <v>7</v>
      </c>
      <c r="C11" s="114" t="s">
        <v>218</v>
      </c>
      <c r="D11" s="111">
        <v>8</v>
      </c>
      <c r="E11" s="113">
        <v>0</v>
      </c>
      <c r="F11" s="111">
        <v>21</v>
      </c>
      <c r="G11" s="116">
        <v>2</v>
      </c>
      <c r="H11" s="111">
        <v>42</v>
      </c>
      <c r="I11" s="115">
        <v>9.52</v>
      </c>
      <c r="J11" s="111">
        <v>24</v>
      </c>
      <c r="K11" s="112">
        <v>1</v>
      </c>
      <c r="L11" s="111">
        <v>41</v>
      </c>
      <c r="M11" s="101">
        <v>4.17</v>
      </c>
      <c r="N11" s="111">
        <v>52</v>
      </c>
      <c r="O11" s="112">
        <v>3</v>
      </c>
      <c r="P11" s="111">
        <v>91</v>
      </c>
      <c r="Q11" s="101">
        <v>5.77</v>
      </c>
    </row>
    <row r="12" spans="1:17" ht="13.5">
      <c r="A12" s="50" t="s">
        <v>9</v>
      </c>
      <c r="B12" s="111">
        <v>67</v>
      </c>
      <c r="C12" s="114">
        <v>5</v>
      </c>
      <c r="D12" s="111">
        <v>105</v>
      </c>
      <c r="E12" s="115">
        <v>7.46</v>
      </c>
      <c r="F12" s="111">
        <v>89</v>
      </c>
      <c r="G12" s="114">
        <v>5</v>
      </c>
      <c r="H12" s="111">
        <v>165</v>
      </c>
      <c r="I12" s="115">
        <v>5.62</v>
      </c>
      <c r="J12" s="111">
        <v>230</v>
      </c>
      <c r="K12" s="112">
        <v>7</v>
      </c>
      <c r="L12" s="111">
        <v>432</v>
      </c>
      <c r="M12" s="101">
        <v>3.04</v>
      </c>
      <c r="N12" s="111">
        <v>386</v>
      </c>
      <c r="O12" s="112">
        <v>17</v>
      </c>
      <c r="P12" s="111">
        <v>702</v>
      </c>
      <c r="Q12" s="101">
        <v>4.4</v>
      </c>
    </row>
    <row r="13" spans="1:17" ht="13.5">
      <c r="A13" s="41" t="s">
        <v>20</v>
      </c>
      <c r="B13" s="41">
        <v>257</v>
      </c>
      <c r="C13" s="41">
        <v>11</v>
      </c>
      <c r="D13" s="41">
        <v>430</v>
      </c>
      <c r="E13" s="97">
        <v>4.28</v>
      </c>
      <c r="F13" s="41">
        <v>398</v>
      </c>
      <c r="G13" s="41">
        <v>20</v>
      </c>
      <c r="H13" s="41">
        <v>769</v>
      </c>
      <c r="I13" s="97">
        <v>5.03</v>
      </c>
      <c r="J13" s="41">
        <v>978</v>
      </c>
      <c r="K13" s="41">
        <v>39</v>
      </c>
      <c r="L13" s="54">
        <v>1663</v>
      </c>
      <c r="M13" s="97">
        <v>3.99</v>
      </c>
      <c r="N13" s="54">
        <v>1633</v>
      </c>
      <c r="O13" s="41">
        <v>70</v>
      </c>
      <c r="P13" s="54">
        <v>2862</v>
      </c>
      <c r="Q13" s="97">
        <v>4.29</v>
      </c>
    </row>
    <row r="14" spans="1:7" ht="11.25">
      <c r="A14" s="23" t="s">
        <v>182</v>
      </c>
      <c r="B14" s="12"/>
      <c r="C14" s="12"/>
      <c r="D14" s="12"/>
      <c r="E14" s="14"/>
      <c r="F14" s="12"/>
      <c r="G14" s="12"/>
    </row>
    <row r="15" spans="1:7" ht="11.25">
      <c r="A15" s="23" t="s">
        <v>183</v>
      </c>
      <c r="B15" s="12"/>
      <c r="C15" s="12"/>
      <c r="D15" s="12"/>
      <c r="E15" s="14"/>
      <c r="F15" s="12"/>
      <c r="G15" s="12"/>
    </row>
    <row r="16" spans="1:7" ht="11.25">
      <c r="A16" s="23" t="s">
        <v>184</v>
      </c>
      <c r="B16" s="12"/>
      <c r="C16" s="12"/>
      <c r="D16" s="12"/>
      <c r="E16" s="14"/>
      <c r="F16" s="12"/>
      <c r="G16" s="12"/>
    </row>
    <row r="20" ht="11.25">
      <c r="D20" s="117"/>
    </row>
  </sheetData>
  <sheetProtection/>
  <mergeCells count="7">
    <mergeCell ref="A4:G4"/>
    <mergeCell ref="A5:A7"/>
    <mergeCell ref="B5:Q5"/>
    <mergeCell ref="B6:E6"/>
    <mergeCell ref="F6:I6"/>
    <mergeCell ref="J6:M6"/>
    <mergeCell ref="N6:Q6"/>
  </mergeCells>
  <printOptions/>
  <pageMargins left="0.31496062992125984" right="0.2755905511811024" top="0.7480314960629921" bottom="0.7480314960629921" header="0.31496062992125984" footer="0.31496062992125984"/>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sheetPr>
    <tabColor rgb="FFFF0000"/>
  </sheetPr>
  <dimension ref="A3:Q24"/>
  <sheetViews>
    <sheetView zoomScalePageLayoutView="0" workbookViewId="0" topLeftCell="A1">
      <selection activeCell="J29" sqref="J29"/>
    </sheetView>
  </sheetViews>
  <sheetFormatPr defaultColWidth="9.140625" defaultRowHeight="15"/>
  <cols>
    <col min="1" max="1" width="12.8515625" style="6" customWidth="1"/>
    <col min="2" max="4" width="9.140625" style="1" customWidth="1"/>
    <col min="5" max="5" width="9.140625" style="2" customWidth="1"/>
    <col min="6" max="8" width="9.140625" style="1" customWidth="1"/>
    <col min="9" max="9" width="9.140625" style="2" customWidth="1"/>
    <col min="10" max="12" width="9.140625" style="1" customWidth="1"/>
    <col min="13" max="13" width="9.140625" style="2" customWidth="1"/>
    <col min="14" max="16" width="9.140625" style="1" customWidth="1"/>
    <col min="17" max="17" width="9.140625" style="2" customWidth="1"/>
    <col min="18" max="16384" width="9.140625" style="1" customWidth="1"/>
  </cols>
  <sheetData>
    <row r="3" ht="12.75">
      <c r="A3" s="18" t="s">
        <v>232</v>
      </c>
    </row>
    <row r="4" spans="1:17" ht="12.75">
      <c r="A4" s="16" t="s">
        <v>290</v>
      </c>
      <c r="B4" s="24"/>
      <c r="C4" s="24"/>
      <c r="D4" s="24"/>
      <c r="E4" s="25"/>
      <c r="F4" s="24"/>
      <c r="G4" s="24"/>
      <c r="H4" s="24"/>
      <c r="I4" s="25"/>
      <c r="J4" s="24"/>
      <c r="K4" s="24"/>
      <c r="L4" s="24"/>
      <c r="M4" s="25"/>
      <c r="N4" s="24"/>
      <c r="O4" s="24"/>
      <c r="P4" s="24"/>
      <c r="Q4" s="25"/>
    </row>
    <row r="5" spans="1:17" ht="13.5">
      <c r="A5" s="231" t="s">
        <v>25</v>
      </c>
      <c r="B5" s="234" t="s">
        <v>49</v>
      </c>
      <c r="C5" s="229"/>
      <c r="D5" s="229"/>
      <c r="E5" s="229"/>
      <c r="F5" s="229"/>
      <c r="G5" s="229"/>
      <c r="H5" s="229"/>
      <c r="I5" s="229"/>
      <c r="J5" s="229"/>
      <c r="K5" s="229"/>
      <c r="L5" s="229"/>
      <c r="M5" s="229"/>
      <c r="N5" s="229"/>
      <c r="O5" s="229"/>
      <c r="P5" s="229"/>
      <c r="Q5" s="229"/>
    </row>
    <row r="6" spans="1:17" ht="13.5">
      <c r="A6" s="232"/>
      <c r="B6" s="230" t="s">
        <v>179</v>
      </c>
      <c r="C6" s="230"/>
      <c r="D6" s="230"/>
      <c r="E6" s="230"/>
      <c r="F6" s="229" t="s">
        <v>180</v>
      </c>
      <c r="G6" s="229"/>
      <c r="H6" s="229"/>
      <c r="I6" s="229"/>
      <c r="J6" s="230" t="s">
        <v>181</v>
      </c>
      <c r="K6" s="230"/>
      <c r="L6" s="230"/>
      <c r="M6" s="230"/>
      <c r="N6" s="229" t="s">
        <v>20</v>
      </c>
      <c r="O6" s="229"/>
      <c r="P6" s="229"/>
      <c r="Q6" s="229"/>
    </row>
    <row r="7" spans="1:17" ht="27">
      <c r="A7" s="233"/>
      <c r="B7" s="69" t="s">
        <v>2</v>
      </c>
      <c r="C7" s="69" t="s">
        <v>3</v>
      </c>
      <c r="D7" s="69" t="s">
        <v>4</v>
      </c>
      <c r="E7" s="107" t="s">
        <v>189</v>
      </c>
      <c r="F7" s="69" t="s">
        <v>2</v>
      </c>
      <c r="G7" s="69" t="s">
        <v>3</v>
      </c>
      <c r="H7" s="69" t="s">
        <v>4</v>
      </c>
      <c r="I7" s="107" t="s">
        <v>189</v>
      </c>
      <c r="J7" s="69" t="s">
        <v>2</v>
      </c>
      <c r="K7" s="69" t="s">
        <v>3</v>
      </c>
      <c r="L7" s="69" t="s">
        <v>4</v>
      </c>
      <c r="M7" s="107" t="s">
        <v>189</v>
      </c>
      <c r="N7" s="69" t="s">
        <v>2</v>
      </c>
      <c r="O7" s="69" t="s">
        <v>3</v>
      </c>
      <c r="P7" s="69" t="s">
        <v>4</v>
      </c>
      <c r="Q7" s="107" t="s">
        <v>189</v>
      </c>
    </row>
    <row r="8" spans="1:17" ht="13.5">
      <c r="A8" s="50" t="s">
        <v>5</v>
      </c>
      <c r="B8" s="111">
        <v>24</v>
      </c>
      <c r="C8" s="76" t="s">
        <v>218</v>
      </c>
      <c r="D8" s="111">
        <v>49</v>
      </c>
      <c r="E8" s="76" t="s">
        <v>218</v>
      </c>
      <c r="F8" s="111">
        <v>32</v>
      </c>
      <c r="G8" s="114">
        <v>1</v>
      </c>
      <c r="H8" s="111">
        <v>78</v>
      </c>
      <c r="I8" s="115">
        <v>3.13</v>
      </c>
      <c r="J8" s="111">
        <v>82</v>
      </c>
      <c r="K8" s="112">
        <v>9</v>
      </c>
      <c r="L8" s="111">
        <v>164</v>
      </c>
      <c r="M8" s="101">
        <v>10.98</v>
      </c>
      <c r="N8" s="111">
        <v>138</v>
      </c>
      <c r="O8" s="112">
        <v>10</v>
      </c>
      <c r="P8" s="111">
        <v>291</v>
      </c>
      <c r="Q8" s="101">
        <v>7.25</v>
      </c>
    </row>
    <row r="9" spans="1:17" ht="13.5">
      <c r="A9" s="50" t="s">
        <v>6</v>
      </c>
      <c r="B9" s="113">
        <v>3</v>
      </c>
      <c r="C9" s="63" t="s">
        <v>218</v>
      </c>
      <c r="D9" s="113">
        <v>5</v>
      </c>
      <c r="E9" s="76" t="s">
        <v>218</v>
      </c>
      <c r="F9" s="111">
        <v>8</v>
      </c>
      <c r="G9" s="76" t="s">
        <v>218</v>
      </c>
      <c r="H9" s="111">
        <v>10</v>
      </c>
      <c r="I9" s="76" t="s">
        <v>218</v>
      </c>
      <c r="J9" s="111">
        <v>14</v>
      </c>
      <c r="K9" s="76" t="s">
        <v>218</v>
      </c>
      <c r="L9" s="111">
        <v>20</v>
      </c>
      <c r="M9" s="76" t="s">
        <v>218</v>
      </c>
      <c r="N9" s="111">
        <v>25</v>
      </c>
      <c r="O9" s="76" t="s">
        <v>218</v>
      </c>
      <c r="P9" s="111">
        <v>35</v>
      </c>
      <c r="Q9" s="76" t="s">
        <v>218</v>
      </c>
    </row>
    <row r="10" spans="1:17" ht="13.5">
      <c r="A10" s="50" t="s">
        <v>7</v>
      </c>
      <c r="B10" s="111">
        <v>125</v>
      </c>
      <c r="C10" s="112">
        <v>4</v>
      </c>
      <c r="D10" s="111">
        <v>201</v>
      </c>
      <c r="E10" s="101">
        <v>3.2</v>
      </c>
      <c r="F10" s="111">
        <v>168</v>
      </c>
      <c r="G10" s="112">
        <v>4</v>
      </c>
      <c r="H10" s="111">
        <v>299</v>
      </c>
      <c r="I10" s="101">
        <v>2.38</v>
      </c>
      <c r="J10" s="111">
        <v>460</v>
      </c>
      <c r="K10" s="112">
        <v>12</v>
      </c>
      <c r="L10" s="111">
        <v>737</v>
      </c>
      <c r="M10" s="101">
        <v>2.61</v>
      </c>
      <c r="N10" s="111">
        <v>753</v>
      </c>
      <c r="O10" s="112">
        <v>20</v>
      </c>
      <c r="P10" s="51">
        <v>1237</v>
      </c>
      <c r="Q10" s="101">
        <v>2.66</v>
      </c>
    </row>
    <row r="11" spans="1:17" ht="13.5">
      <c r="A11" s="50" t="s">
        <v>8</v>
      </c>
      <c r="B11" s="111">
        <v>1</v>
      </c>
      <c r="C11" s="76" t="s">
        <v>218</v>
      </c>
      <c r="D11" s="111">
        <v>1</v>
      </c>
      <c r="E11" s="76" t="s">
        <v>218</v>
      </c>
      <c r="F11" s="111">
        <v>13</v>
      </c>
      <c r="G11" s="76" t="s">
        <v>218</v>
      </c>
      <c r="H11" s="111">
        <v>24</v>
      </c>
      <c r="I11" s="76" t="s">
        <v>218</v>
      </c>
      <c r="J11" s="111">
        <v>11</v>
      </c>
      <c r="K11" s="76" t="s">
        <v>218</v>
      </c>
      <c r="L11" s="111">
        <v>14</v>
      </c>
      <c r="M11" s="76" t="s">
        <v>218</v>
      </c>
      <c r="N11" s="111">
        <v>25</v>
      </c>
      <c r="O11" s="76" t="s">
        <v>218</v>
      </c>
      <c r="P11" s="111">
        <v>39</v>
      </c>
      <c r="Q11" s="76" t="s">
        <v>218</v>
      </c>
    </row>
    <row r="12" spans="1:17" ht="13.5">
      <c r="A12" s="50" t="s">
        <v>9</v>
      </c>
      <c r="B12" s="111">
        <v>31</v>
      </c>
      <c r="C12" s="114">
        <v>1</v>
      </c>
      <c r="D12" s="111">
        <v>50</v>
      </c>
      <c r="E12" s="118">
        <v>3.23</v>
      </c>
      <c r="F12" s="111">
        <v>47</v>
      </c>
      <c r="G12" s="114">
        <v>1</v>
      </c>
      <c r="H12" s="111">
        <v>93</v>
      </c>
      <c r="I12" s="118">
        <v>2.13</v>
      </c>
      <c r="J12" s="111">
        <v>133</v>
      </c>
      <c r="K12" s="112">
        <v>3</v>
      </c>
      <c r="L12" s="111">
        <v>260</v>
      </c>
      <c r="M12" s="101">
        <v>2.26</v>
      </c>
      <c r="N12" s="111">
        <v>211</v>
      </c>
      <c r="O12" s="112">
        <v>5</v>
      </c>
      <c r="P12" s="111">
        <v>403</v>
      </c>
      <c r="Q12" s="101">
        <v>2.37</v>
      </c>
    </row>
    <row r="13" spans="1:17" ht="13.5">
      <c r="A13" s="41" t="s">
        <v>20</v>
      </c>
      <c r="B13" s="41">
        <v>184</v>
      </c>
      <c r="C13" s="41">
        <v>5</v>
      </c>
      <c r="D13" s="41">
        <v>306</v>
      </c>
      <c r="E13" s="119">
        <v>2.72</v>
      </c>
      <c r="F13" s="41">
        <v>268</v>
      </c>
      <c r="G13" s="41">
        <v>6</v>
      </c>
      <c r="H13" s="41">
        <v>504</v>
      </c>
      <c r="I13" s="41">
        <v>2.24</v>
      </c>
      <c r="J13" s="41">
        <v>700</v>
      </c>
      <c r="K13" s="41">
        <v>24</v>
      </c>
      <c r="L13" s="41">
        <v>1195</v>
      </c>
      <c r="M13" s="97">
        <v>3.43</v>
      </c>
      <c r="N13" s="54">
        <v>1152</v>
      </c>
      <c r="O13" s="41">
        <v>35</v>
      </c>
      <c r="P13" s="54">
        <v>2005</v>
      </c>
      <c r="Q13" s="97">
        <v>3.04</v>
      </c>
    </row>
    <row r="14" spans="1:7" ht="11.25">
      <c r="A14" s="23" t="s">
        <v>183</v>
      </c>
      <c r="B14" s="12"/>
      <c r="C14" s="12"/>
      <c r="D14" s="12"/>
      <c r="E14" s="14"/>
      <c r="F14" s="12"/>
      <c r="G14" s="12"/>
    </row>
    <row r="15" spans="1:7" ht="11.25">
      <c r="A15" s="23" t="s">
        <v>184</v>
      </c>
      <c r="B15" s="12"/>
      <c r="C15" s="12"/>
      <c r="D15" s="12"/>
      <c r="E15" s="14"/>
      <c r="F15" s="12"/>
      <c r="G15" s="12"/>
    </row>
    <row r="24" ht="11.25">
      <c r="F24" s="117"/>
    </row>
  </sheetData>
  <sheetProtection/>
  <mergeCells count="6">
    <mergeCell ref="A5:A7"/>
    <mergeCell ref="B5:Q5"/>
    <mergeCell ref="B6:E6"/>
    <mergeCell ref="F6:I6"/>
    <mergeCell ref="J6:M6"/>
    <mergeCell ref="N6:Q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rgb="FFFF0000"/>
  </sheetPr>
  <dimension ref="B3:I16"/>
  <sheetViews>
    <sheetView zoomScalePageLayoutView="0" workbookViewId="0" topLeftCell="A1">
      <selection activeCell="D26" sqref="D26"/>
    </sheetView>
  </sheetViews>
  <sheetFormatPr defaultColWidth="9.140625" defaultRowHeight="15"/>
  <sheetData>
    <row r="3" spans="2:9" ht="15">
      <c r="B3" s="192" t="s">
        <v>174</v>
      </c>
      <c r="C3" s="193"/>
      <c r="D3" s="193"/>
      <c r="E3" s="193"/>
      <c r="F3" s="193"/>
      <c r="G3" s="193"/>
      <c r="H3" s="193"/>
      <c r="I3" s="193"/>
    </row>
    <row r="4" spans="2:6" ht="15">
      <c r="B4" s="194" t="s">
        <v>281</v>
      </c>
      <c r="C4" s="195"/>
      <c r="D4" s="195"/>
      <c r="E4" s="195"/>
      <c r="F4" s="195"/>
    </row>
    <row r="5" spans="2:6" ht="15">
      <c r="B5" s="196" t="s">
        <v>1</v>
      </c>
      <c r="C5" s="197">
        <v>2016</v>
      </c>
      <c r="D5" s="197"/>
      <c r="E5" s="198">
        <v>2015</v>
      </c>
      <c r="F5" s="198"/>
    </row>
    <row r="6" spans="2:6" ht="15">
      <c r="B6" s="196"/>
      <c r="C6" s="197"/>
      <c r="D6" s="197"/>
      <c r="E6" s="198"/>
      <c r="F6" s="198"/>
    </row>
    <row r="7" spans="2:6" ht="27">
      <c r="B7" s="196"/>
      <c r="C7" s="69" t="s">
        <v>12</v>
      </c>
      <c r="D7" s="69" t="s">
        <v>13</v>
      </c>
      <c r="E7" s="69" t="s">
        <v>12</v>
      </c>
      <c r="F7" s="69" t="s">
        <v>13</v>
      </c>
    </row>
    <row r="8" spans="2:6" ht="15">
      <c r="B8" s="45" t="s">
        <v>5</v>
      </c>
      <c r="C8" s="75">
        <v>4.559043348281016</v>
      </c>
      <c r="D8" s="75">
        <v>2.6521739130434785</v>
      </c>
      <c r="E8" s="47">
        <v>5.04</v>
      </c>
      <c r="F8" s="76">
        <v>3.01</v>
      </c>
    </row>
    <row r="9" spans="2:6" ht="15">
      <c r="B9" s="45" t="s">
        <v>6</v>
      </c>
      <c r="C9" s="75">
        <v>4.3478260869565215</v>
      </c>
      <c r="D9" s="75">
        <v>2.6923076923076925</v>
      </c>
      <c r="E9" s="47">
        <v>2.71</v>
      </c>
      <c r="F9" s="76">
        <v>1.63</v>
      </c>
    </row>
    <row r="10" spans="2:6" ht="15">
      <c r="B10" s="45" t="s">
        <v>7</v>
      </c>
      <c r="C10" s="75">
        <v>1.7704280155642023</v>
      </c>
      <c r="D10" s="75">
        <v>1.2191854233654877</v>
      </c>
      <c r="E10" s="47">
        <v>1.77</v>
      </c>
      <c r="F10" s="76">
        <v>1.22</v>
      </c>
    </row>
    <row r="11" spans="2:6" ht="15">
      <c r="B11" s="45" t="s">
        <v>8</v>
      </c>
      <c r="C11" s="75">
        <v>2.4822695035460995</v>
      </c>
      <c r="D11" s="75">
        <v>1.4989293361884368</v>
      </c>
      <c r="E11" s="47">
        <v>3.79</v>
      </c>
      <c r="F11" s="76">
        <v>2.28</v>
      </c>
    </row>
    <row r="12" spans="2:6" ht="15">
      <c r="B12" s="45" t="s">
        <v>9</v>
      </c>
      <c r="C12" s="75">
        <v>1.5728476821192054</v>
      </c>
      <c r="D12" s="75">
        <v>0.9728622631848439</v>
      </c>
      <c r="E12" s="47">
        <v>2.67</v>
      </c>
      <c r="F12" s="76">
        <v>1.66</v>
      </c>
    </row>
    <row r="13" spans="2:6" ht="15">
      <c r="B13" s="41" t="s">
        <v>10</v>
      </c>
      <c r="C13" s="48">
        <v>2.229038854805726</v>
      </c>
      <c r="D13" s="48">
        <v>1.441417614387728</v>
      </c>
      <c r="E13" s="48">
        <v>2.58</v>
      </c>
      <c r="F13" s="48">
        <v>1.68</v>
      </c>
    </row>
    <row r="14" spans="2:6" ht="15">
      <c r="B14" s="41" t="s">
        <v>11</v>
      </c>
      <c r="C14" s="48">
        <v>1.8675586349699358</v>
      </c>
      <c r="D14" s="48">
        <v>1.3004143263433918</v>
      </c>
      <c r="E14" s="48">
        <v>1.96</v>
      </c>
      <c r="F14" s="48">
        <v>1.37</v>
      </c>
    </row>
    <row r="15" spans="2:9" ht="18" customHeight="1">
      <c r="B15" s="200" t="s">
        <v>321</v>
      </c>
      <c r="C15" s="201"/>
      <c r="D15" s="201"/>
      <c r="E15" s="201"/>
      <c r="F15" s="201"/>
      <c r="G15" s="201"/>
      <c r="H15" s="201"/>
      <c r="I15" s="201"/>
    </row>
    <row r="16" spans="2:9" ht="25.5" customHeight="1">
      <c r="B16" s="200" t="s">
        <v>322</v>
      </c>
      <c r="C16" s="201"/>
      <c r="D16" s="201"/>
      <c r="E16" s="201"/>
      <c r="F16" s="201"/>
      <c r="G16" s="201"/>
      <c r="H16" s="201"/>
      <c r="I16" s="201"/>
    </row>
  </sheetData>
  <sheetProtection/>
  <mergeCells count="7">
    <mergeCell ref="B15:I15"/>
    <mergeCell ref="B16:I16"/>
    <mergeCell ref="B3:I3"/>
    <mergeCell ref="B4:F4"/>
    <mergeCell ref="B5:B7"/>
    <mergeCell ref="C5:D6"/>
    <mergeCell ref="E5:F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FF0000"/>
  </sheetPr>
  <dimension ref="A3:Q15"/>
  <sheetViews>
    <sheetView zoomScalePageLayoutView="0" workbookViewId="0" topLeftCell="A1">
      <selection activeCell="C22" sqref="C22"/>
    </sheetView>
  </sheetViews>
  <sheetFormatPr defaultColWidth="9.140625" defaultRowHeight="15"/>
  <cols>
    <col min="1" max="1" width="15.140625" style="6" customWidth="1"/>
    <col min="2" max="4" width="9.140625" style="1" customWidth="1"/>
    <col min="5" max="5" width="9.140625" style="2" customWidth="1"/>
    <col min="6" max="8" width="9.140625" style="1" customWidth="1"/>
    <col min="9" max="9" width="9.140625" style="2" customWidth="1"/>
    <col min="10" max="12" width="9.140625" style="1" customWidth="1"/>
    <col min="13" max="13" width="9.140625" style="2" customWidth="1"/>
    <col min="14" max="16" width="9.140625" style="1" customWidth="1"/>
    <col min="17" max="17" width="9.140625" style="2" customWidth="1"/>
    <col min="18" max="16384" width="9.140625" style="1" customWidth="1"/>
  </cols>
  <sheetData>
    <row r="3" ht="12.75">
      <c r="A3" s="18" t="s">
        <v>233</v>
      </c>
    </row>
    <row r="4" ht="12.75">
      <c r="A4" s="16" t="s">
        <v>246</v>
      </c>
    </row>
    <row r="5" spans="1:17" ht="13.5">
      <c r="A5" s="220"/>
      <c r="B5" s="229" t="s">
        <v>49</v>
      </c>
      <c r="C5" s="229"/>
      <c r="D5" s="229"/>
      <c r="E5" s="229"/>
      <c r="F5" s="229"/>
      <c r="G5" s="229"/>
      <c r="H5" s="229"/>
      <c r="I5" s="229"/>
      <c r="J5" s="229"/>
      <c r="K5" s="229"/>
      <c r="L5" s="229"/>
      <c r="M5" s="229"/>
      <c r="N5" s="229"/>
      <c r="O5" s="229"/>
      <c r="P5" s="229"/>
      <c r="Q5" s="229"/>
    </row>
    <row r="6" spans="1:17" ht="13.5">
      <c r="A6" s="220"/>
      <c r="B6" s="230" t="s">
        <v>179</v>
      </c>
      <c r="C6" s="230"/>
      <c r="D6" s="230"/>
      <c r="E6" s="230"/>
      <c r="F6" s="229" t="s">
        <v>180</v>
      </c>
      <c r="G6" s="229"/>
      <c r="H6" s="229"/>
      <c r="I6" s="229"/>
      <c r="J6" s="230" t="s">
        <v>181</v>
      </c>
      <c r="K6" s="230"/>
      <c r="L6" s="230"/>
      <c r="M6" s="230"/>
      <c r="N6" s="229" t="s">
        <v>20</v>
      </c>
      <c r="O6" s="229"/>
      <c r="P6" s="229"/>
      <c r="Q6" s="229"/>
    </row>
    <row r="7" spans="1:17" ht="27">
      <c r="A7" s="220"/>
      <c r="B7" s="69" t="s">
        <v>2</v>
      </c>
      <c r="C7" s="69" t="s">
        <v>3</v>
      </c>
      <c r="D7" s="69" t="s">
        <v>4</v>
      </c>
      <c r="E7" s="107" t="s">
        <v>189</v>
      </c>
      <c r="F7" s="69" t="s">
        <v>2</v>
      </c>
      <c r="G7" s="69" t="s">
        <v>3</v>
      </c>
      <c r="H7" s="69" t="s">
        <v>4</v>
      </c>
      <c r="I7" s="107" t="s">
        <v>189</v>
      </c>
      <c r="J7" s="69" t="s">
        <v>2</v>
      </c>
      <c r="K7" s="69" t="s">
        <v>3</v>
      </c>
      <c r="L7" s="69" t="s">
        <v>4</v>
      </c>
      <c r="M7" s="107" t="s">
        <v>189</v>
      </c>
      <c r="N7" s="69" t="s">
        <v>2</v>
      </c>
      <c r="O7" s="69" t="s">
        <v>3</v>
      </c>
      <c r="P7" s="69" t="s">
        <v>4</v>
      </c>
      <c r="Q7" s="107" t="s">
        <v>189</v>
      </c>
    </row>
    <row r="8" spans="1:17" ht="13.5">
      <c r="A8" s="50" t="s">
        <v>5</v>
      </c>
      <c r="B8" s="111">
        <v>15</v>
      </c>
      <c r="C8" s="114">
        <v>2</v>
      </c>
      <c r="D8" s="111">
        <v>26</v>
      </c>
      <c r="E8" s="115">
        <v>13.33</v>
      </c>
      <c r="F8" s="111">
        <v>23</v>
      </c>
      <c r="G8" s="112">
        <v>2</v>
      </c>
      <c r="H8" s="111">
        <v>48</v>
      </c>
      <c r="I8" s="101">
        <v>8.7</v>
      </c>
      <c r="J8" s="111">
        <v>59</v>
      </c>
      <c r="K8" s="112">
        <v>6</v>
      </c>
      <c r="L8" s="111">
        <v>109</v>
      </c>
      <c r="M8" s="101">
        <v>10.17</v>
      </c>
      <c r="N8" s="111">
        <v>97</v>
      </c>
      <c r="O8" s="112">
        <v>10</v>
      </c>
      <c r="P8" s="111">
        <v>183</v>
      </c>
      <c r="Q8" s="101">
        <v>10.31</v>
      </c>
    </row>
    <row r="9" spans="1:17" ht="13.5">
      <c r="A9" s="50" t="s">
        <v>6</v>
      </c>
      <c r="B9" s="113" t="s">
        <v>218</v>
      </c>
      <c r="C9" s="114" t="s">
        <v>218</v>
      </c>
      <c r="D9" s="113" t="s">
        <v>218</v>
      </c>
      <c r="E9" s="115" t="s">
        <v>218</v>
      </c>
      <c r="F9" s="111">
        <v>5</v>
      </c>
      <c r="G9" s="114" t="s">
        <v>218</v>
      </c>
      <c r="H9" s="111">
        <v>11</v>
      </c>
      <c r="I9" s="115" t="s">
        <v>218</v>
      </c>
      <c r="J9" s="111">
        <v>12</v>
      </c>
      <c r="K9" s="114">
        <v>1</v>
      </c>
      <c r="L9" s="111">
        <v>21</v>
      </c>
      <c r="M9" s="115">
        <v>8.33</v>
      </c>
      <c r="N9" s="111">
        <v>17</v>
      </c>
      <c r="O9" s="112">
        <v>1</v>
      </c>
      <c r="P9" s="111">
        <v>32</v>
      </c>
      <c r="Q9" s="101">
        <v>5.88</v>
      </c>
    </row>
    <row r="10" spans="1:17" ht="13.5">
      <c r="A10" s="50" t="s">
        <v>7</v>
      </c>
      <c r="B10" s="111">
        <v>16</v>
      </c>
      <c r="C10" s="114" t="s">
        <v>218</v>
      </c>
      <c r="D10" s="111">
        <v>36</v>
      </c>
      <c r="E10" s="115" t="s">
        <v>218</v>
      </c>
      <c r="F10" s="111">
        <v>52</v>
      </c>
      <c r="G10" s="112">
        <v>6</v>
      </c>
      <c r="H10" s="111">
        <v>116</v>
      </c>
      <c r="I10" s="101">
        <v>11.54</v>
      </c>
      <c r="J10" s="111">
        <v>97</v>
      </c>
      <c r="K10" s="112">
        <v>3</v>
      </c>
      <c r="L10" s="111">
        <v>139</v>
      </c>
      <c r="M10" s="101">
        <v>3.09</v>
      </c>
      <c r="N10" s="111">
        <v>165</v>
      </c>
      <c r="O10" s="112">
        <v>9</v>
      </c>
      <c r="P10" s="111">
        <v>291</v>
      </c>
      <c r="Q10" s="101">
        <v>5.45</v>
      </c>
    </row>
    <row r="11" spans="1:17" ht="13.5">
      <c r="A11" s="50" t="s">
        <v>8</v>
      </c>
      <c r="B11" s="111">
        <v>6</v>
      </c>
      <c r="C11" s="114" t="s">
        <v>218</v>
      </c>
      <c r="D11" s="111">
        <v>7</v>
      </c>
      <c r="E11" s="115" t="s">
        <v>218</v>
      </c>
      <c r="F11" s="111">
        <v>8</v>
      </c>
      <c r="G11" s="114">
        <v>2</v>
      </c>
      <c r="H11" s="111">
        <v>18</v>
      </c>
      <c r="I11" s="115">
        <v>25</v>
      </c>
      <c r="J11" s="111">
        <v>13</v>
      </c>
      <c r="K11" s="114">
        <v>1</v>
      </c>
      <c r="L11" s="111">
        <v>27</v>
      </c>
      <c r="M11" s="115">
        <v>7.69</v>
      </c>
      <c r="N11" s="111">
        <v>27</v>
      </c>
      <c r="O11" s="114">
        <v>3</v>
      </c>
      <c r="P11" s="111">
        <v>52</v>
      </c>
      <c r="Q11" s="101">
        <v>11.11</v>
      </c>
    </row>
    <row r="12" spans="1:17" ht="13.5">
      <c r="A12" s="50" t="s">
        <v>9</v>
      </c>
      <c r="B12" s="111">
        <v>36</v>
      </c>
      <c r="C12" s="114">
        <v>4</v>
      </c>
      <c r="D12" s="111">
        <v>55</v>
      </c>
      <c r="E12" s="101">
        <v>11.11</v>
      </c>
      <c r="F12" s="111">
        <v>42</v>
      </c>
      <c r="G12" s="114">
        <v>4</v>
      </c>
      <c r="H12" s="111">
        <v>72</v>
      </c>
      <c r="I12" s="115">
        <v>9.52</v>
      </c>
      <c r="J12" s="111">
        <v>97</v>
      </c>
      <c r="K12" s="112">
        <v>4</v>
      </c>
      <c r="L12" s="111">
        <v>172</v>
      </c>
      <c r="M12" s="101">
        <v>4.12</v>
      </c>
      <c r="N12" s="111">
        <v>175</v>
      </c>
      <c r="O12" s="112">
        <v>12</v>
      </c>
      <c r="P12" s="111">
        <v>299</v>
      </c>
      <c r="Q12" s="101">
        <v>6.86</v>
      </c>
    </row>
    <row r="13" spans="1:17" ht="13.5">
      <c r="A13" s="41" t="s">
        <v>20</v>
      </c>
      <c r="B13" s="41">
        <v>73</v>
      </c>
      <c r="C13" s="41">
        <v>6</v>
      </c>
      <c r="D13" s="41">
        <v>124</v>
      </c>
      <c r="E13" s="97">
        <v>8.22</v>
      </c>
      <c r="F13" s="41">
        <v>130</v>
      </c>
      <c r="G13" s="41">
        <v>14</v>
      </c>
      <c r="H13" s="41">
        <v>265</v>
      </c>
      <c r="I13" s="97">
        <v>10.77</v>
      </c>
      <c r="J13" s="41">
        <v>278</v>
      </c>
      <c r="K13" s="41">
        <v>15</v>
      </c>
      <c r="L13" s="41">
        <v>468</v>
      </c>
      <c r="M13" s="41">
        <v>5.4</v>
      </c>
      <c r="N13" s="41">
        <v>481</v>
      </c>
      <c r="O13" s="41">
        <v>35</v>
      </c>
      <c r="P13" s="41">
        <v>857</v>
      </c>
      <c r="Q13" s="97">
        <v>7.28</v>
      </c>
    </row>
    <row r="14" spans="1:17" ht="11.25">
      <c r="A14" s="23" t="s">
        <v>183</v>
      </c>
      <c r="B14" s="12"/>
      <c r="C14" s="12"/>
      <c r="D14" s="12"/>
      <c r="E14" s="14"/>
      <c r="F14" s="12"/>
      <c r="G14" s="12"/>
      <c r="H14" s="23"/>
      <c r="I14" s="12"/>
      <c r="J14" s="12"/>
      <c r="K14" s="12"/>
      <c r="L14" s="14"/>
      <c r="M14" s="12"/>
      <c r="N14" s="12"/>
      <c r="O14" s="23"/>
      <c r="P14" s="12"/>
      <c r="Q14" s="12"/>
    </row>
    <row r="15" spans="1:17" ht="12.75" customHeight="1">
      <c r="A15" s="23" t="s">
        <v>184</v>
      </c>
      <c r="B15" s="12"/>
      <c r="C15" s="12"/>
      <c r="D15" s="12"/>
      <c r="E15" s="14"/>
      <c r="F15" s="12"/>
      <c r="G15" s="12"/>
      <c r="H15" s="23"/>
      <c r="I15" s="12"/>
      <c r="J15" s="12"/>
      <c r="K15" s="12"/>
      <c r="L15" s="14"/>
      <c r="M15" s="12"/>
      <c r="N15" s="12"/>
      <c r="O15" s="23"/>
      <c r="P15" s="12"/>
      <c r="Q15" s="12"/>
    </row>
  </sheetData>
  <sheetProtection/>
  <mergeCells count="6">
    <mergeCell ref="A5:A7"/>
    <mergeCell ref="B5:Q5"/>
    <mergeCell ref="B6:E6"/>
    <mergeCell ref="F6:I6"/>
    <mergeCell ref="J6:M6"/>
    <mergeCell ref="N6:Q6"/>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sheetPr>
    <tabColor rgb="FFFF0000"/>
  </sheetPr>
  <dimension ref="B3:M22"/>
  <sheetViews>
    <sheetView zoomScalePageLayoutView="0" workbookViewId="0" topLeftCell="A1">
      <selection activeCell="I22" sqref="I22"/>
    </sheetView>
  </sheetViews>
  <sheetFormatPr defaultColWidth="9.140625" defaultRowHeight="15"/>
  <cols>
    <col min="1" max="1" width="3.140625" style="0" customWidth="1"/>
    <col min="2" max="2" width="16.7109375" style="0" customWidth="1"/>
    <col min="3" max="3" width="6.421875" style="0" customWidth="1"/>
    <col min="4" max="4" width="4.7109375" style="0" customWidth="1"/>
    <col min="5" max="5" width="6.421875" style="0" customWidth="1"/>
    <col min="6" max="6" width="4.7109375" style="0" customWidth="1"/>
    <col min="7" max="7" width="6.421875" style="0" customWidth="1"/>
    <col min="8" max="8" width="4.28125" style="0" customWidth="1"/>
    <col min="9" max="9" width="6.421875" style="0" customWidth="1"/>
    <col min="10" max="10" width="4.7109375" style="0" customWidth="1"/>
    <col min="11" max="13" width="6.00390625" style="0" customWidth="1"/>
  </cols>
  <sheetData>
    <row r="3" ht="15">
      <c r="B3" s="18" t="s">
        <v>234</v>
      </c>
    </row>
    <row r="4" ht="15">
      <c r="B4" s="16" t="s">
        <v>315</v>
      </c>
    </row>
    <row r="5" spans="2:13" ht="15" customHeight="1">
      <c r="B5" s="236" t="s">
        <v>59</v>
      </c>
      <c r="C5" s="237">
        <v>2016</v>
      </c>
      <c r="D5" s="237"/>
      <c r="E5" s="237"/>
      <c r="F5" s="237"/>
      <c r="G5" s="237"/>
      <c r="H5" s="237"/>
      <c r="I5" s="237"/>
      <c r="J5" s="237"/>
      <c r="K5" s="235" t="s">
        <v>60</v>
      </c>
      <c r="L5" s="235"/>
      <c r="M5" s="235"/>
    </row>
    <row r="6" spans="2:13" ht="15.75" customHeight="1">
      <c r="B6" s="236"/>
      <c r="C6" s="237"/>
      <c r="D6" s="237"/>
      <c r="E6" s="237"/>
      <c r="F6" s="237"/>
      <c r="G6" s="237"/>
      <c r="H6" s="237"/>
      <c r="I6" s="237"/>
      <c r="J6" s="237"/>
      <c r="K6" s="235" t="s">
        <v>284</v>
      </c>
      <c r="L6" s="235"/>
      <c r="M6" s="235"/>
    </row>
    <row r="7" spans="2:13" ht="27">
      <c r="B7" s="236"/>
      <c r="C7" s="120" t="s">
        <v>61</v>
      </c>
      <c r="D7" s="121" t="s">
        <v>87</v>
      </c>
      <c r="E7" s="120" t="s">
        <v>2</v>
      </c>
      <c r="F7" s="121" t="s">
        <v>87</v>
      </c>
      <c r="G7" s="120" t="s">
        <v>3</v>
      </c>
      <c r="H7" s="121" t="s">
        <v>87</v>
      </c>
      <c r="I7" s="120" t="s">
        <v>4</v>
      </c>
      <c r="J7" s="121" t="s">
        <v>87</v>
      </c>
      <c r="K7" s="120" t="s">
        <v>2</v>
      </c>
      <c r="L7" s="120" t="s">
        <v>3</v>
      </c>
      <c r="M7" s="120" t="s">
        <v>4</v>
      </c>
    </row>
    <row r="8" spans="2:13" ht="15">
      <c r="B8" s="122" t="s">
        <v>62</v>
      </c>
      <c r="C8" s="123">
        <v>15</v>
      </c>
      <c r="D8" s="123">
        <v>2.7</v>
      </c>
      <c r="E8" s="124">
        <v>4141</v>
      </c>
      <c r="F8" s="125">
        <v>42.3</v>
      </c>
      <c r="G8" s="126">
        <v>47</v>
      </c>
      <c r="H8" s="123">
        <v>21.6</v>
      </c>
      <c r="I8" s="124">
        <v>5960</v>
      </c>
      <c r="J8" s="125">
        <v>40</v>
      </c>
      <c r="K8" s="123">
        <v>8.4</v>
      </c>
      <c r="L8" s="120">
        <v>-7.8</v>
      </c>
      <c r="M8" s="123">
        <v>10.1</v>
      </c>
    </row>
    <row r="9" spans="2:13" ht="15">
      <c r="B9" s="122" t="s">
        <v>63</v>
      </c>
      <c r="C9" s="123">
        <v>25</v>
      </c>
      <c r="D9" s="123">
        <v>4.5</v>
      </c>
      <c r="E9" s="124">
        <v>1355</v>
      </c>
      <c r="F9" s="125">
        <v>13.9</v>
      </c>
      <c r="G9" s="126">
        <v>33</v>
      </c>
      <c r="H9" s="123">
        <v>15.1</v>
      </c>
      <c r="I9" s="124">
        <v>2119</v>
      </c>
      <c r="J9" s="125">
        <v>14.2</v>
      </c>
      <c r="K9" s="123">
        <v>6.4</v>
      </c>
      <c r="L9" s="120" t="s">
        <v>218</v>
      </c>
      <c r="M9" s="123">
        <v>8.3</v>
      </c>
    </row>
    <row r="10" spans="2:13" ht="15">
      <c r="B10" s="122" t="s">
        <v>64</v>
      </c>
      <c r="C10" s="123">
        <v>240</v>
      </c>
      <c r="D10" s="123">
        <v>43.6</v>
      </c>
      <c r="E10" s="124">
        <v>3254</v>
      </c>
      <c r="F10" s="125">
        <v>33.3</v>
      </c>
      <c r="G10" s="126">
        <v>83</v>
      </c>
      <c r="H10" s="123">
        <v>38.1</v>
      </c>
      <c r="I10" s="124">
        <v>5153</v>
      </c>
      <c r="J10" s="125">
        <v>34.6</v>
      </c>
      <c r="K10" s="123">
        <v>7.9</v>
      </c>
      <c r="L10" s="120">
        <v>-9.8</v>
      </c>
      <c r="M10" s="123">
        <v>7.7</v>
      </c>
    </row>
    <row r="11" spans="2:13" ht="15">
      <c r="B11" s="127" t="s">
        <v>65</v>
      </c>
      <c r="C11" s="128">
        <v>280</v>
      </c>
      <c r="D11" s="128">
        <v>50.9</v>
      </c>
      <c r="E11" s="129">
        <v>8750</v>
      </c>
      <c r="F11" s="130">
        <v>89.5</v>
      </c>
      <c r="G11" s="131">
        <v>163</v>
      </c>
      <c r="H11" s="128">
        <v>74.8</v>
      </c>
      <c r="I11" s="129">
        <v>13232</v>
      </c>
      <c r="J11" s="130">
        <v>88.8</v>
      </c>
      <c r="K11" s="128">
        <v>7.9</v>
      </c>
      <c r="L11" s="132">
        <v>-7.4</v>
      </c>
      <c r="M11" s="128">
        <v>8.9</v>
      </c>
    </row>
    <row r="12" spans="2:13" ht="15">
      <c r="B12" s="122" t="s">
        <v>66</v>
      </c>
      <c r="C12" s="123">
        <v>161</v>
      </c>
      <c r="D12" s="123">
        <v>29.3</v>
      </c>
      <c r="E12" s="133">
        <v>727</v>
      </c>
      <c r="F12" s="125">
        <v>7.4</v>
      </c>
      <c r="G12" s="126">
        <v>39</v>
      </c>
      <c r="H12" s="123">
        <v>17.9</v>
      </c>
      <c r="I12" s="124">
        <v>1218</v>
      </c>
      <c r="J12" s="125">
        <v>8.2</v>
      </c>
      <c r="K12" s="123">
        <v>-1.5</v>
      </c>
      <c r="L12" s="120">
        <v>-22</v>
      </c>
      <c r="M12" s="123">
        <v>-0.2</v>
      </c>
    </row>
    <row r="13" spans="2:13" ht="15">
      <c r="B13" s="122" t="s">
        <v>67</v>
      </c>
      <c r="C13" s="123">
        <v>106</v>
      </c>
      <c r="D13" s="123">
        <v>19.3</v>
      </c>
      <c r="E13" s="133">
        <v>296</v>
      </c>
      <c r="F13" s="125">
        <v>3</v>
      </c>
      <c r="G13" s="126">
        <v>16</v>
      </c>
      <c r="H13" s="123">
        <v>7.3</v>
      </c>
      <c r="I13" s="133">
        <v>442</v>
      </c>
      <c r="J13" s="125">
        <v>3</v>
      </c>
      <c r="K13" s="123">
        <v>13.4</v>
      </c>
      <c r="L13" s="120">
        <v>100</v>
      </c>
      <c r="M13" s="123">
        <v>16</v>
      </c>
    </row>
    <row r="14" spans="2:13" ht="15">
      <c r="B14" s="122" t="s">
        <v>68</v>
      </c>
      <c r="C14" s="123">
        <v>3</v>
      </c>
      <c r="D14" s="123">
        <v>0.5</v>
      </c>
      <c r="E14" s="120">
        <v>7</v>
      </c>
      <c r="F14" s="125">
        <v>0.1</v>
      </c>
      <c r="G14" s="123" t="s">
        <v>218</v>
      </c>
      <c r="H14" s="134" t="s">
        <v>218</v>
      </c>
      <c r="I14" s="120">
        <v>14</v>
      </c>
      <c r="J14" s="135">
        <v>0</v>
      </c>
      <c r="K14" s="123">
        <v>133.3</v>
      </c>
      <c r="L14" s="120">
        <v>-100</v>
      </c>
      <c r="M14" s="123">
        <v>366.7</v>
      </c>
    </row>
    <row r="15" spans="2:13" ht="15">
      <c r="B15" s="136" t="s">
        <v>69</v>
      </c>
      <c r="C15" s="128">
        <v>270</v>
      </c>
      <c r="D15" s="128">
        <v>49.1</v>
      </c>
      <c r="E15" s="137">
        <v>1030</v>
      </c>
      <c r="F15" s="130">
        <v>10.5</v>
      </c>
      <c r="G15" s="128">
        <v>55</v>
      </c>
      <c r="H15" s="128">
        <v>25.2</v>
      </c>
      <c r="I15" s="137">
        <v>1674</v>
      </c>
      <c r="J15" s="143">
        <v>11.2</v>
      </c>
      <c r="K15" s="128">
        <v>2.8</v>
      </c>
      <c r="L15" s="138">
        <v>-6.8</v>
      </c>
      <c r="M15" s="128">
        <v>4.4</v>
      </c>
    </row>
    <row r="16" spans="2:13" ht="15">
      <c r="B16" s="139" t="s">
        <v>10</v>
      </c>
      <c r="C16" s="140">
        <v>550</v>
      </c>
      <c r="D16" s="141">
        <v>100</v>
      </c>
      <c r="E16" s="142">
        <v>9780</v>
      </c>
      <c r="F16" s="141">
        <v>100</v>
      </c>
      <c r="G16" s="140">
        <v>218</v>
      </c>
      <c r="H16" s="141">
        <v>100</v>
      </c>
      <c r="I16" s="142">
        <v>14906</v>
      </c>
      <c r="J16" s="141">
        <v>100</v>
      </c>
      <c r="K16" s="140">
        <v>7.3</v>
      </c>
      <c r="L16" s="140">
        <v>-7.2</v>
      </c>
      <c r="M16" s="140">
        <v>8.4</v>
      </c>
    </row>
    <row r="22" ht="15">
      <c r="I22" s="87"/>
    </row>
  </sheetData>
  <sheetProtection/>
  <mergeCells count="4">
    <mergeCell ref="K5:M5"/>
    <mergeCell ref="K6:M6"/>
    <mergeCell ref="B5:B7"/>
    <mergeCell ref="C5:J6"/>
  </mergeCells>
  <printOptions/>
  <pageMargins left="0.39" right="0.51"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0000"/>
  </sheetPr>
  <dimension ref="B3:J18"/>
  <sheetViews>
    <sheetView zoomScalePageLayoutView="0" workbookViewId="0" topLeftCell="A1">
      <selection activeCell="E29" sqref="E29"/>
    </sheetView>
  </sheetViews>
  <sheetFormatPr defaultColWidth="9.140625" defaultRowHeight="15"/>
  <cols>
    <col min="1" max="1" width="2.00390625" style="0" customWidth="1"/>
    <col min="2" max="2" width="13.8515625" style="0" customWidth="1"/>
  </cols>
  <sheetData>
    <row r="3" spans="2:10" ht="15" customHeight="1">
      <c r="B3" s="8" t="s">
        <v>235</v>
      </c>
      <c r="C3" s="8"/>
      <c r="D3" s="8"/>
      <c r="E3" s="8"/>
      <c r="F3" s="8"/>
      <c r="G3" s="8"/>
      <c r="H3" s="8"/>
      <c r="I3" s="8"/>
      <c r="J3" s="8"/>
    </row>
    <row r="4" spans="2:6" ht="15.75" customHeight="1">
      <c r="B4" s="194" t="s">
        <v>285</v>
      </c>
      <c r="C4" s="194"/>
      <c r="D4" s="194"/>
      <c r="E4" s="194"/>
      <c r="F4" s="194"/>
    </row>
    <row r="5" spans="2:6" ht="15">
      <c r="B5" s="238" t="s">
        <v>59</v>
      </c>
      <c r="C5" s="197">
        <v>2016</v>
      </c>
      <c r="D5" s="197"/>
      <c r="E5" s="198">
        <v>2015</v>
      </c>
      <c r="F5" s="198"/>
    </row>
    <row r="6" spans="2:6" ht="15">
      <c r="B6" s="238"/>
      <c r="C6" s="197"/>
      <c r="D6" s="197"/>
      <c r="E6" s="198"/>
      <c r="F6" s="198"/>
    </row>
    <row r="7" spans="2:6" ht="27">
      <c r="B7" s="238"/>
      <c r="C7" s="69" t="s">
        <v>323</v>
      </c>
      <c r="D7" s="69" t="s">
        <v>13</v>
      </c>
      <c r="E7" s="69" t="s">
        <v>323</v>
      </c>
      <c r="F7" s="69" t="s">
        <v>13</v>
      </c>
    </row>
    <row r="8" spans="2:6" ht="15">
      <c r="B8" s="144" t="s">
        <v>62</v>
      </c>
      <c r="C8" s="75">
        <v>1.1349915479352812</v>
      </c>
      <c r="D8" s="76">
        <v>0.7824205094056933</v>
      </c>
      <c r="E8" s="96">
        <v>1.3350785340314137</v>
      </c>
      <c r="F8" s="47">
        <v>0.9335529928610654</v>
      </c>
    </row>
    <row r="9" spans="2:6" ht="15">
      <c r="B9" s="144" t="s">
        <v>63</v>
      </c>
      <c r="C9" s="75">
        <v>2.4354243542435423</v>
      </c>
      <c r="D9" s="76">
        <v>1.533457249070632</v>
      </c>
      <c r="E9" s="96">
        <v>2.5902668759811616</v>
      </c>
      <c r="F9" s="47">
        <v>1.6591251885369533</v>
      </c>
    </row>
    <row r="10" spans="2:6" ht="15">
      <c r="B10" s="144" t="s">
        <v>64</v>
      </c>
      <c r="C10" s="75">
        <v>2.5507068223724647</v>
      </c>
      <c r="D10" s="76">
        <v>1.5851795263559971</v>
      </c>
      <c r="E10" s="96">
        <v>3.051409618573798</v>
      </c>
      <c r="F10" s="47">
        <v>1.8871794871794874</v>
      </c>
    </row>
    <row r="11" spans="2:6" ht="15">
      <c r="B11" s="145" t="s">
        <v>65</v>
      </c>
      <c r="C11" s="75">
        <v>1.8628571428571428</v>
      </c>
      <c r="D11" s="76">
        <v>1.2168719671519224</v>
      </c>
      <c r="E11" s="96">
        <v>2.1704279195955114</v>
      </c>
      <c r="F11" s="47">
        <v>1.427760201184392</v>
      </c>
    </row>
    <row r="12" spans="2:6" ht="15">
      <c r="B12" s="144" t="s">
        <v>66</v>
      </c>
      <c r="C12" s="75">
        <v>5.364511691884457</v>
      </c>
      <c r="D12" s="76">
        <v>3.1026252983293556</v>
      </c>
      <c r="E12" s="96">
        <v>6.775067750677506</v>
      </c>
      <c r="F12" s="47">
        <v>3.937007874015748</v>
      </c>
    </row>
    <row r="13" spans="2:6" ht="15">
      <c r="B13" s="144" t="s">
        <v>67</v>
      </c>
      <c r="C13" s="75">
        <v>5.405405405405405</v>
      </c>
      <c r="D13" s="76">
        <v>3.4934497816593884</v>
      </c>
      <c r="E13" s="96">
        <v>3.065134099616858</v>
      </c>
      <c r="F13" s="47">
        <v>2.056555269922879</v>
      </c>
    </row>
    <row r="14" spans="2:6" ht="15">
      <c r="B14" s="144" t="s">
        <v>68</v>
      </c>
      <c r="C14" s="75" t="s">
        <v>218</v>
      </c>
      <c r="D14" s="76" t="s">
        <v>218</v>
      </c>
      <c r="E14" s="96">
        <v>33.33333333333333</v>
      </c>
      <c r="F14" s="47">
        <v>25</v>
      </c>
    </row>
    <row r="15" spans="2:6" ht="15">
      <c r="B15" s="146" t="s">
        <v>69</v>
      </c>
      <c r="C15" s="75">
        <v>5.339805825242718</v>
      </c>
      <c r="D15" s="76">
        <v>3.1810294968189705</v>
      </c>
      <c r="E15" s="96">
        <v>5.888223552894212</v>
      </c>
      <c r="F15" s="47">
        <v>3.5478051713770298</v>
      </c>
    </row>
    <row r="16" spans="2:6" ht="15">
      <c r="B16" s="41" t="s">
        <v>10</v>
      </c>
      <c r="C16" s="48">
        <v>2.229038854805726</v>
      </c>
      <c r="D16" s="48">
        <v>1.441417614387728</v>
      </c>
      <c r="E16" s="48">
        <v>2.579299747557897</v>
      </c>
      <c r="F16" s="48">
        <v>1.6797712651894212</v>
      </c>
    </row>
    <row r="17" spans="2:9" ht="16.5">
      <c r="B17" s="200" t="s">
        <v>325</v>
      </c>
      <c r="C17" s="201"/>
      <c r="D17" s="201"/>
      <c r="E17" s="201"/>
      <c r="F17" s="201"/>
      <c r="G17" s="201"/>
      <c r="H17" s="201"/>
      <c r="I17" s="201"/>
    </row>
    <row r="18" spans="2:9" ht="24.75" customHeight="1">
      <c r="B18" s="200" t="s">
        <v>326</v>
      </c>
      <c r="C18" s="201"/>
      <c r="D18" s="201"/>
      <c r="E18" s="201"/>
      <c r="F18" s="201"/>
      <c r="G18" s="201"/>
      <c r="H18" s="201"/>
      <c r="I18" s="201"/>
    </row>
  </sheetData>
  <sheetProtection/>
  <mergeCells count="6">
    <mergeCell ref="B17:I17"/>
    <mergeCell ref="B18:I18"/>
    <mergeCell ref="B4:F4"/>
    <mergeCell ref="B5:B7"/>
    <mergeCell ref="C5:D6"/>
    <mergeCell ref="E5:F6"/>
  </mergeCells>
  <printOptions/>
  <pageMargins left="0.45"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0000"/>
  </sheetPr>
  <dimension ref="B3:J20"/>
  <sheetViews>
    <sheetView zoomScalePageLayoutView="0" workbookViewId="0" topLeftCell="A1">
      <selection activeCell="G32" sqref="G32"/>
    </sheetView>
  </sheetViews>
  <sheetFormatPr defaultColWidth="9.140625" defaultRowHeight="15"/>
  <cols>
    <col min="1" max="1" width="3.57421875" style="0" customWidth="1"/>
    <col min="2" max="2" width="34.57421875" style="0" customWidth="1"/>
    <col min="9" max="9" width="8.421875" style="0" customWidth="1"/>
  </cols>
  <sheetData>
    <row r="3" spans="2:10" ht="15">
      <c r="B3" s="192" t="s">
        <v>273</v>
      </c>
      <c r="C3" s="193"/>
      <c r="D3" s="193"/>
      <c r="E3" s="193"/>
      <c r="F3" s="193"/>
      <c r="G3" s="193"/>
      <c r="H3" s="193"/>
      <c r="I3" s="193"/>
      <c r="J3" s="193"/>
    </row>
    <row r="4" spans="2:9" ht="15">
      <c r="B4" s="16" t="s">
        <v>286</v>
      </c>
      <c r="C4" s="5"/>
      <c r="D4" s="5"/>
      <c r="E4" s="5"/>
      <c r="F4" s="5"/>
      <c r="G4" s="5"/>
      <c r="H4" s="5"/>
      <c r="I4" s="4"/>
    </row>
    <row r="5" spans="2:9" ht="15">
      <c r="B5" s="239" t="s">
        <v>70</v>
      </c>
      <c r="C5" s="241" t="s">
        <v>35</v>
      </c>
      <c r="D5" s="241"/>
      <c r="E5" s="241"/>
      <c r="F5" s="197" t="s">
        <v>71</v>
      </c>
      <c r="G5" s="197"/>
      <c r="H5" s="197"/>
      <c r="I5" s="212" t="s">
        <v>15</v>
      </c>
    </row>
    <row r="6" spans="2:9" ht="15">
      <c r="B6" s="240"/>
      <c r="C6" s="70" t="s">
        <v>2</v>
      </c>
      <c r="D6" s="70" t="s">
        <v>3</v>
      </c>
      <c r="E6" s="70" t="s">
        <v>4</v>
      </c>
      <c r="F6" s="69" t="s">
        <v>2</v>
      </c>
      <c r="G6" s="69" t="s">
        <v>3</v>
      </c>
      <c r="H6" s="69" t="s">
        <v>4</v>
      </c>
      <c r="I6" s="212"/>
    </row>
    <row r="7" spans="2:9" ht="15">
      <c r="B7" s="61" t="s">
        <v>72</v>
      </c>
      <c r="C7" s="38">
        <v>693</v>
      </c>
      <c r="D7" s="39">
        <v>41</v>
      </c>
      <c r="E7" s="38">
        <v>1236</v>
      </c>
      <c r="F7" s="76">
        <f>C7/C20*100</f>
        <v>7.085889570552147</v>
      </c>
      <c r="G7" s="96">
        <f>D7/$D$20*100</f>
        <v>18.807339449541285</v>
      </c>
      <c r="H7" s="76">
        <f>E7/$E$20*100</f>
        <v>8.291962967932376</v>
      </c>
      <c r="I7" s="75">
        <f>D7/C7*100</f>
        <v>5.916305916305916</v>
      </c>
    </row>
    <row r="8" spans="2:9" ht="15">
      <c r="B8" s="61" t="s">
        <v>73</v>
      </c>
      <c r="C8" s="38">
        <v>3205</v>
      </c>
      <c r="D8" s="39">
        <v>34</v>
      </c>
      <c r="E8" s="38">
        <v>5221</v>
      </c>
      <c r="F8" s="76">
        <f>C8/$C$20*100</f>
        <v>32.77096114519427</v>
      </c>
      <c r="G8" s="96">
        <f>D8/$D$20*100</f>
        <v>15.59633027522936</v>
      </c>
      <c r="H8" s="76">
        <f>E8/$E$20*100</f>
        <v>35.026163960821144</v>
      </c>
      <c r="I8" s="75">
        <f aca="true" t="shared" si="0" ref="I8:I15">D8/C8*100</f>
        <v>1.0608424336973479</v>
      </c>
    </row>
    <row r="9" spans="2:9" ht="15">
      <c r="B9" s="61" t="s">
        <v>74</v>
      </c>
      <c r="C9" s="38">
        <v>1150</v>
      </c>
      <c r="D9" s="39">
        <v>17</v>
      </c>
      <c r="E9" s="38">
        <v>1680</v>
      </c>
      <c r="F9" s="76">
        <f>C9/$C$20*100</f>
        <v>11.758691206543967</v>
      </c>
      <c r="G9" s="96">
        <f>D9/$D$20*100</f>
        <v>7.79816513761468</v>
      </c>
      <c r="H9" s="76">
        <f>E9/$E$20*100</f>
        <v>11.270629276801287</v>
      </c>
      <c r="I9" s="75">
        <f t="shared" si="0"/>
        <v>1.4782608695652173</v>
      </c>
    </row>
    <row r="10" spans="2:9" ht="15">
      <c r="B10" s="61" t="s">
        <v>75</v>
      </c>
      <c r="C10" s="38">
        <v>1791</v>
      </c>
      <c r="D10" s="39">
        <v>32</v>
      </c>
      <c r="E10" s="38">
        <v>3049</v>
      </c>
      <c r="F10" s="76">
        <f>C10/$C$20*100</f>
        <v>18.312883435582823</v>
      </c>
      <c r="G10" s="96">
        <f>D10/$D$20*100</f>
        <v>14.678899082568808</v>
      </c>
      <c r="H10" s="76">
        <f>E10/$E$20*100</f>
        <v>20.454850395813768</v>
      </c>
      <c r="I10" s="75">
        <f t="shared" si="0"/>
        <v>1.786711334450028</v>
      </c>
    </row>
    <row r="11" spans="2:9" ht="15">
      <c r="B11" s="61" t="s">
        <v>76</v>
      </c>
      <c r="C11" s="38">
        <v>404</v>
      </c>
      <c r="D11" s="39">
        <v>5</v>
      </c>
      <c r="E11" s="38">
        <v>582</v>
      </c>
      <c r="F11" s="76">
        <f>C11/$C$20*100</f>
        <v>4.130879345603272</v>
      </c>
      <c r="G11" s="96">
        <f>D11/$D$20*100</f>
        <v>2.293577981651376</v>
      </c>
      <c r="H11" s="76">
        <f>E11/$E$20*100</f>
        <v>3.9044679994633036</v>
      </c>
      <c r="I11" s="75">
        <f t="shared" si="0"/>
        <v>1.2376237623762376</v>
      </c>
    </row>
    <row r="12" spans="2:9" ht="15">
      <c r="B12" s="61" t="s">
        <v>77</v>
      </c>
      <c r="C12" s="38">
        <v>7243</v>
      </c>
      <c r="D12" s="39">
        <v>129</v>
      </c>
      <c r="E12" s="38">
        <v>11768</v>
      </c>
      <c r="F12" s="76">
        <v>74.05930470347649</v>
      </c>
      <c r="G12" s="96">
        <v>59.174311926605505</v>
      </c>
      <c r="H12" s="76">
        <v>78.94807460083187</v>
      </c>
      <c r="I12" s="75">
        <v>1.781029959961342</v>
      </c>
    </row>
    <row r="13" spans="2:9" ht="15">
      <c r="B13" s="61" t="s">
        <v>78</v>
      </c>
      <c r="C13" s="38">
        <v>1026</v>
      </c>
      <c r="D13" s="39">
        <v>33</v>
      </c>
      <c r="E13" s="38">
        <v>1201</v>
      </c>
      <c r="F13" s="76">
        <f aca="true" t="shared" si="1" ref="F13:F18">C13/$C$20*100</f>
        <v>10.49079754601227</v>
      </c>
      <c r="G13" s="96">
        <f>D13/$D$20*100</f>
        <v>15.137614678899084</v>
      </c>
      <c r="H13" s="76">
        <f aca="true" t="shared" si="2" ref="H13:H18">E13/$E$20*100</f>
        <v>8.057158191332348</v>
      </c>
      <c r="I13" s="75">
        <f t="shared" si="0"/>
        <v>3.216374269005848</v>
      </c>
    </row>
    <row r="14" spans="2:9" ht="15">
      <c r="B14" s="61" t="s">
        <v>79</v>
      </c>
      <c r="C14" s="38">
        <v>105</v>
      </c>
      <c r="D14" s="39">
        <v>3</v>
      </c>
      <c r="E14" s="38">
        <v>123</v>
      </c>
      <c r="F14" s="76">
        <f t="shared" si="1"/>
        <v>1.0736196319018405</v>
      </c>
      <c r="G14" s="96">
        <f>D14/$D$20*100</f>
        <v>1.3761467889908259</v>
      </c>
      <c r="H14" s="76">
        <f t="shared" si="2"/>
        <v>0.8251710720515228</v>
      </c>
      <c r="I14" s="75">
        <f t="shared" si="0"/>
        <v>2.857142857142857</v>
      </c>
    </row>
    <row r="15" spans="2:9" ht="15">
      <c r="B15" s="61" t="s">
        <v>80</v>
      </c>
      <c r="C15" s="38">
        <v>517</v>
      </c>
      <c r="D15" s="39">
        <v>20</v>
      </c>
      <c r="E15" s="38">
        <v>692</v>
      </c>
      <c r="F15" s="76">
        <f t="shared" si="1"/>
        <v>5.286298568507157</v>
      </c>
      <c r="G15" s="96">
        <f>D15/$D$20*100</f>
        <v>9.174311926605505</v>
      </c>
      <c r="H15" s="76">
        <f t="shared" si="2"/>
        <v>4.642425868777673</v>
      </c>
      <c r="I15" s="75">
        <f t="shared" si="0"/>
        <v>3.8684719535783367</v>
      </c>
    </row>
    <row r="16" spans="2:9" ht="15">
      <c r="B16" s="61" t="s">
        <v>81</v>
      </c>
      <c r="C16" s="38">
        <v>737</v>
      </c>
      <c r="D16" s="39">
        <v>30</v>
      </c>
      <c r="E16" s="38">
        <v>946</v>
      </c>
      <c r="F16" s="76">
        <f t="shared" si="1"/>
        <v>7.5357873210633946</v>
      </c>
      <c r="G16" s="96">
        <f>D16/$D$20*100</f>
        <v>13.761467889908257</v>
      </c>
      <c r="H16" s="76">
        <f t="shared" si="2"/>
        <v>6.346437676103582</v>
      </c>
      <c r="I16" s="75">
        <f>D16/C16*100</f>
        <v>4.07055630936228</v>
      </c>
    </row>
    <row r="17" spans="2:9" ht="15">
      <c r="B17" s="61" t="s">
        <v>82</v>
      </c>
      <c r="C17" s="38">
        <v>30</v>
      </c>
      <c r="D17" s="39" t="s">
        <v>218</v>
      </c>
      <c r="E17" s="38">
        <v>39</v>
      </c>
      <c r="F17" s="76">
        <f t="shared" si="1"/>
        <v>0.3067484662576687</v>
      </c>
      <c r="G17" s="96" t="s">
        <v>218</v>
      </c>
      <c r="H17" s="76">
        <f t="shared" si="2"/>
        <v>0.2616396082114585</v>
      </c>
      <c r="I17" s="75" t="s">
        <v>218</v>
      </c>
    </row>
    <row r="18" spans="2:9" ht="15">
      <c r="B18" s="61" t="s">
        <v>83</v>
      </c>
      <c r="C18" s="38">
        <v>122</v>
      </c>
      <c r="D18" s="39">
        <v>3</v>
      </c>
      <c r="E18" s="38">
        <v>137</v>
      </c>
      <c r="F18" s="76">
        <f t="shared" si="1"/>
        <v>1.247443762781186</v>
      </c>
      <c r="G18" s="96">
        <f>D18/$D$20*100</f>
        <v>1.3761467889908259</v>
      </c>
      <c r="H18" s="76">
        <f t="shared" si="2"/>
        <v>0.9190929826915335</v>
      </c>
      <c r="I18" s="75">
        <f>D18/C18*100</f>
        <v>2.459016393442623</v>
      </c>
    </row>
    <row r="19" spans="2:9" ht="15">
      <c r="B19" s="37" t="s">
        <v>84</v>
      </c>
      <c r="C19" s="59">
        <v>2537</v>
      </c>
      <c r="D19" s="150">
        <v>89</v>
      </c>
      <c r="E19" s="59">
        <v>3138</v>
      </c>
      <c r="F19" s="147">
        <v>25.94069529652352</v>
      </c>
      <c r="G19" s="148">
        <v>40.825688073394495</v>
      </c>
      <c r="H19" s="147">
        <v>21.05192539916812</v>
      </c>
      <c r="I19" s="149">
        <v>3.508080409932992</v>
      </c>
    </row>
    <row r="20" spans="2:9" ht="15">
      <c r="B20" s="41" t="s">
        <v>85</v>
      </c>
      <c r="C20" s="42">
        <v>9780</v>
      </c>
      <c r="D20" s="54">
        <v>218</v>
      </c>
      <c r="E20" s="42">
        <v>14906</v>
      </c>
      <c r="F20" s="77">
        <v>100</v>
      </c>
      <c r="G20" s="42">
        <v>100</v>
      </c>
      <c r="H20" s="77">
        <v>100</v>
      </c>
      <c r="I20" s="42">
        <f>D20/C20*100</f>
        <v>2.229038854805726</v>
      </c>
    </row>
  </sheetData>
  <sheetProtection/>
  <mergeCells count="5">
    <mergeCell ref="B5:B6"/>
    <mergeCell ref="C5:E5"/>
    <mergeCell ref="F5:H5"/>
    <mergeCell ref="I5:I6"/>
    <mergeCell ref="B3:J3"/>
  </mergeCells>
  <printOptions/>
  <pageMargins left="0.31496062992125984" right="0.25" top="0.72" bottom="0.7480314960629921" header="0.31496062992125984" footer="0.31496062992125984"/>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rgb="FFFF0000"/>
  </sheetPr>
  <dimension ref="B3:H33"/>
  <sheetViews>
    <sheetView zoomScalePageLayoutView="0" workbookViewId="0" topLeftCell="A1">
      <selection activeCell="J16" sqref="J16"/>
    </sheetView>
  </sheetViews>
  <sheetFormatPr defaultColWidth="9.140625" defaultRowHeight="15"/>
  <cols>
    <col min="1" max="1" width="2.8515625" style="0" customWidth="1"/>
    <col min="2" max="2" width="57.00390625" style="0" customWidth="1"/>
    <col min="3" max="3" width="10.421875" style="0" customWidth="1"/>
    <col min="4" max="4" width="8.28125" style="0" customWidth="1"/>
    <col min="5" max="5" width="11.00390625" style="0" customWidth="1"/>
    <col min="6" max="6" width="7.8515625" style="0" customWidth="1"/>
    <col min="7" max="7" width="10.140625" style="0" customWidth="1"/>
    <col min="8" max="8" width="8.28125" style="0" customWidth="1"/>
  </cols>
  <sheetData>
    <row r="3" spans="2:8" ht="15">
      <c r="B3" s="17" t="s">
        <v>236</v>
      </c>
      <c r="C3" s="32"/>
      <c r="D3" s="32"/>
      <c r="E3" s="32"/>
      <c r="F3" s="32"/>
      <c r="G3" s="32"/>
      <c r="H3" s="32"/>
    </row>
    <row r="4" spans="2:8" ht="15">
      <c r="B4" s="16" t="s">
        <v>296</v>
      </c>
      <c r="C4" s="68"/>
      <c r="D4" s="68"/>
      <c r="E4" s="68"/>
      <c r="F4" s="68"/>
      <c r="G4" s="68"/>
      <c r="H4" s="68"/>
    </row>
    <row r="5" spans="2:8" ht="15">
      <c r="B5" s="244" t="s">
        <v>113</v>
      </c>
      <c r="C5" s="197" t="s">
        <v>17</v>
      </c>
      <c r="D5" s="197"/>
      <c r="E5" s="245" t="s">
        <v>86</v>
      </c>
      <c r="F5" s="245"/>
      <c r="G5" s="197" t="s">
        <v>20</v>
      </c>
      <c r="H5" s="197"/>
    </row>
    <row r="6" spans="2:8" ht="15">
      <c r="B6" s="244"/>
      <c r="C6" s="151" t="s">
        <v>35</v>
      </c>
      <c r="D6" s="151" t="s">
        <v>87</v>
      </c>
      <c r="E6" s="151" t="s">
        <v>35</v>
      </c>
      <c r="F6" s="151" t="s">
        <v>87</v>
      </c>
      <c r="G6" s="151" t="s">
        <v>35</v>
      </c>
      <c r="H6" s="151" t="s">
        <v>87</v>
      </c>
    </row>
    <row r="7" spans="2:8" ht="15">
      <c r="B7" s="61" t="s">
        <v>88</v>
      </c>
      <c r="C7" s="38">
        <v>1663</v>
      </c>
      <c r="D7" s="76">
        <v>17.353647083376813</v>
      </c>
      <c r="E7" s="38">
        <v>619</v>
      </c>
      <c r="F7" s="76">
        <v>19.89713918354227</v>
      </c>
      <c r="G7" s="38">
        <v>2282</v>
      </c>
      <c r="H7" s="76">
        <v>17.976997006459744</v>
      </c>
    </row>
    <row r="8" spans="2:8" ht="15">
      <c r="B8" s="61" t="s">
        <v>89</v>
      </c>
      <c r="C8" s="38">
        <v>1038</v>
      </c>
      <c r="D8" s="76">
        <v>10.831681101951371</v>
      </c>
      <c r="E8" s="38">
        <v>133</v>
      </c>
      <c r="F8" s="76">
        <v>4.275152684024429</v>
      </c>
      <c r="G8" s="38">
        <v>1171</v>
      </c>
      <c r="H8" s="76">
        <v>9.224830628643453</v>
      </c>
    </row>
    <row r="9" spans="2:8" ht="15">
      <c r="B9" s="61" t="s">
        <v>90</v>
      </c>
      <c r="C9" s="38">
        <v>530</v>
      </c>
      <c r="D9" s="76">
        <v>5.5306271522487735</v>
      </c>
      <c r="E9" s="38">
        <v>58</v>
      </c>
      <c r="F9" s="76">
        <v>1.8643522982963678</v>
      </c>
      <c r="G9" s="38">
        <v>588</v>
      </c>
      <c r="H9" s="76">
        <v>4.632109658106192</v>
      </c>
    </row>
    <row r="10" spans="2:8" ht="15">
      <c r="B10" s="61" t="s">
        <v>91</v>
      </c>
      <c r="C10" s="38">
        <v>290</v>
      </c>
      <c r="D10" s="76">
        <v>3.0261922153814047</v>
      </c>
      <c r="E10" s="38">
        <v>39</v>
      </c>
      <c r="F10" s="76">
        <v>1.253616200578592</v>
      </c>
      <c r="G10" s="38">
        <v>329</v>
      </c>
      <c r="H10" s="76">
        <v>2.5917756420356075</v>
      </c>
    </row>
    <row r="11" spans="2:8" ht="15">
      <c r="B11" s="61" t="s">
        <v>92</v>
      </c>
      <c r="C11" s="38">
        <v>184</v>
      </c>
      <c r="D11" s="76">
        <v>1.9200667849316497</v>
      </c>
      <c r="E11" s="38">
        <v>31</v>
      </c>
      <c r="F11" s="76">
        <v>0.9964641594342655</v>
      </c>
      <c r="G11" s="38">
        <v>215</v>
      </c>
      <c r="H11" s="76">
        <v>1.6937135654639988</v>
      </c>
    </row>
    <row r="12" spans="2:8" ht="15">
      <c r="B12" s="61" t="s">
        <v>93</v>
      </c>
      <c r="C12" s="38">
        <v>34</v>
      </c>
      <c r="D12" s="76">
        <v>0.354794949389544</v>
      </c>
      <c r="E12" s="38">
        <v>5</v>
      </c>
      <c r="F12" s="76">
        <v>0.16072002571520413</v>
      </c>
      <c r="G12" s="38">
        <v>39</v>
      </c>
      <c r="H12" s="76">
        <v>0.3072317630376556</v>
      </c>
    </row>
    <row r="13" spans="2:8" ht="15">
      <c r="B13" s="61" t="s">
        <v>94</v>
      </c>
      <c r="C13" s="38">
        <v>960</v>
      </c>
      <c r="D13" s="76">
        <v>10.017739747469477</v>
      </c>
      <c r="E13" s="38">
        <v>410</v>
      </c>
      <c r="F13" s="76">
        <v>13.179042108646739</v>
      </c>
      <c r="G13" s="38">
        <v>1370</v>
      </c>
      <c r="H13" s="76">
        <v>10.792500393886876</v>
      </c>
    </row>
    <row r="14" spans="2:8" ht="15">
      <c r="B14" s="61" t="s">
        <v>95</v>
      </c>
      <c r="C14" s="38">
        <v>876</v>
      </c>
      <c r="D14" s="76">
        <v>9.141187519565898</v>
      </c>
      <c r="E14" s="38">
        <v>369</v>
      </c>
      <c r="F14" s="76">
        <v>11.861137897782063</v>
      </c>
      <c r="G14" s="38">
        <v>1245</v>
      </c>
      <c r="H14" s="76">
        <v>9.807783204663622</v>
      </c>
    </row>
    <row r="15" spans="2:8" ht="15">
      <c r="B15" s="61" t="s">
        <v>96</v>
      </c>
      <c r="C15" s="38">
        <v>84</v>
      </c>
      <c r="D15" s="76">
        <v>0.8765522279035792</v>
      </c>
      <c r="E15" s="38">
        <v>41</v>
      </c>
      <c r="F15" s="76">
        <v>1.3179042108646737</v>
      </c>
      <c r="G15" s="38">
        <v>125</v>
      </c>
      <c r="H15" s="76">
        <v>0.984717189223255</v>
      </c>
    </row>
    <row r="16" spans="2:8" ht="15">
      <c r="B16" s="61" t="s">
        <v>97</v>
      </c>
      <c r="C16" s="38">
        <v>799</v>
      </c>
      <c r="D16" s="76">
        <v>8.337681310654284</v>
      </c>
      <c r="E16" s="38">
        <v>595</v>
      </c>
      <c r="F16" s="76">
        <v>19.12568306010929</v>
      </c>
      <c r="G16" s="38">
        <v>1394</v>
      </c>
      <c r="H16" s="76">
        <v>10.98156609421774</v>
      </c>
    </row>
    <row r="17" spans="2:8" ht="15">
      <c r="B17" s="61" t="s">
        <v>98</v>
      </c>
      <c r="C17" s="38">
        <v>866</v>
      </c>
      <c r="D17" s="76">
        <v>9.03683606386309</v>
      </c>
      <c r="E17" s="38">
        <v>203</v>
      </c>
      <c r="F17" s="76">
        <v>6.525233044037288</v>
      </c>
      <c r="G17" s="38">
        <v>1069</v>
      </c>
      <c r="H17" s="76">
        <v>8.421301402237278</v>
      </c>
    </row>
    <row r="18" spans="2:8" ht="15">
      <c r="B18" s="61" t="s">
        <v>99</v>
      </c>
      <c r="C18" s="38">
        <v>208</v>
      </c>
      <c r="D18" s="76">
        <v>2.1705102786183867</v>
      </c>
      <c r="E18" s="38">
        <v>31</v>
      </c>
      <c r="F18" s="76">
        <v>0.9964641594342655</v>
      </c>
      <c r="G18" s="38">
        <v>239</v>
      </c>
      <c r="H18" s="76">
        <v>1.8827792657948637</v>
      </c>
    </row>
    <row r="19" spans="2:8" ht="15">
      <c r="B19" s="61" t="s">
        <v>100</v>
      </c>
      <c r="C19" s="38">
        <v>189</v>
      </c>
      <c r="D19" s="76">
        <v>1.9722425127830532</v>
      </c>
      <c r="E19" s="38">
        <v>69</v>
      </c>
      <c r="F19" s="76">
        <v>2.2179363548698166</v>
      </c>
      <c r="G19" s="38">
        <v>258</v>
      </c>
      <c r="H19" s="76">
        <v>2.032456278556799</v>
      </c>
    </row>
    <row r="20" spans="2:8" ht="15">
      <c r="B20" s="61" t="s">
        <v>101</v>
      </c>
      <c r="C20" s="38">
        <v>191</v>
      </c>
      <c r="D20" s="76">
        <v>1.9931128039236148</v>
      </c>
      <c r="E20" s="38">
        <v>50</v>
      </c>
      <c r="F20" s="76">
        <v>1.6072002571520412</v>
      </c>
      <c r="G20" s="38">
        <v>241</v>
      </c>
      <c r="H20" s="76">
        <v>1.8985347408224356</v>
      </c>
    </row>
    <row r="21" spans="2:8" ht="15">
      <c r="B21" s="61" t="s">
        <v>102</v>
      </c>
      <c r="C21" s="38">
        <v>272</v>
      </c>
      <c r="D21" s="76">
        <v>2.838359595116352</v>
      </c>
      <c r="E21" s="38">
        <v>5</v>
      </c>
      <c r="F21" s="76">
        <v>0.16072002571520413</v>
      </c>
      <c r="G21" s="38">
        <v>277</v>
      </c>
      <c r="H21" s="76">
        <v>2.1821332913187335</v>
      </c>
    </row>
    <row r="22" spans="2:8" ht="15">
      <c r="B22" s="61" t="s">
        <v>103</v>
      </c>
      <c r="C22" s="38">
        <v>245</v>
      </c>
      <c r="D22" s="76">
        <v>2.556610664718773</v>
      </c>
      <c r="E22" s="38">
        <v>153</v>
      </c>
      <c r="F22" s="76">
        <v>4.918032786885246</v>
      </c>
      <c r="G22" s="38">
        <v>398</v>
      </c>
      <c r="H22" s="76">
        <v>3.1353395304868443</v>
      </c>
    </row>
    <row r="23" spans="2:8" ht="15">
      <c r="B23" s="61" t="s">
        <v>104</v>
      </c>
      <c r="C23" s="38">
        <v>168</v>
      </c>
      <c r="D23" s="76">
        <v>1.7531044558071585</v>
      </c>
      <c r="E23" s="38">
        <v>25</v>
      </c>
      <c r="F23" s="76">
        <v>0.8036001285760206</v>
      </c>
      <c r="G23" s="38">
        <v>193</v>
      </c>
      <c r="H23" s="76">
        <v>1.5204033401607058</v>
      </c>
    </row>
    <row r="24" spans="2:8" ht="15">
      <c r="B24" s="61" t="s">
        <v>105</v>
      </c>
      <c r="C24" s="38">
        <v>56</v>
      </c>
      <c r="D24" s="76">
        <v>0.5843681519357196</v>
      </c>
      <c r="E24" s="38">
        <v>102</v>
      </c>
      <c r="F24" s="76">
        <v>3.278688524590164</v>
      </c>
      <c r="G24" s="38">
        <v>158</v>
      </c>
      <c r="H24" s="76">
        <v>1.2446825271781945</v>
      </c>
    </row>
    <row r="25" spans="2:8" ht="15">
      <c r="B25" s="61" t="s">
        <v>106</v>
      </c>
      <c r="C25" s="38">
        <v>83</v>
      </c>
      <c r="D25" s="76">
        <v>0.8661170823332986</v>
      </c>
      <c r="E25" s="38">
        <v>18</v>
      </c>
      <c r="F25" s="76">
        <v>0.5785920925747349</v>
      </c>
      <c r="G25" s="38">
        <v>101</v>
      </c>
      <c r="H25" s="76">
        <v>0.7956514888923901</v>
      </c>
    </row>
    <row r="26" spans="2:8" ht="15">
      <c r="B26" s="61" t="s">
        <v>107</v>
      </c>
      <c r="C26" s="38">
        <v>1568</v>
      </c>
      <c r="D26" s="76">
        <v>16.362308254200148</v>
      </c>
      <c r="E26" s="38">
        <v>314</v>
      </c>
      <c r="F26" s="76">
        <v>10.093217614914817</v>
      </c>
      <c r="G26" s="38">
        <v>1882</v>
      </c>
      <c r="H26" s="76">
        <v>14.825902000945328</v>
      </c>
    </row>
    <row r="27" spans="2:8" ht="15">
      <c r="B27" s="61" t="s">
        <v>108</v>
      </c>
      <c r="C27" s="38">
        <v>383</v>
      </c>
      <c r="D27" s="76">
        <v>3.99666075341751</v>
      </c>
      <c r="E27" s="38">
        <v>106</v>
      </c>
      <c r="F27" s="76">
        <v>3.4072645451623274</v>
      </c>
      <c r="G27" s="38">
        <v>489</v>
      </c>
      <c r="H27" s="76">
        <v>3.8522136442413735</v>
      </c>
    </row>
    <row r="28" spans="2:8" ht="15">
      <c r="B28" s="61" t="s">
        <v>109</v>
      </c>
      <c r="C28" s="38">
        <v>375</v>
      </c>
      <c r="D28" s="76">
        <v>3.9131795888552645</v>
      </c>
      <c r="E28" s="38">
        <v>29</v>
      </c>
      <c r="F28" s="76">
        <v>0.9321761491481839</v>
      </c>
      <c r="G28" s="38">
        <v>404</v>
      </c>
      <c r="H28" s="76">
        <v>3.1826059555695605</v>
      </c>
    </row>
    <row r="29" spans="2:8" ht="15">
      <c r="B29" s="61" t="s">
        <v>110</v>
      </c>
      <c r="C29" s="38">
        <v>9064</v>
      </c>
      <c r="D29" s="76">
        <v>94.58415944902431</v>
      </c>
      <c r="E29" s="38">
        <v>2862</v>
      </c>
      <c r="F29" s="76">
        <v>91.99614271938283</v>
      </c>
      <c r="G29" s="38">
        <v>11926</v>
      </c>
      <c r="H29" s="76">
        <v>93.94989758941233</v>
      </c>
    </row>
    <row r="30" spans="2:8" ht="15">
      <c r="B30" s="61" t="s">
        <v>111</v>
      </c>
      <c r="C30" s="38">
        <v>519</v>
      </c>
      <c r="D30" s="76">
        <v>5.415840550975686</v>
      </c>
      <c r="E30" s="38">
        <v>249</v>
      </c>
      <c r="F30" s="76">
        <v>8.003857280617165</v>
      </c>
      <c r="G30" s="38">
        <v>768</v>
      </c>
      <c r="H30" s="76">
        <v>6.050102410587679</v>
      </c>
    </row>
    <row r="31" spans="2:8" ht="15">
      <c r="B31" s="41" t="s">
        <v>112</v>
      </c>
      <c r="C31" s="42">
        <v>9583</v>
      </c>
      <c r="D31" s="41">
        <v>100</v>
      </c>
      <c r="E31" s="42">
        <v>3111</v>
      </c>
      <c r="F31" s="77">
        <v>100</v>
      </c>
      <c r="G31" s="42">
        <v>12694</v>
      </c>
      <c r="H31" s="77">
        <v>100</v>
      </c>
    </row>
    <row r="32" spans="2:8" ht="31.5" customHeight="1">
      <c r="B32" s="242" t="s">
        <v>237</v>
      </c>
      <c r="C32" s="243"/>
      <c r="D32" s="243"/>
      <c r="E32" s="243"/>
      <c r="F32" s="243"/>
      <c r="G32" s="243"/>
      <c r="H32" s="243"/>
    </row>
    <row r="33" spans="2:8" ht="60.75" customHeight="1">
      <c r="B33" s="242" t="s">
        <v>176</v>
      </c>
      <c r="C33" s="243"/>
      <c r="D33" s="243"/>
      <c r="E33" s="243"/>
      <c r="F33" s="243"/>
      <c r="G33" s="243"/>
      <c r="H33" s="243"/>
    </row>
  </sheetData>
  <sheetProtection/>
  <mergeCells count="6">
    <mergeCell ref="B33:H33"/>
    <mergeCell ref="B5:B6"/>
    <mergeCell ref="C5:D5"/>
    <mergeCell ref="E5:F5"/>
    <mergeCell ref="G5:H5"/>
    <mergeCell ref="B32:H32"/>
  </mergeCells>
  <printOptions/>
  <pageMargins left="0.3937007874015748" right="0.31496062992125984" top="0.7480314960629921" bottom="0.7480314960629921" header="0.31496062992125984" footer="0.31496062992125984"/>
  <pageSetup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sheetPr>
    <tabColor rgb="FFFF0000"/>
  </sheetPr>
  <dimension ref="B3:J22"/>
  <sheetViews>
    <sheetView zoomScalePageLayoutView="0" workbookViewId="0" topLeftCell="A1">
      <selection activeCell="M24" sqref="M24"/>
    </sheetView>
  </sheetViews>
  <sheetFormatPr defaultColWidth="9.140625" defaultRowHeight="15"/>
  <cols>
    <col min="1" max="1" width="3.00390625" style="0" customWidth="1"/>
    <col min="2" max="2" width="12.8515625" style="0" customWidth="1"/>
  </cols>
  <sheetData>
    <row r="3" spans="2:10" ht="15">
      <c r="B3" s="11" t="s">
        <v>238</v>
      </c>
      <c r="C3" s="30"/>
      <c r="D3" s="30"/>
      <c r="E3" s="30"/>
      <c r="F3" s="30"/>
      <c r="G3" s="30"/>
      <c r="H3" s="30"/>
      <c r="I3" s="30"/>
      <c r="J3" s="30"/>
    </row>
    <row r="4" spans="2:10" ht="15">
      <c r="B4" s="16" t="s">
        <v>292</v>
      </c>
      <c r="C4" s="30"/>
      <c r="D4" s="30"/>
      <c r="E4" s="30"/>
      <c r="F4" s="30"/>
      <c r="G4" s="30"/>
      <c r="H4" s="30"/>
      <c r="I4" s="30"/>
      <c r="J4" s="30"/>
    </row>
    <row r="5" spans="2:10" ht="15">
      <c r="B5" s="246" t="s">
        <v>327</v>
      </c>
      <c r="C5" s="248" t="s">
        <v>3</v>
      </c>
      <c r="D5" s="248"/>
      <c r="E5" s="248"/>
      <c r="F5" s="248"/>
      <c r="G5" s="249" t="s">
        <v>4</v>
      </c>
      <c r="H5" s="249"/>
      <c r="I5" s="249"/>
      <c r="J5" s="249"/>
    </row>
    <row r="6" spans="2:10" ht="27">
      <c r="B6" s="247"/>
      <c r="C6" s="152" t="s">
        <v>120</v>
      </c>
      <c r="D6" s="152" t="s">
        <v>121</v>
      </c>
      <c r="E6" s="152" t="s">
        <v>122</v>
      </c>
      <c r="F6" s="157" t="s">
        <v>20</v>
      </c>
      <c r="G6" s="152" t="s">
        <v>120</v>
      </c>
      <c r="H6" s="152" t="s">
        <v>121</v>
      </c>
      <c r="I6" s="152" t="s">
        <v>122</v>
      </c>
      <c r="J6" s="157" t="s">
        <v>20</v>
      </c>
    </row>
    <row r="7" spans="2:10" ht="15">
      <c r="B7" s="153"/>
      <c r="C7" s="250" t="s">
        <v>128</v>
      </c>
      <c r="D7" s="250"/>
      <c r="E7" s="250"/>
      <c r="F7" s="250"/>
      <c r="G7" s="250"/>
      <c r="H7" s="250"/>
      <c r="I7" s="250"/>
      <c r="J7" s="250"/>
    </row>
    <row r="8" spans="2:10" ht="15">
      <c r="B8" s="154" t="s">
        <v>129</v>
      </c>
      <c r="C8" s="62" t="s">
        <v>218</v>
      </c>
      <c r="D8" s="63" t="s">
        <v>218</v>
      </c>
      <c r="E8" s="62">
        <v>1</v>
      </c>
      <c r="F8" s="63">
        <f>SUM(C8:E8)</f>
        <v>1</v>
      </c>
      <c r="G8" s="62">
        <v>41</v>
      </c>
      <c r="H8" s="63">
        <v>519</v>
      </c>
      <c r="I8" s="62">
        <v>118</v>
      </c>
      <c r="J8" s="63">
        <f>SUM(G8:I8)</f>
        <v>678</v>
      </c>
    </row>
    <row r="9" spans="2:10" ht="15">
      <c r="B9" s="154" t="s">
        <v>130</v>
      </c>
      <c r="C9" s="62">
        <v>39</v>
      </c>
      <c r="D9" s="63">
        <v>13</v>
      </c>
      <c r="E9" s="62">
        <v>5</v>
      </c>
      <c r="F9" s="63">
        <f>SUM(C9:E9)</f>
        <v>57</v>
      </c>
      <c r="G9" s="62">
        <v>3236</v>
      </c>
      <c r="H9" s="63">
        <v>1919</v>
      </c>
      <c r="I9" s="62">
        <v>175</v>
      </c>
      <c r="J9" s="63">
        <f>SUM(G9:I9)</f>
        <v>5330</v>
      </c>
    </row>
    <row r="10" spans="2:10" ht="15">
      <c r="B10" s="154" t="s">
        <v>131</v>
      </c>
      <c r="C10" s="62">
        <v>28</v>
      </c>
      <c r="D10" s="63">
        <v>5</v>
      </c>
      <c r="E10" s="62">
        <v>3</v>
      </c>
      <c r="F10" s="63">
        <f>SUM(C10:E10)</f>
        <v>36</v>
      </c>
      <c r="G10" s="62">
        <v>2837</v>
      </c>
      <c r="H10" s="63">
        <v>815</v>
      </c>
      <c r="I10" s="62">
        <v>191</v>
      </c>
      <c r="J10" s="63">
        <f>SUM(G10:I10)</f>
        <v>3843</v>
      </c>
    </row>
    <row r="11" spans="2:10" ht="15">
      <c r="B11" s="154" t="s">
        <v>132</v>
      </c>
      <c r="C11" s="62">
        <v>47</v>
      </c>
      <c r="D11" s="63">
        <v>10</v>
      </c>
      <c r="E11" s="62">
        <v>11</v>
      </c>
      <c r="F11" s="63">
        <f>SUM(C11:E11)</f>
        <v>68</v>
      </c>
      <c r="G11" s="62">
        <v>2431</v>
      </c>
      <c r="H11" s="63">
        <v>722</v>
      </c>
      <c r="I11" s="62">
        <v>336</v>
      </c>
      <c r="J11" s="63">
        <f>SUM(G11:I11)</f>
        <v>3489</v>
      </c>
    </row>
    <row r="12" spans="2:10" ht="15">
      <c r="B12" s="154" t="s">
        <v>133</v>
      </c>
      <c r="C12" s="62">
        <v>30</v>
      </c>
      <c r="D12" s="63">
        <v>9</v>
      </c>
      <c r="E12" s="62">
        <v>17</v>
      </c>
      <c r="F12" s="63">
        <f>SUM(C12:E12)</f>
        <v>56</v>
      </c>
      <c r="G12" s="62">
        <v>624</v>
      </c>
      <c r="H12" s="63">
        <v>264</v>
      </c>
      <c r="I12" s="62">
        <v>332</v>
      </c>
      <c r="J12" s="63">
        <f>SUM(G12:I12)</f>
        <v>1220</v>
      </c>
    </row>
    <row r="13" spans="2:10" ht="15">
      <c r="B13" s="154" t="s">
        <v>134</v>
      </c>
      <c r="C13" s="62" t="s">
        <v>218</v>
      </c>
      <c r="D13" s="63"/>
      <c r="E13" s="62" t="s">
        <v>218</v>
      </c>
      <c r="F13" s="63" t="s">
        <v>218</v>
      </c>
      <c r="G13" s="62">
        <v>152</v>
      </c>
      <c r="H13" s="63">
        <v>166</v>
      </c>
      <c r="I13" s="62">
        <v>28</v>
      </c>
      <c r="J13" s="63">
        <f>SUM(G13:I13)</f>
        <v>346</v>
      </c>
    </row>
    <row r="14" spans="2:10" ht="15">
      <c r="B14" s="119" t="s">
        <v>135</v>
      </c>
      <c r="C14" s="155">
        <f>SUM(C8:C13)</f>
        <v>144</v>
      </c>
      <c r="D14" s="155">
        <f aca="true" t="shared" si="0" ref="D14:J14">SUM(D8:D13)</f>
        <v>37</v>
      </c>
      <c r="E14" s="155">
        <f t="shared" si="0"/>
        <v>37</v>
      </c>
      <c r="F14" s="155">
        <f t="shared" si="0"/>
        <v>218</v>
      </c>
      <c r="G14" s="155">
        <f t="shared" si="0"/>
        <v>9321</v>
      </c>
      <c r="H14" s="155">
        <f t="shared" si="0"/>
        <v>4405</v>
      </c>
      <c r="I14" s="155">
        <f t="shared" si="0"/>
        <v>1180</v>
      </c>
      <c r="J14" s="155">
        <f t="shared" si="0"/>
        <v>14906</v>
      </c>
    </row>
    <row r="15" spans="2:10" ht="15">
      <c r="B15" s="153"/>
      <c r="C15" s="250" t="s">
        <v>136</v>
      </c>
      <c r="D15" s="250"/>
      <c r="E15" s="250"/>
      <c r="F15" s="250"/>
      <c r="G15" s="250"/>
      <c r="H15" s="250"/>
      <c r="I15" s="250"/>
      <c r="J15" s="250"/>
    </row>
    <row r="16" spans="2:10" ht="15">
      <c r="B16" s="154" t="s">
        <v>129</v>
      </c>
      <c r="C16" s="75" t="s">
        <v>218</v>
      </c>
      <c r="D16" s="76" t="s">
        <v>218</v>
      </c>
      <c r="E16" s="96" t="s">
        <v>218</v>
      </c>
      <c r="F16" s="76">
        <v>0.45871559633027525</v>
      </c>
      <c r="G16" s="96">
        <v>0.4398669670636198</v>
      </c>
      <c r="H16" s="76">
        <v>11.782065834279228</v>
      </c>
      <c r="I16" s="96">
        <v>10</v>
      </c>
      <c r="J16" s="76">
        <v>4.548503958137663</v>
      </c>
    </row>
    <row r="17" spans="2:10" ht="15">
      <c r="B17" s="154" t="s">
        <v>130</v>
      </c>
      <c r="C17" s="75">
        <v>27.083333333333332</v>
      </c>
      <c r="D17" s="76">
        <v>35.13513513513514</v>
      </c>
      <c r="E17" s="96">
        <v>13.513513513513514</v>
      </c>
      <c r="F17" s="76">
        <v>26.146788990825687</v>
      </c>
      <c r="G17" s="96">
        <v>34.71730501019204</v>
      </c>
      <c r="H17" s="76">
        <v>43.56413166855846</v>
      </c>
      <c r="I17" s="96">
        <v>14.83050847457627</v>
      </c>
      <c r="J17" s="76">
        <v>35.757413122232656</v>
      </c>
    </row>
    <row r="18" spans="2:10" ht="15">
      <c r="B18" s="154" t="s">
        <v>131</v>
      </c>
      <c r="C18" s="75">
        <v>19.444444444444446</v>
      </c>
      <c r="D18" s="76">
        <v>13.513513513513514</v>
      </c>
      <c r="E18" s="96">
        <v>8.108108108108109</v>
      </c>
      <c r="F18" s="76">
        <v>16.51376146788991</v>
      </c>
      <c r="G18" s="96">
        <v>30.43664842828023</v>
      </c>
      <c r="H18" s="76">
        <v>18.501702610669692</v>
      </c>
      <c r="I18" s="96">
        <v>16.1864406779661</v>
      </c>
      <c r="J18" s="76">
        <v>25.781564470682945</v>
      </c>
    </row>
    <row r="19" spans="2:10" ht="15">
      <c r="B19" s="154" t="s">
        <v>132</v>
      </c>
      <c r="C19" s="75">
        <v>32.63888888888889</v>
      </c>
      <c r="D19" s="76">
        <v>27.027027027027028</v>
      </c>
      <c r="E19" s="96">
        <v>29.72972972972973</v>
      </c>
      <c r="F19" s="76">
        <v>31.19266055045872</v>
      </c>
      <c r="G19" s="96">
        <v>26.08089260808926</v>
      </c>
      <c r="H19" s="76">
        <v>16.390465380249715</v>
      </c>
      <c r="I19" s="96">
        <v>28.474576271186443</v>
      </c>
      <c r="J19" s="76">
        <v>23.406681873071246</v>
      </c>
    </row>
    <row r="20" spans="2:10" ht="15">
      <c r="B20" s="154" t="s">
        <v>133</v>
      </c>
      <c r="C20" s="75">
        <v>20.833333333333336</v>
      </c>
      <c r="D20" s="76">
        <v>24.324324324324326</v>
      </c>
      <c r="E20" s="96">
        <v>45.94594594594595</v>
      </c>
      <c r="F20" s="76">
        <v>25.688073394495415</v>
      </c>
      <c r="G20" s="96">
        <v>6.694560669456067</v>
      </c>
      <c r="H20" s="76">
        <v>5.993189557321226</v>
      </c>
      <c r="I20" s="96">
        <v>28.135593220338983</v>
      </c>
      <c r="J20" s="76">
        <v>8.184623641486649</v>
      </c>
    </row>
    <row r="21" spans="2:10" ht="15">
      <c r="B21" s="154" t="s">
        <v>134</v>
      </c>
      <c r="C21" s="75" t="s">
        <v>218</v>
      </c>
      <c r="D21" s="76" t="s">
        <v>218</v>
      </c>
      <c r="E21" s="96" t="s">
        <v>218</v>
      </c>
      <c r="F21" s="76" t="s">
        <v>218</v>
      </c>
      <c r="G21" s="96">
        <v>1.6307263169187858</v>
      </c>
      <c r="H21" s="76">
        <v>3.76844494892168</v>
      </c>
      <c r="I21" s="96">
        <v>2.3728813559322033</v>
      </c>
      <c r="J21" s="76">
        <v>2.3212129343888366</v>
      </c>
    </row>
    <row r="22" spans="2:10" ht="15">
      <c r="B22" s="119" t="s">
        <v>135</v>
      </c>
      <c r="C22" s="48">
        <v>100</v>
      </c>
      <c r="D22" s="97">
        <v>100</v>
      </c>
      <c r="E22" s="48">
        <v>100</v>
      </c>
      <c r="F22" s="48">
        <v>100</v>
      </c>
      <c r="G22" s="48">
        <v>100</v>
      </c>
      <c r="H22" s="48">
        <v>100</v>
      </c>
      <c r="I22" s="97">
        <v>100</v>
      </c>
      <c r="J22" s="48">
        <v>100</v>
      </c>
    </row>
  </sheetData>
  <sheetProtection/>
  <mergeCells count="5">
    <mergeCell ref="B5:B6"/>
    <mergeCell ref="C5:F5"/>
    <mergeCell ref="G5:J5"/>
    <mergeCell ref="C7:J7"/>
    <mergeCell ref="C15:J15"/>
  </mergeCells>
  <printOptions/>
  <pageMargins left="0.43" right="0.55"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B3:G22"/>
  <sheetViews>
    <sheetView zoomScalePageLayoutView="0" workbookViewId="0" topLeftCell="A1">
      <selection activeCell="I31" sqref="I31"/>
    </sheetView>
  </sheetViews>
  <sheetFormatPr defaultColWidth="9.140625" defaultRowHeight="15"/>
  <cols>
    <col min="2" max="2" width="14.421875" style="0" customWidth="1"/>
    <col min="4" max="4" width="11.57421875" style="0" customWidth="1"/>
    <col min="6" max="6" width="11.28125" style="0" customWidth="1"/>
  </cols>
  <sheetData>
    <row r="3" spans="2:7" ht="15">
      <c r="B3" s="11" t="s">
        <v>239</v>
      </c>
      <c r="C3" s="30"/>
      <c r="D3" s="30"/>
      <c r="E3" s="29"/>
      <c r="F3" s="29"/>
      <c r="G3" s="29"/>
    </row>
    <row r="4" spans="2:7" ht="15">
      <c r="B4" s="16" t="s">
        <v>291</v>
      </c>
      <c r="C4" s="30"/>
      <c r="D4" s="30"/>
      <c r="E4" s="29"/>
      <c r="F4" s="29"/>
      <c r="G4" s="29"/>
    </row>
    <row r="5" spans="2:7" ht="15">
      <c r="B5" s="244" t="s">
        <v>114</v>
      </c>
      <c r="C5" s="197" t="s">
        <v>3</v>
      </c>
      <c r="D5" s="197"/>
      <c r="E5" s="198" t="s">
        <v>4</v>
      </c>
      <c r="F5" s="198"/>
      <c r="G5" s="212" t="s">
        <v>115</v>
      </c>
    </row>
    <row r="6" spans="2:7" ht="27">
      <c r="B6" s="244"/>
      <c r="C6" s="72" t="s">
        <v>35</v>
      </c>
      <c r="D6" s="72" t="s">
        <v>116</v>
      </c>
      <c r="E6" s="72" t="s">
        <v>117</v>
      </c>
      <c r="F6" s="72" t="s">
        <v>118</v>
      </c>
      <c r="G6" s="212"/>
    </row>
    <row r="7" spans="2:7" ht="15">
      <c r="B7" s="156"/>
      <c r="C7" s="251" t="s">
        <v>119</v>
      </c>
      <c r="D7" s="251"/>
      <c r="E7" s="251"/>
      <c r="F7" s="251"/>
      <c r="G7" s="156"/>
    </row>
    <row r="8" spans="2:7" ht="15">
      <c r="B8" s="61" t="s">
        <v>120</v>
      </c>
      <c r="C8" s="62">
        <v>132</v>
      </c>
      <c r="D8" s="76">
        <v>67.6923076923077</v>
      </c>
      <c r="E8" s="38">
        <v>7192</v>
      </c>
      <c r="F8" s="76">
        <v>81.3942960615663</v>
      </c>
      <c r="G8" s="75">
        <v>1.8022938285090113</v>
      </c>
    </row>
    <row r="9" spans="2:7" ht="15">
      <c r="B9" s="61" t="s">
        <v>121</v>
      </c>
      <c r="C9" s="62">
        <v>19</v>
      </c>
      <c r="D9" s="76">
        <v>9.743589743589745</v>
      </c>
      <c r="E9" s="38">
        <v>1846</v>
      </c>
      <c r="F9" s="76">
        <v>20.891806247170667</v>
      </c>
      <c r="G9" s="75">
        <v>1.0187667560321716</v>
      </c>
    </row>
    <row r="10" spans="2:7" ht="15">
      <c r="B10" s="61" t="s">
        <v>122</v>
      </c>
      <c r="C10" s="62">
        <v>23</v>
      </c>
      <c r="D10" s="76">
        <v>11.794871794871794</v>
      </c>
      <c r="E10" s="38">
        <v>557</v>
      </c>
      <c r="F10" s="76">
        <v>6.303757356269806</v>
      </c>
      <c r="G10" s="75">
        <v>3.9655172413793105</v>
      </c>
    </row>
    <row r="11" spans="2:7" ht="15">
      <c r="B11" s="159" t="s">
        <v>123</v>
      </c>
      <c r="C11" s="160">
        <v>174</v>
      </c>
      <c r="D11" s="147">
        <v>100</v>
      </c>
      <c r="E11" s="59">
        <v>9595</v>
      </c>
      <c r="F11" s="147">
        <v>100</v>
      </c>
      <c r="G11" s="149">
        <v>1.7811444364827516</v>
      </c>
    </row>
    <row r="12" spans="2:7" ht="15">
      <c r="B12" s="156"/>
      <c r="C12" s="251" t="s">
        <v>124</v>
      </c>
      <c r="D12" s="251"/>
      <c r="E12" s="251"/>
      <c r="F12" s="251"/>
      <c r="G12" s="161"/>
    </row>
    <row r="13" spans="2:7" ht="15">
      <c r="B13" s="61" t="s">
        <v>120</v>
      </c>
      <c r="C13" s="62">
        <v>12</v>
      </c>
      <c r="D13" s="76">
        <v>30</v>
      </c>
      <c r="E13" s="38">
        <v>2129</v>
      </c>
      <c r="F13" s="76">
        <v>43.281154706241104</v>
      </c>
      <c r="G13" s="75">
        <v>0.560485754320411</v>
      </c>
    </row>
    <row r="14" spans="2:7" ht="15">
      <c r="B14" s="61" t="s">
        <v>121</v>
      </c>
      <c r="C14" s="62">
        <v>18</v>
      </c>
      <c r="D14" s="76">
        <v>45</v>
      </c>
      <c r="E14" s="38">
        <v>2559</v>
      </c>
      <c r="F14" s="76">
        <v>52.02276885545842</v>
      </c>
      <c r="G14" s="75">
        <v>0.6984866123399301</v>
      </c>
    </row>
    <row r="15" spans="2:7" ht="15">
      <c r="B15" s="61" t="s">
        <v>122</v>
      </c>
      <c r="C15" s="62">
        <v>14</v>
      </c>
      <c r="D15" s="76">
        <v>35</v>
      </c>
      <c r="E15" s="38">
        <v>623</v>
      </c>
      <c r="F15" s="76">
        <v>12.665175848749746</v>
      </c>
      <c r="G15" s="75">
        <v>2.197802197802198</v>
      </c>
    </row>
    <row r="16" spans="2:7" ht="15">
      <c r="B16" s="159" t="s">
        <v>125</v>
      </c>
      <c r="C16" s="160">
        <v>44</v>
      </c>
      <c r="D16" s="147">
        <v>100</v>
      </c>
      <c r="E16" s="59">
        <v>5311</v>
      </c>
      <c r="F16" s="147">
        <v>100</v>
      </c>
      <c r="G16" s="149">
        <v>0.8216619981325864</v>
      </c>
    </row>
    <row r="17" spans="2:7" ht="15">
      <c r="B17" s="156"/>
      <c r="C17" s="251" t="s">
        <v>126</v>
      </c>
      <c r="D17" s="251"/>
      <c r="E17" s="251"/>
      <c r="F17" s="251"/>
      <c r="G17" s="161"/>
    </row>
    <row r="18" spans="2:7" ht="15">
      <c r="B18" s="61" t="s">
        <v>120</v>
      </c>
      <c r="C18" s="62">
        <v>144</v>
      </c>
      <c r="D18" s="76">
        <v>61.27659574468085</v>
      </c>
      <c r="E18" s="62">
        <v>9321</v>
      </c>
      <c r="F18" s="76">
        <v>67.76444929116686</v>
      </c>
      <c r="G18" s="75">
        <v>1.5213946117274169</v>
      </c>
    </row>
    <row r="19" spans="2:7" ht="15">
      <c r="B19" s="61" t="s">
        <v>121</v>
      </c>
      <c r="C19" s="62">
        <v>37</v>
      </c>
      <c r="D19" s="76">
        <v>15.74468085106383</v>
      </c>
      <c r="E19" s="62">
        <v>4405</v>
      </c>
      <c r="F19" s="76">
        <v>32.02471828426027</v>
      </c>
      <c r="G19" s="75">
        <v>0.8329581269698334</v>
      </c>
    </row>
    <row r="20" spans="2:7" ht="15">
      <c r="B20" s="61" t="s">
        <v>122</v>
      </c>
      <c r="C20" s="62">
        <v>37</v>
      </c>
      <c r="D20" s="76">
        <v>15.74468085106383</v>
      </c>
      <c r="E20" s="62">
        <v>1180</v>
      </c>
      <c r="F20" s="76">
        <v>8.578698655034533</v>
      </c>
      <c r="G20" s="75">
        <v>3.0402629416598193</v>
      </c>
    </row>
    <row r="21" spans="2:7" ht="15">
      <c r="B21" s="41" t="s">
        <v>20</v>
      </c>
      <c r="C21" s="158">
        <v>218</v>
      </c>
      <c r="D21" s="41">
        <v>100</v>
      </c>
      <c r="E21" s="42">
        <v>14906</v>
      </c>
      <c r="F21" s="77">
        <v>100</v>
      </c>
      <c r="G21" s="162">
        <v>1.441417614387728</v>
      </c>
    </row>
    <row r="22" spans="2:7" ht="27.75" customHeight="1">
      <c r="B22" s="242" t="s">
        <v>127</v>
      </c>
      <c r="C22" s="195"/>
      <c r="D22" s="195"/>
      <c r="E22" s="195"/>
      <c r="F22" s="195"/>
      <c r="G22" s="195"/>
    </row>
  </sheetData>
  <sheetProtection/>
  <mergeCells count="8">
    <mergeCell ref="C12:F12"/>
    <mergeCell ref="C17:F17"/>
    <mergeCell ref="B22:G22"/>
    <mergeCell ref="B5:B6"/>
    <mergeCell ref="C5:D5"/>
    <mergeCell ref="E5:F5"/>
    <mergeCell ref="G5:G6"/>
    <mergeCell ref="C7:F7"/>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0000"/>
  </sheetPr>
  <dimension ref="C3:K44"/>
  <sheetViews>
    <sheetView zoomScale="93" zoomScaleNormal="93" zoomScalePageLayoutView="0" workbookViewId="0" topLeftCell="A10">
      <selection activeCell="L14" sqref="L14"/>
    </sheetView>
  </sheetViews>
  <sheetFormatPr defaultColWidth="9.140625" defaultRowHeight="15"/>
  <cols>
    <col min="1" max="1" width="2.57421875" style="0" customWidth="1"/>
    <col min="2" max="2" width="1.7109375" style="0" customWidth="1"/>
    <col min="3" max="3" width="19.140625" style="0" customWidth="1"/>
    <col min="12" max="12" width="11.28125" style="0" customWidth="1"/>
    <col min="13" max="13" width="2.421875" style="0" customWidth="1"/>
  </cols>
  <sheetData>
    <row r="3" spans="3:4" ht="15">
      <c r="C3" s="11" t="s">
        <v>240</v>
      </c>
      <c r="D3" s="30"/>
    </row>
    <row r="4" spans="3:11" ht="15">
      <c r="C4" s="16" t="s">
        <v>287</v>
      </c>
      <c r="D4" s="30"/>
      <c r="E4" s="71"/>
      <c r="F4" s="71"/>
      <c r="G4" s="71"/>
      <c r="H4" s="71"/>
      <c r="I4" s="71"/>
      <c r="J4" s="71"/>
      <c r="K4" s="71"/>
    </row>
    <row r="5" spans="3:11" ht="15">
      <c r="C5" s="163" t="s">
        <v>137</v>
      </c>
      <c r="D5" s="212" t="s">
        <v>2</v>
      </c>
      <c r="E5" s="212" t="s">
        <v>3</v>
      </c>
      <c r="F5" s="212" t="s">
        <v>4</v>
      </c>
      <c r="G5" s="212" t="s">
        <v>138</v>
      </c>
      <c r="H5" s="212" t="s">
        <v>139</v>
      </c>
      <c r="I5" s="212" t="s">
        <v>140</v>
      </c>
      <c r="J5" s="212" t="s">
        <v>23</v>
      </c>
      <c r="K5" s="212" t="s">
        <v>24</v>
      </c>
    </row>
    <row r="6" spans="3:11" ht="15">
      <c r="C6" s="57" t="s">
        <v>141</v>
      </c>
      <c r="D6" s="212"/>
      <c r="E6" s="212"/>
      <c r="F6" s="212"/>
      <c r="G6" s="212"/>
      <c r="H6" s="212"/>
      <c r="I6" s="212"/>
      <c r="J6" s="212"/>
      <c r="K6" s="212"/>
    </row>
    <row r="7" spans="3:11" ht="15">
      <c r="C7" s="164" t="s">
        <v>5</v>
      </c>
      <c r="D7" s="165">
        <v>177</v>
      </c>
      <c r="E7" s="166">
        <v>4</v>
      </c>
      <c r="F7" s="165">
        <v>264</v>
      </c>
      <c r="G7" s="167">
        <v>2.322042347755359</v>
      </c>
      <c r="H7" s="168">
        <v>5.2475533282606985</v>
      </c>
      <c r="I7" s="167">
        <v>346.3385196652061</v>
      </c>
      <c r="J7" s="168">
        <v>2.2598870056497176</v>
      </c>
      <c r="K7" s="167">
        <v>149.15254237288136</v>
      </c>
    </row>
    <row r="8" spans="3:11" ht="15">
      <c r="C8" s="169" t="s">
        <v>142</v>
      </c>
      <c r="D8" s="93">
        <v>75</v>
      </c>
      <c r="E8" s="170">
        <v>1</v>
      </c>
      <c r="F8" s="93">
        <v>124</v>
      </c>
      <c r="G8" s="171">
        <v>1.4139338467484233</v>
      </c>
      <c r="H8" s="172">
        <v>1.885245128997898</v>
      </c>
      <c r="I8" s="171">
        <v>233.77039599573936</v>
      </c>
      <c r="J8" s="172">
        <v>1.3333333333333335</v>
      </c>
      <c r="K8" s="171">
        <v>165.33333333333334</v>
      </c>
    </row>
    <row r="9" spans="3:11" ht="15">
      <c r="C9" s="169" t="s">
        <v>143</v>
      </c>
      <c r="D9" s="93">
        <v>81</v>
      </c>
      <c r="E9" s="170">
        <v>3</v>
      </c>
      <c r="F9" s="93">
        <v>135</v>
      </c>
      <c r="G9" s="171">
        <v>2.0700494511813337</v>
      </c>
      <c r="H9" s="172">
        <v>7.666849819190125</v>
      </c>
      <c r="I9" s="171">
        <v>345.00824186355567</v>
      </c>
      <c r="J9" s="172">
        <v>3.7037037037037033</v>
      </c>
      <c r="K9" s="171">
        <v>166.66666666666669</v>
      </c>
    </row>
    <row r="10" spans="3:11" ht="15">
      <c r="C10" s="169" t="s">
        <v>144</v>
      </c>
      <c r="D10" s="93">
        <v>123</v>
      </c>
      <c r="E10" s="170">
        <v>2</v>
      </c>
      <c r="F10" s="93">
        <v>209</v>
      </c>
      <c r="G10" s="171">
        <v>3.0906463973867706</v>
      </c>
      <c r="H10" s="172">
        <v>5.025441296563854</v>
      </c>
      <c r="I10" s="171">
        <v>525.1586154909228</v>
      </c>
      <c r="J10" s="172">
        <v>1.6260162601626018</v>
      </c>
      <c r="K10" s="171">
        <v>169.9186991869919</v>
      </c>
    </row>
    <row r="11" spans="3:11" ht="15">
      <c r="C11" s="164" t="s">
        <v>6</v>
      </c>
      <c r="D11" s="165">
        <v>130</v>
      </c>
      <c r="E11" s="166">
        <v>2</v>
      </c>
      <c r="F11" s="165">
        <v>190</v>
      </c>
      <c r="G11" s="167">
        <v>2.1660168616081843</v>
      </c>
      <c r="H11" s="168">
        <v>3.33233363324336</v>
      </c>
      <c r="I11" s="167">
        <v>316.5716951581192</v>
      </c>
      <c r="J11" s="168">
        <v>1.5384615384615385</v>
      </c>
      <c r="K11" s="167">
        <v>146.15384615384613</v>
      </c>
    </row>
    <row r="12" spans="3:11" ht="15">
      <c r="C12" s="164" t="s">
        <v>7</v>
      </c>
      <c r="D12" s="165">
        <v>2300</v>
      </c>
      <c r="E12" s="166">
        <v>30</v>
      </c>
      <c r="F12" s="165">
        <v>3123</v>
      </c>
      <c r="G12" s="167">
        <v>2.3659399287852083</v>
      </c>
      <c r="H12" s="168">
        <v>3.086008602763315</v>
      </c>
      <c r="I12" s="167">
        <v>321.2534955476611</v>
      </c>
      <c r="J12" s="168">
        <v>1.3043478260869565</v>
      </c>
      <c r="K12" s="167">
        <v>135.7826086956522</v>
      </c>
    </row>
    <row r="13" spans="3:11" ht="15">
      <c r="C13" s="169" t="s">
        <v>145</v>
      </c>
      <c r="D13" s="93">
        <v>81</v>
      </c>
      <c r="E13" s="170">
        <v>2</v>
      </c>
      <c r="F13" s="93">
        <v>124</v>
      </c>
      <c r="G13" s="171">
        <v>1.3567498304062713</v>
      </c>
      <c r="H13" s="172">
        <v>3.3499995812500525</v>
      </c>
      <c r="I13" s="171">
        <v>207.69997403750324</v>
      </c>
      <c r="J13" s="172">
        <v>2.4691358024691357</v>
      </c>
      <c r="K13" s="171">
        <v>153.0864197530864</v>
      </c>
    </row>
    <row r="14" spans="3:11" ht="15">
      <c r="C14" s="169" t="s">
        <v>146</v>
      </c>
      <c r="D14" s="93">
        <v>89</v>
      </c>
      <c r="E14" s="170">
        <v>4</v>
      </c>
      <c r="F14" s="93">
        <v>134</v>
      </c>
      <c r="G14" s="171">
        <v>1.3732978436137793</v>
      </c>
      <c r="H14" s="172">
        <v>6.172125139837211</v>
      </c>
      <c r="I14" s="171">
        <v>206.76619218454655</v>
      </c>
      <c r="J14" s="172">
        <v>4.49438202247191</v>
      </c>
      <c r="K14" s="171">
        <v>150.56179775280899</v>
      </c>
    </row>
    <row r="15" spans="3:11" ht="15">
      <c r="C15" s="169" t="s">
        <v>173</v>
      </c>
      <c r="D15" s="93">
        <v>33</v>
      </c>
      <c r="E15" s="170">
        <v>1</v>
      </c>
      <c r="F15" s="93">
        <v>42</v>
      </c>
      <c r="G15" s="171">
        <v>0.950378711516862</v>
      </c>
      <c r="H15" s="172">
        <v>2.8799354894450366</v>
      </c>
      <c r="I15" s="171">
        <v>120.95729055669152</v>
      </c>
      <c r="J15" s="172">
        <v>3.0303030303030303</v>
      </c>
      <c r="K15" s="171">
        <v>127.27272727272727</v>
      </c>
    </row>
    <row r="16" spans="3:11" ht="15">
      <c r="C16" s="169" t="s">
        <v>147</v>
      </c>
      <c r="D16" s="93">
        <v>58</v>
      </c>
      <c r="E16" s="170" t="s">
        <v>218</v>
      </c>
      <c r="F16" s="93">
        <v>84</v>
      </c>
      <c r="G16" s="171">
        <v>1.5329923746844811</v>
      </c>
      <c r="H16" s="172" t="s">
        <v>218</v>
      </c>
      <c r="I16" s="171">
        <v>222.01958529913176</v>
      </c>
      <c r="J16" s="172" t="s">
        <v>218</v>
      </c>
      <c r="K16" s="171">
        <v>144.82758620689654</v>
      </c>
    </row>
    <row r="17" spans="3:11" ht="15">
      <c r="C17" s="169" t="s">
        <v>148</v>
      </c>
      <c r="D17" s="93">
        <v>34</v>
      </c>
      <c r="E17" s="170">
        <v>1</v>
      </c>
      <c r="F17" s="93">
        <v>51</v>
      </c>
      <c r="G17" s="171">
        <v>0.6838019387796146</v>
      </c>
      <c r="H17" s="172">
        <v>2.01118217288122</v>
      </c>
      <c r="I17" s="171">
        <v>102.57029081694219</v>
      </c>
      <c r="J17" s="172">
        <v>2.941176470588235</v>
      </c>
      <c r="K17" s="171">
        <v>150</v>
      </c>
    </row>
    <row r="18" spans="3:11" ht="15">
      <c r="C18" s="169" t="s">
        <v>149</v>
      </c>
      <c r="D18" s="93">
        <v>90</v>
      </c>
      <c r="E18" s="170">
        <v>2</v>
      </c>
      <c r="F18" s="93">
        <v>127</v>
      </c>
      <c r="G18" s="171">
        <v>1.1615825917488916</v>
      </c>
      <c r="H18" s="172">
        <v>2.58129464833087</v>
      </c>
      <c r="I18" s="171">
        <v>163.91221016901028</v>
      </c>
      <c r="J18" s="172">
        <v>2.2222222222222223</v>
      </c>
      <c r="K18" s="171">
        <v>141.11111111111111</v>
      </c>
    </row>
    <row r="19" spans="3:11" ht="15">
      <c r="C19" s="169" t="s">
        <v>150</v>
      </c>
      <c r="D19" s="93">
        <v>102</v>
      </c>
      <c r="E19" s="170">
        <v>1</v>
      </c>
      <c r="F19" s="93">
        <v>144</v>
      </c>
      <c r="G19" s="171">
        <v>1.538113548970821</v>
      </c>
      <c r="H19" s="172">
        <v>1.5079544597753147</v>
      </c>
      <c r="I19" s="171">
        <v>217.14544220764535</v>
      </c>
      <c r="J19" s="172">
        <v>0.9803921568627451</v>
      </c>
      <c r="K19" s="171">
        <v>141.1764705882353</v>
      </c>
    </row>
    <row r="20" spans="3:11" ht="15">
      <c r="C20" s="169" t="s">
        <v>151</v>
      </c>
      <c r="D20" s="93">
        <v>153</v>
      </c>
      <c r="E20" s="170">
        <v>11</v>
      </c>
      <c r="F20" s="93">
        <v>251</v>
      </c>
      <c r="G20" s="171">
        <v>1.2398050345808365</v>
      </c>
      <c r="H20" s="172">
        <v>8.913630967574642</v>
      </c>
      <c r="I20" s="171">
        <v>203.3928520782941</v>
      </c>
      <c r="J20" s="172">
        <v>7.18954248366013</v>
      </c>
      <c r="K20" s="171">
        <v>164.05228758169935</v>
      </c>
    </row>
    <row r="21" spans="3:11" ht="15">
      <c r="C21" s="169" t="s">
        <v>152</v>
      </c>
      <c r="D21" s="93">
        <v>48</v>
      </c>
      <c r="E21" s="170" t="s">
        <v>218</v>
      </c>
      <c r="F21" s="93">
        <v>61</v>
      </c>
      <c r="G21" s="171">
        <v>0.8017036201929099</v>
      </c>
      <c r="H21" s="172" t="s">
        <v>218</v>
      </c>
      <c r="I21" s="171">
        <v>101.88316839951563</v>
      </c>
      <c r="J21" s="172" t="s">
        <v>218</v>
      </c>
      <c r="K21" s="171">
        <v>127.08333333333333</v>
      </c>
    </row>
    <row r="22" spans="3:11" ht="15">
      <c r="C22" s="169" t="s">
        <v>153</v>
      </c>
      <c r="D22" s="93">
        <v>27</v>
      </c>
      <c r="E22" s="170" t="s">
        <v>218</v>
      </c>
      <c r="F22" s="93">
        <v>43</v>
      </c>
      <c r="G22" s="171">
        <v>0.7137004044302292</v>
      </c>
      <c r="H22" s="172" t="s">
        <v>218</v>
      </c>
      <c r="I22" s="171">
        <v>113.66339774259205</v>
      </c>
      <c r="J22" s="172" t="s">
        <v>218</v>
      </c>
      <c r="K22" s="171">
        <v>159.25925925925927</v>
      </c>
    </row>
    <row r="23" spans="3:11" ht="15">
      <c r="C23" s="169" t="s">
        <v>154</v>
      </c>
      <c r="D23" s="93">
        <v>66</v>
      </c>
      <c r="E23" s="170">
        <v>1</v>
      </c>
      <c r="F23" s="93">
        <v>113</v>
      </c>
      <c r="G23" s="171">
        <v>1.6548611546417602</v>
      </c>
      <c r="H23" s="172">
        <v>2.5073653858208487</v>
      </c>
      <c r="I23" s="171">
        <v>283.3322885977559</v>
      </c>
      <c r="J23" s="172">
        <v>1.5151515151515151</v>
      </c>
      <c r="K23" s="171">
        <v>171.21212121212122</v>
      </c>
    </row>
    <row r="24" spans="3:11" ht="15">
      <c r="C24" s="169" t="s">
        <v>155</v>
      </c>
      <c r="D24" s="93">
        <v>102</v>
      </c>
      <c r="E24" s="170">
        <v>1</v>
      </c>
      <c r="F24" s="93">
        <v>130</v>
      </c>
      <c r="G24" s="171">
        <v>1.8497361405799466</v>
      </c>
      <c r="H24" s="172">
        <v>1.8134668044901436</v>
      </c>
      <c r="I24" s="171">
        <v>235.75068458371868</v>
      </c>
      <c r="J24" s="172">
        <v>0.9803921568627451</v>
      </c>
      <c r="K24" s="171">
        <v>127.45098039215685</v>
      </c>
    </row>
    <row r="25" spans="3:11" ht="15">
      <c r="C25" s="169" t="s">
        <v>156</v>
      </c>
      <c r="D25" s="93">
        <v>199</v>
      </c>
      <c r="E25" s="170">
        <v>1</v>
      </c>
      <c r="F25" s="93">
        <v>314</v>
      </c>
      <c r="G25" s="171">
        <v>2.4388898761558684</v>
      </c>
      <c r="H25" s="172">
        <v>1.225572802088376</v>
      </c>
      <c r="I25" s="171">
        <v>384.8298598557501</v>
      </c>
      <c r="J25" s="172">
        <v>0.5025125628140703</v>
      </c>
      <c r="K25" s="171">
        <v>157.78894472361807</v>
      </c>
    </row>
    <row r="26" spans="3:11" ht="15">
      <c r="C26" s="169" t="s">
        <v>157</v>
      </c>
      <c r="D26" s="93">
        <v>49</v>
      </c>
      <c r="E26" s="170" t="s">
        <v>218</v>
      </c>
      <c r="F26" s="93">
        <v>69</v>
      </c>
      <c r="G26" s="171">
        <v>1.1951365260551958</v>
      </c>
      <c r="H26" s="172" t="s">
        <v>218</v>
      </c>
      <c r="I26" s="171">
        <v>168.29473530165</v>
      </c>
      <c r="J26" s="172" t="s">
        <v>218</v>
      </c>
      <c r="K26" s="171">
        <v>140.81632653061226</v>
      </c>
    </row>
    <row r="27" spans="3:11" ht="15">
      <c r="C27" s="169" t="s">
        <v>158</v>
      </c>
      <c r="D27" s="93">
        <v>58</v>
      </c>
      <c r="E27" s="170">
        <v>2</v>
      </c>
      <c r="F27" s="93">
        <v>81</v>
      </c>
      <c r="G27" s="171">
        <v>1.0847204039648402</v>
      </c>
      <c r="H27" s="172">
        <v>3.7404151860856554</v>
      </c>
      <c r="I27" s="171">
        <v>151.48681503646904</v>
      </c>
      <c r="J27" s="172">
        <v>3.4482758620689653</v>
      </c>
      <c r="K27" s="171">
        <v>139.6551724137931</v>
      </c>
    </row>
    <row r="28" spans="3:11" ht="15">
      <c r="C28" s="169" t="s">
        <v>159</v>
      </c>
      <c r="D28" s="93">
        <v>29</v>
      </c>
      <c r="E28" s="170" t="s">
        <v>218</v>
      </c>
      <c r="F28" s="93">
        <v>34</v>
      </c>
      <c r="G28" s="171">
        <v>0.63759385271582</v>
      </c>
      <c r="H28" s="172" t="s">
        <v>218</v>
      </c>
      <c r="I28" s="171">
        <v>74.75238273219959</v>
      </c>
      <c r="J28" s="172" t="s">
        <v>218</v>
      </c>
      <c r="K28" s="171">
        <v>117.24137931034481</v>
      </c>
    </row>
    <row r="29" spans="3:11" ht="15">
      <c r="C29" s="169" t="s">
        <v>160</v>
      </c>
      <c r="D29" s="93">
        <v>34</v>
      </c>
      <c r="E29" s="170">
        <v>2</v>
      </c>
      <c r="F29" s="93">
        <v>52</v>
      </c>
      <c r="G29" s="171">
        <v>0.9668292266787994</v>
      </c>
      <c r="H29" s="172">
        <v>5.687230745169408</v>
      </c>
      <c r="I29" s="171">
        <v>147.8679993744046</v>
      </c>
      <c r="J29" s="172">
        <v>5.88235294117647</v>
      </c>
      <c r="K29" s="171">
        <v>152.94117647058823</v>
      </c>
    </row>
    <row r="30" spans="3:11" ht="15">
      <c r="C30" s="169" t="s">
        <v>161</v>
      </c>
      <c r="D30" s="93">
        <v>76</v>
      </c>
      <c r="E30" s="170">
        <v>2</v>
      </c>
      <c r="F30" s="93">
        <v>128</v>
      </c>
      <c r="G30" s="171">
        <v>1.7795260841060223</v>
      </c>
      <c r="H30" s="172">
        <v>4.682963379226374</v>
      </c>
      <c r="I30" s="171">
        <v>299.7096562704879</v>
      </c>
      <c r="J30" s="172">
        <v>2.631578947368421</v>
      </c>
      <c r="K30" s="171">
        <v>168.42105263157893</v>
      </c>
    </row>
    <row r="31" spans="3:11" ht="15">
      <c r="C31" s="169" t="s">
        <v>162</v>
      </c>
      <c r="D31" s="93">
        <v>135</v>
      </c>
      <c r="E31" s="170">
        <v>3</v>
      </c>
      <c r="F31" s="93">
        <v>195</v>
      </c>
      <c r="G31" s="171">
        <v>1.569429831954754</v>
      </c>
      <c r="H31" s="172">
        <v>3.487621848788342</v>
      </c>
      <c r="I31" s="171">
        <v>226.69542017124223</v>
      </c>
      <c r="J31" s="172">
        <v>2.2222222222222223</v>
      </c>
      <c r="K31" s="171">
        <v>144.44444444444443</v>
      </c>
    </row>
    <row r="32" spans="3:11" ht="15">
      <c r="C32" s="164" t="s">
        <v>8</v>
      </c>
      <c r="D32" s="165">
        <v>184</v>
      </c>
      <c r="E32" s="166" t="s">
        <v>218</v>
      </c>
      <c r="F32" s="165">
        <v>312</v>
      </c>
      <c r="G32" s="167">
        <v>3.3632491911751266</v>
      </c>
      <c r="H32" s="168" t="s">
        <v>218</v>
      </c>
      <c r="I32" s="167">
        <v>570.2900802427389</v>
      </c>
      <c r="J32" s="168" t="s">
        <v>218</v>
      </c>
      <c r="K32" s="167">
        <v>169.56521739130434</v>
      </c>
    </row>
    <row r="33" spans="3:11" ht="15">
      <c r="C33" s="164" t="s">
        <v>9</v>
      </c>
      <c r="D33" s="165">
        <v>460</v>
      </c>
      <c r="E33" s="166">
        <v>2</v>
      </c>
      <c r="F33" s="165">
        <v>624</v>
      </c>
      <c r="G33" s="167">
        <v>3.4060071600193997</v>
      </c>
      <c r="H33" s="168">
        <v>1.4808726782693042</v>
      </c>
      <c r="I33" s="167">
        <v>462.03227562002286</v>
      </c>
      <c r="J33" s="168">
        <v>0.43478260869565216</v>
      </c>
      <c r="K33" s="167">
        <v>135.65217391304347</v>
      </c>
    </row>
    <row r="34" spans="3:11" ht="15">
      <c r="C34" s="169" t="s">
        <v>163</v>
      </c>
      <c r="D34" s="93">
        <v>169</v>
      </c>
      <c r="E34" s="170">
        <v>1</v>
      </c>
      <c r="F34" s="93">
        <v>295</v>
      </c>
      <c r="G34" s="171">
        <v>3.324513863616245</v>
      </c>
      <c r="H34" s="172">
        <v>1.9671679666368314</v>
      </c>
      <c r="I34" s="171">
        <v>580.3145501578651</v>
      </c>
      <c r="J34" s="172">
        <v>0.591715976331361</v>
      </c>
      <c r="K34" s="171">
        <v>174.55621301775147</v>
      </c>
    </row>
    <row r="35" spans="3:11" ht="15">
      <c r="C35" s="169" t="s">
        <v>164</v>
      </c>
      <c r="D35" s="93">
        <v>87</v>
      </c>
      <c r="E35" s="170" t="s">
        <v>218</v>
      </c>
      <c r="F35" s="93">
        <v>137</v>
      </c>
      <c r="G35" s="171">
        <v>1.6245133462174048</v>
      </c>
      <c r="H35" s="172" t="s">
        <v>218</v>
      </c>
      <c r="I35" s="171">
        <v>255.81417061124648</v>
      </c>
      <c r="J35" s="172" t="s">
        <v>218</v>
      </c>
      <c r="K35" s="171">
        <v>157.47126436781608</v>
      </c>
    </row>
    <row r="36" spans="3:11" ht="15">
      <c r="C36" s="169" t="s">
        <v>165</v>
      </c>
      <c r="D36" s="93">
        <v>152</v>
      </c>
      <c r="E36" s="170">
        <v>4</v>
      </c>
      <c r="F36" s="93">
        <v>293</v>
      </c>
      <c r="G36" s="171">
        <v>3.7876428153150346</v>
      </c>
      <c r="H36" s="172">
        <v>9.967481092934301</v>
      </c>
      <c r="I36" s="171">
        <v>730.1179900574376</v>
      </c>
      <c r="J36" s="172">
        <v>2.631578947368421</v>
      </c>
      <c r="K36" s="171">
        <v>192.76315789473685</v>
      </c>
    </row>
    <row r="37" spans="3:11" ht="15">
      <c r="C37" s="169" t="s">
        <v>166</v>
      </c>
      <c r="D37" s="93">
        <v>103</v>
      </c>
      <c r="E37" s="170">
        <v>1</v>
      </c>
      <c r="F37" s="93">
        <v>148</v>
      </c>
      <c r="G37" s="171">
        <v>2.2392521332681126</v>
      </c>
      <c r="H37" s="172">
        <v>2.174031197347682</v>
      </c>
      <c r="I37" s="171">
        <v>321.75661720745694</v>
      </c>
      <c r="J37" s="172">
        <v>0.9708737864077669</v>
      </c>
      <c r="K37" s="171">
        <v>143.68932038834953</v>
      </c>
    </row>
    <row r="38" spans="3:11" ht="15">
      <c r="C38" s="169" t="s">
        <v>167</v>
      </c>
      <c r="D38" s="93">
        <v>50</v>
      </c>
      <c r="E38" s="170" t="s">
        <v>218</v>
      </c>
      <c r="F38" s="93">
        <v>91</v>
      </c>
      <c r="G38" s="171">
        <v>1.3978389409972183</v>
      </c>
      <c r="H38" s="172" t="s">
        <v>218</v>
      </c>
      <c r="I38" s="171">
        <v>254.40668726149372</v>
      </c>
      <c r="J38" s="172" t="s">
        <v>218</v>
      </c>
      <c r="K38" s="171">
        <v>182</v>
      </c>
    </row>
    <row r="39" spans="3:11" ht="15">
      <c r="C39" s="169" t="s">
        <v>168</v>
      </c>
      <c r="D39" s="93">
        <v>83</v>
      </c>
      <c r="E39" s="170">
        <v>1</v>
      </c>
      <c r="F39" s="93">
        <v>112</v>
      </c>
      <c r="G39" s="171">
        <v>1.6335367053729581</v>
      </c>
      <c r="H39" s="172">
        <v>1.96811651249754</v>
      </c>
      <c r="I39" s="171">
        <v>220.42904939972448</v>
      </c>
      <c r="J39" s="172">
        <v>1.2048192771084338</v>
      </c>
      <c r="K39" s="171">
        <v>134.93975903614458</v>
      </c>
    </row>
    <row r="40" spans="3:11" ht="15">
      <c r="C40" s="164" t="s">
        <v>169</v>
      </c>
      <c r="D40" s="165">
        <f>SUM(D7:D39)</f>
        <v>5637</v>
      </c>
      <c r="E40" s="165">
        <f>SUM(E7:E39)</f>
        <v>85</v>
      </c>
      <c r="F40" s="165">
        <f>SUM(F7:F39)</f>
        <v>8234</v>
      </c>
      <c r="G40" s="173">
        <v>2.0136709575207234</v>
      </c>
      <c r="H40" s="174">
        <v>3.036402898514485</v>
      </c>
      <c r="I40" s="173">
        <v>294.1381348984502</v>
      </c>
      <c r="J40" s="168">
        <v>1.507894270001774</v>
      </c>
      <c r="K40" s="166">
        <v>146.07060493170124</v>
      </c>
    </row>
    <row r="41" spans="3:11" ht="15">
      <c r="C41" s="164" t="s">
        <v>170</v>
      </c>
      <c r="D41" s="165">
        <f>D42-D40</f>
        <v>4143</v>
      </c>
      <c r="E41" s="166">
        <f>E42-E40</f>
        <v>133</v>
      </c>
      <c r="F41" s="165">
        <f>F42-F40</f>
        <v>6672</v>
      </c>
      <c r="G41" s="173">
        <v>1.3603221957432388</v>
      </c>
      <c r="H41" s="174">
        <v>4.366952740377765</v>
      </c>
      <c r="I41" s="173">
        <v>219.06999010376273</v>
      </c>
      <c r="J41" s="168">
        <v>3.210234129857591</v>
      </c>
      <c r="K41" s="166">
        <v>161.0427226647357</v>
      </c>
    </row>
    <row r="42" spans="3:11" ht="15">
      <c r="C42" s="41" t="s">
        <v>10</v>
      </c>
      <c r="D42" s="42">
        <v>9780</v>
      </c>
      <c r="E42" s="54">
        <v>218</v>
      </c>
      <c r="F42" s="42">
        <v>14906</v>
      </c>
      <c r="G42" s="88">
        <v>1.6732344254467135</v>
      </c>
      <c r="H42" s="88">
        <v>3.7297045475192587</v>
      </c>
      <c r="I42" s="88">
        <v>255.02282562074345</v>
      </c>
      <c r="J42" s="175">
        <v>2.229038854805726</v>
      </c>
      <c r="K42" s="88">
        <v>152.4130879345603</v>
      </c>
    </row>
    <row r="43" spans="3:11" ht="15">
      <c r="C43" s="252" t="s">
        <v>171</v>
      </c>
      <c r="D43" s="195"/>
      <c r="E43" s="195"/>
      <c r="F43" s="195"/>
      <c r="G43" s="195"/>
      <c r="H43" s="195"/>
      <c r="I43" s="195"/>
      <c r="J43" s="195"/>
      <c r="K43" s="195"/>
    </row>
    <row r="44" spans="3:11" ht="15">
      <c r="C44" s="253" t="s">
        <v>172</v>
      </c>
      <c r="D44" s="193"/>
      <c r="E44" s="193"/>
      <c r="F44" s="193"/>
      <c r="G44" s="193"/>
      <c r="H44" s="193"/>
      <c r="I44" s="193"/>
      <c r="J44" s="193"/>
      <c r="K44" s="193"/>
    </row>
  </sheetData>
  <sheetProtection/>
  <mergeCells count="10">
    <mergeCell ref="I5:I6"/>
    <mergeCell ref="J5:J6"/>
    <mergeCell ref="K5:K6"/>
    <mergeCell ref="C43:K43"/>
    <mergeCell ref="C44:K44"/>
    <mergeCell ref="D5:D6"/>
    <mergeCell ref="E5:E6"/>
    <mergeCell ref="F5:F6"/>
    <mergeCell ref="G5:G6"/>
    <mergeCell ref="H5:H6"/>
  </mergeCells>
  <printOptions/>
  <pageMargins left="0.3937007874015748" right="0.4330708661417323" top="0.7480314960629921" bottom="0.7480314960629921" header="0.31496062992125984" footer="0.31496062992125984"/>
  <pageSetup horizontalDpi="600" verticalDpi="600" orientation="portrait" paperSize="9" scale="80" r:id="rId1"/>
</worksheet>
</file>

<file path=xl/worksheets/sheet28.xml><?xml version="1.0" encoding="utf-8"?>
<worksheet xmlns="http://schemas.openxmlformats.org/spreadsheetml/2006/main" xmlns:r="http://schemas.openxmlformats.org/officeDocument/2006/relationships">
  <sheetPr>
    <tabColor rgb="FFFF0000"/>
    <pageSetUpPr fitToPage="1"/>
  </sheetPr>
  <dimension ref="B3:H42"/>
  <sheetViews>
    <sheetView zoomScalePageLayoutView="0" workbookViewId="0" topLeftCell="A1">
      <selection activeCell="L15" sqref="L15"/>
    </sheetView>
  </sheetViews>
  <sheetFormatPr defaultColWidth="9.140625" defaultRowHeight="15"/>
  <cols>
    <col min="1" max="1" width="3.7109375" style="0" customWidth="1"/>
    <col min="2" max="2" width="24.140625" style="0" customWidth="1"/>
    <col min="12" max="12" width="22.7109375" style="0" bestFit="1" customWidth="1"/>
  </cols>
  <sheetData>
    <row r="3" spans="2:8" ht="15">
      <c r="B3" s="17" t="s">
        <v>243</v>
      </c>
      <c r="C3" s="30"/>
      <c r="D3" s="30"/>
      <c r="E3" s="30"/>
      <c r="F3" s="30"/>
      <c r="G3" s="30"/>
      <c r="H3" s="30"/>
    </row>
    <row r="4" spans="2:8" ht="15">
      <c r="B4" s="26" t="s">
        <v>295</v>
      </c>
      <c r="C4" s="30"/>
      <c r="D4" s="30"/>
      <c r="E4" s="30"/>
      <c r="F4" s="30"/>
      <c r="G4" s="30"/>
      <c r="H4" s="30"/>
    </row>
    <row r="5" spans="2:8" ht="15">
      <c r="B5" s="163" t="s">
        <v>177</v>
      </c>
      <c r="C5" s="197" t="s">
        <v>17</v>
      </c>
      <c r="D5" s="197"/>
      <c r="E5" s="197"/>
      <c r="F5" s="245" t="s">
        <v>178</v>
      </c>
      <c r="G5" s="245"/>
      <c r="H5" s="245"/>
    </row>
    <row r="6" spans="2:8" ht="15">
      <c r="B6" s="57" t="s">
        <v>141</v>
      </c>
      <c r="C6" s="72" t="s">
        <v>2</v>
      </c>
      <c r="D6" s="72" t="s">
        <v>3</v>
      </c>
      <c r="E6" s="72" t="s">
        <v>4</v>
      </c>
      <c r="F6" s="72" t="s">
        <v>2</v>
      </c>
      <c r="G6" s="72" t="s">
        <v>3</v>
      </c>
      <c r="H6" s="72" t="s">
        <v>4</v>
      </c>
    </row>
    <row r="7" spans="2:8" ht="15">
      <c r="B7" s="164" t="s">
        <v>5</v>
      </c>
      <c r="C7" s="165">
        <v>171</v>
      </c>
      <c r="D7" s="166">
        <v>4</v>
      </c>
      <c r="E7" s="165">
        <v>253</v>
      </c>
      <c r="F7" s="176">
        <v>6</v>
      </c>
      <c r="G7" s="165" t="s">
        <v>218</v>
      </c>
      <c r="H7" s="166">
        <v>11</v>
      </c>
    </row>
    <row r="8" spans="2:8" ht="15">
      <c r="B8" s="169" t="s">
        <v>142</v>
      </c>
      <c r="C8" s="93">
        <v>68</v>
      </c>
      <c r="D8" s="170">
        <v>1</v>
      </c>
      <c r="E8" s="93">
        <v>103</v>
      </c>
      <c r="F8" s="177">
        <v>7</v>
      </c>
      <c r="G8" s="178" t="s">
        <v>218</v>
      </c>
      <c r="H8" s="170">
        <v>21</v>
      </c>
    </row>
    <row r="9" spans="2:8" ht="15">
      <c r="B9" s="169" t="s">
        <v>143</v>
      </c>
      <c r="C9" s="93">
        <v>52</v>
      </c>
      <c r="D9" s="170">
        <v>2</v>
      </c>
      <c r="E9" s="93">
        <v>91</v>
      </c>
      <c r="F9" s="177">
        <v>29</v>
      </c>
      <c r="G9" s="179">
        <v>1</v>
      </c>
      <c r="H9" s="170">
        <v>44</v>
      </c>
    </row>
    <row r="10" spans="2:8" ht="15">
      <c r="B10" s="169" t="s">
        <v>144</v>
      </c>
      <c r="C10" s="93">
        <v>74</v>
      </c>
      <c r="D10" s="170">
        <v>2</v>
      </c>
      <c r="E10" s="93">
        <v>115</v>
      </c>
      <c r="F10" s="177">
        <v>49</v>
      </c>
      <c r="G10" s="178" t="s">
        <v>218</v>
      </c>
      <c r="H10" s="170">
        <v>94</v>
      </c>
    </row>
    <row r="11" spans="2:8" ht="15">
      <c r="B11" s="164" t="s">
        <v>6</v>
      </c>
      <c r="C11" s="165">
        <v>103</v>
      </c>
      <c r="D11" s="166">
        <v>1</v>
      </c>
      <c r="E11" s="165">
        <v>154</v>
      </c>
      <c r="F11" s="176">
        <v>27</v>
      </c>
      <c r="G11" s="180">
        <v>1</v>
      </c>
      <c r="H11" s="166">
        <v>36</v>
      </c>
    </row>
    <row r="12" spans="2:8" ht="15">
      <c r="B12" s="164" t="s">
        <v>7</v>
      </c>
      <c r="C12" s="165">
        <v>2112</v>
      </c>
      <c r="D12" s="166">
        <v>27</v>
      </c>
      <c r="E12" s="165">
        <v>2845</v>
      </c>
      <c r="F12" s="176">
        <v>188</v>
      </c>
      <c r="G12" s="180">
        <v>3</v>
      </c>
      <c r="H12" s="166">
        <v>278</v>
      </c>
    </row>
    <row r="13" spans="2:8" ht="15">
      <c r="B13" s="169" t="s">
        <v>145</v>
      </c>
      <c r="C13" s="93">
        <v>55</v>
      </c>
      <c r="D13" s="170" t="s">
        <v>218</v>
      </c>
      <c r="E13" s="93">
        <v>77</v>
      </c>
      <c r="F13" s="177">
        <v>26</v>
      </c>
      <c r="G13" s="181">
        <v>2</v>
      </c>
      <c r="H13" s="170">
        <v>47</v>
      </c>
    </row>
    <row r="14" spans="2:8" ht="15">
      <c r="B14" s="169" t="s">
        <v>146</v>
      </c>
      <c r="C14" s="93">
        <v>43</v>
      </c>
      <c r="D14" s="170">
        <v>1</v>
      </c>
      <c r="E14" s="93">
        <v>63</v>
      </c>
      <c r="F14" s="177">
        <v>46</v>
      </c>
      <c r="G14" s="179">
        <v>3</v>
      </c>
      <c r="H14" s="170">
        <v>71</v>
      </c>
    </row>
    <row r="15" spans="2:8" ht="15">
      <c r="B15" s="169" t="s">
        <v>173</v>
      </c>
      <c r="C15" s="93">
        <v>23</v>
      </c>
      <c r="D15" s="170" t="s">
        <v>218</v>
      </c>
      <c r="E15" s="93">
        <v>27</v>
      </c>
      <c r="F15" s="177">
        <v>10</v>
      </c>
      <c r="G15" s="179">
        <v>1</v>
      </c>
      <c r="H15" s="170">
        <v>15</v>
      </c>
    </row>
    <row r="16" spans="2:8" ht="15">
      <c r="B16" s="169" t="s">
        <v>147</v>
      </c>
      <c r="C16" s="93">
        <v>32</v>
      </c>
      <c r="D16" s="170" t="s">
        <v>218</v>
      </c>
      <c r="E16" s="93">
        <v>45</v>
      </c>
      <c r="F16" s="177">
        <v>26</v>
      </c>
      <c r="G16" s="93" t="s">
        <v>218</v>
      </c>
      <c r="H16" s="170">
        <v>39</v>
      </c>
    </row>
    <row r="17" spans="2:8" ht="15">
      <c r="B17" s="169" t="s">
        <v>148</v>
      </c>
      <c r="C17" s="93">
        <v>33</v>
      </c>
      <c r="D17" s="170">
        <v>1</v>
      </c>
      <c r="E17" s="93">
        <v>49</v>
      </c>
      <c r="F17" s="177">
        <v>1</v>
      </c>
      <c r="G17" s="114" t="s">
        <v>218</v>
      </c>
      <c r="H17" s="170">
        <v>2</v>
      </c>
    </row>
    <row r="18" spans="2:8" ht="15">
      <c r="B18" s="169" t="s">
        <v>149</v>
      </c>
      <c r="C18" s="93">
        <v>65</v>
      </c>
      <c r="D18" s="170">
        <v>1</v>
      </c>
      <c r="E18" s="93">
        <v>87</v>
      </c>
      <c r="F18" s="177">
        <v>25</v>
      </c>
      <c r="G18" s="182">
        <v>1</v>
      </c>
      <c r="H18" s="170">
        <v>40</v>
      </c>
    </row>
    <row r="19" spans="2:8" ht="15">
      <c r="B19" s="169" t="s">
        <v>150</v>
      </c>
      <c r="C19" s="93">
        <v>74</v>
      </c>
      <c r="D19" s="170">
        <v>1</v>
      </c>
      <c r="E19" s="93">
        <v>95</v>
      </c>
      <c r="F19" s="177">
        <v>28</v>
      </c>
      <c r="G19" s="93" t="s">
        <v>218</v>
      </c>
      <c r="H19" s="170">
        <v>49</v>
      </c>
    </row>
    <row r="20" spans="2:8" ht="15">
      <c r="B20" s="169" t="s">
        <v>151</v>
      </c>
      <c r="C20" s="93">
        <v>88</v>
      </c>
      <c r="D20" s="170">
        <v>6</v>
      </c>
      <c r="E20" s="93">
        <v>129</v>
      </c>
      <c r="F20" s="177">
        <v>65</v>
      </c>
      <c r="G20" s="181">
        <v>5</v>
      </c>
      <c r="H20" s="170">
        <v>122</v>
      </c>
    </row>
    <row r="21" spans="2:8" ht="15">
      <c r="B21" s="169" t="s">
        <v>152</v>
      </c>
      <c r="C21" s="93">
        <v>48</v>
      </c>
      <c r="D21" s="170" t="s">
        <v>218</v>
      </c>
      <c r="E21" s="93">
        <v>61</v>
      </c>
      <c r="F21" s="183" t="s">
        <v>218</v>
      </c>
      <c r="G21" s="178" t="s">
        <v>218</v>
      </c>
      <c r="H21" s="183" t="s">
        <v>218</v>
      </c>
    </row>
    <row r="22" spans="2:8" ht="15">
      <c r="B22" s="169" t="s">
        <v>153</v>
      </c>
      <c r="C22" s="93">
        <v>18</v>
      </c>
      <c r="D22" s="170" t="s">
        <v>218</v>
      </c>
      <c r="E22" s="93">
        <v>26</v>
      </c>
      <c r="F22" s="177">
        <v>9</v>
      </c>
      <c r="G22" s="178" t="s">
        <v>218</v>
      </c>
      <c r="H22" s="170">
        <v>17</v>
      </c>
    </row>
    <row r="23" spans="2:8" ht="15">
      <c r="B23" s="169" t="s">
        <v>154</v>
      </c>
      <c r="C23" s="93">
        <v>56</v>
      </c>
      <c r="D23" s="170">
        <v>1</v>
      </c>
      <c r="E23" s="93">
        <v>98</v>
      </c>
      <c r="F23" s="177">
        <v>10</v>
      </c>
      <c r="G23" s="178" t="s">
        <v>218</v>
      </c>
      <c r="H23" s="170">
        <v>15</v>
      </c>
    </row>
    <row r="24" spans="2:8" ht="15">
      <c r="B24" s="169" t="s">
        <v>155</v>
      </c>
      <c r="C24" s="93">
        <v>98</v>
      </c>
      <c r="D24" s="170">
        <v>1</v>
      </c>
      <c r="E24" s="93">
        <v>123</v>
      </c>
      <c r="F24" s="177">
        <v>4</v>
      </c>
      <c r="G24" s="178" t="s">
        <v>218</v>
      </c>
      <c r="H24" s="170">
        <v>7</v>
      </c>
    </row>
    <row r="25" spans="2:8" ht="15">
      <c r="B25" s="169" t="s">
        <v>156</v>
      </c>
      <c r="C25" s="93">
        <v>178</v>
      </c>
      <c r="D25" s="170">
        <v>1</v>
      </c>
      <c r="E25" s="93">
        <v>276</v>
      </c>
      <c r="F25" s="177">
        <v>21</v>
      </c>
      <c r="G25" s="93" t="s">
        <v>218</v>
      </c>
      <c r="H25" s="170">
        <v>38</v>
      </c>
    </row>
    <row r="26" spans="2:8" ht="15">
      <c r="B26" s="169" t="s">
        <v>157</v>
      </c>
      <c r="C26" s="93">
        <v>43</v>
      </c>
      <c r="D26" s="170" t="s">
        <v>218</v>
      </c>
      <c r="E26" s="93">
        <v>61</v>
      </c>
      <c r="F26" s="177">
        <v>6</v>
      </c>
      <c r="G26" s="178" t="s">
        <v>218</v>
      </c>
      <c r="H26" s="170">
        <v>8</v>
      </c>
    </row>
    <row r="27" spans="2:8" ht="15">
      <c r="B27" s="169" t="s">
        <v>158</v>
      </c>
      <c r="C27" s="93">
        <v>44</v>
      </c>
      <c r="D27" s="170">
        <v>2</v>
      </c>
      <c r="E27" s="93">
        <v>59</v>
      </c>
      <c r="F27" s="177">
        <v>14</v>
      </c>
      <c r="G27" s="178" t="s">
        <v>218</v>
      </c>
      <c r="H27" s="170">
        <v>22</v>
      </c>
    </row>
    <row r="28" spans="2:8" ht="15">
      <c r="B28" s="169" t="s">
        <v>159</v>
      </c>
      <c r="C28" s="93">
        <v>21</v>
      </c>
      <c r="D28" s="170" t="s">
        <v>218</v>
      </c>
      <c r="E28" s="93">
        <v>25</v>
      </c>
      <c r="F28" s="177">
        <v>8</v>
      </c>
      <c r="G28" s="178" t="s">
        <v>218</v>
      </c>
      <c r="H28" s="170">
        <v>9</v>
      </c>
    </row>
    <row r="29" spans="2:8" ht="15">
      <c r="B29" s="169" t="s">
        <v>160</v>
      </c>
      <c r="C29" s="93">
        <v>31</v>
      </c>
      <c r="D29" s="170">
        <v>2</v>
      </c>
      <c r="E29" s="93">
        <v>49</v>
      </c>
      <c r="F29" s="177">
        <v>3</v>
      </c>
      <c r="G29" s="178" t="s">
        <v>218</v>
      </c>
      <c r="H29" s="170">
        <v>3</v>
      </c>
    </row>
    <row r="30" spans="2:8" ht="15">
      <c r="B30" s="169" t="s">
        <v>161</v>
      </c>
      <c r="C30" s="93">
        <v>65</v>
      </c>
      <c r="D30" s="170">
        <v>1</v>
      </c>
      <c r="E30" s="93">
        <v>116</v>
      </c>
      <c r="F30" s="177">
        <v>11</v>
      </c>
      <c r="G30" s="179">
        <v>1</v>
      </c>
      <c r="H30" s="170">
        <v>12</v>
      </c>
    </row>
    <row r="31" spans="2:8" ht="15">
      <c r="B31" s="169" t="s">
        <v>162</v>
      </c>
      <c r="C31" s="93">
        <v>123</v>
      </c>
      <c r="D31" s="170">
        <v>1</v>
      </c>
      <c r="E31" s="93">
        <v>172</v>
      </c>
      <c r="F31" s="177">
        <v>12</v>
      </c>
      <c r="G31" s="179">
        <v>2</v>
      </c>
      <c r="H31" s="170">
        <v>23</v>
      </c>
    </row>
    <row r="32" spans="2:8" ht="15">
      <c r="B32" s="164" t="s">
        <v>8</v>
      </c>
      <c r="C32" s="165">
        <v>176</v>
      </c>
      <c r="D32" s="166" t="s">
        <v>218</v>
      </c>
      <c r="E32" s="165">
        <v>298</v>
      </c>
      <c r="F32" s="176">
        <v>8</v>
      </c>
      <c r="G32" s="178" t="s">
        <v>218</v>
      </c>
      <c r="H32" s="166">
        <v>14</v>
      </c>
    </row>
    <row r="33" spans="2:8" ht="15">
      <c r="B33" s="164" t="s">
        <v>9</v>
      </c>
      <c r="C33" s="165">
        <v>373</v>
      </c>
      <c r="D33" s="166">
        <v>2</v>
      </c>
      <c r="E33" s="165">
        <v>483</v>
      </c>
      <c r="F33" s="176">
        <v>87</v>
      </c>
      <c r="G33" s="178" t="s">
        <v>218</v>
      </c>
      <c r="H33" s="166">
        <v>141</v>
      </c>
    </row>
    <row r="34" spans="2:8" ht="15">
      <c r="B34" s="169" t="s">
        <v>163</v>
      </c>
      <c r="C34" s="93">
        <v>103</v>
      </c>
      <c r="D34" s="170">
        <v>1</v>
      </c>
      <c r="E34" s="93">
        <v>157</v>
      </c>
      <c r="F34" s="177">
        <v>66</v>
      </c>
      <c r="G34" s="178" t="s">
        <v>218</v>
      </c>
      <c r="H34" s="170">
        <v>138</v>
      </c>
    </row>
    <row r="35" spans="2:8" ht="15">
      <c r="B35" s="169" t="s">
        <v>164</v>
      </c>
      <c r="C35" s="93">
        <v>73</v>
      </c>
      <c r="D35" s="170" t="s">
        <v>218</v>
      </c>
      <c r="E35" s="93">
        <v>113</v>
      </c>
      <c r="F35" s="177">
        <v>14</v>
      </c>
      <c r="G35" s="178" t="s">
        <v>218</v>
      </c>
      <c r="H35" s="170">
        <v>24</v>
      </c>
    </row>
    <row r="36" spans="2:8" ht="15">
      <c r="B36" s="169" t="s">
        <v>165</v>
      </c>
      <c r="C36" s="93">
        <v>85</v>
      </c>
      <c r="D36" s="170" t="s">
        <v>218</v>
      </c>
      <c r="E36" s="93">
        <v>173</v>
      </c>
      <c r="F36" s="177">
        <v>67</v>
      </c>
      <c r="G36" s="181">
        <v>4</v>
      </c>
      <c r="H36" s="170">
        <v>120</v>
      </c>
    </row>
    <row r="37" spans="2:8" ht="15">
      <c r="B37" s="169" t="s">
        <v>166</v>
      </c>
      <c r="C37" s="93">
        <v>94</v>
      </c>
      <c r="D37" s="170">
        <v>1</v>
      </c>
      <c r="E37" s="93">
        <v>136</v>
      </c>
      <c r="F37" s="177">
        <v>9</v>
      </c>
      <c r="G37" s="178" t="s">
        <v>218</v>
      </c>
      <c r="H37" s="170">
        <v>12</v>
      </c>
    </row>
    <row r="38" spans="2:8" ht="15">
      <c r="B38" s="169" t="s">
        <v>167</v>
      </c>
      <c r="C38" s="93">
        <v>43</v>
      </c>
      <c r="D38" s="170" t="s">
        <v>218</v>
      </c>
      <c r="E38" s="93">
        <v>77</v>
      </c>
      <c r="F38" s="177">
        <v>7</v>
      </c>
      <c r="G38" s="178" t="s">
        <v>218</v>
      </c>
      <c r="H38" s="170">
        <v>14</v>
      </c>
    </row>
    <row r="39" spans="2:8" ht="15">
      <c r="B39" s="169" t="s">
        <v>168</v>
      </c>
      <c r="C39" s="93">
        <v>80</v>
      </c>
      <c r="D39" s="170">
        <v>1</v>
      </c>
      <c r="E39" s="93">
        <v>107</v>
      </c>
      <c r="F39" s="177">
        <v>3</v>
      </c>
      <c r="G39" s="93" t="s">
        <v>218</v>
      </c>
      <c r="H39" s="170">
        <v>5</v>
      </c>
    </row>
    <row r="40" spans="2:8" ht="15">
      <c r="B40" s="164" t="s">
        <v>169</v>
      </c>
      <c r="C40" s="165">
        <f>SUM(C7:C39)</f>
        <v>4745</v>
      </c>
      <c r="D40" s="165">
        <f>SUM(D7:D39)</f>
        <v>61</v>
      </c>
      <c r="E40" s="165">
        <f>SUM(E7:E39)</f>
        <v>6743</v>
      </c>
      <c r="F40" s="165">
        <f>SUM(F7:F39)</f>
        <v>892</v>
      </c>
      <c r="G40" s="165">
        <f>SUM(G7:G39)</f>
        <v>24</v>
      </c>
      <c r="H40" s="165">
        <f>SUM(H7:H39)</f>
        <v>1491</v>
      </c>
    </row>
    <row r="41" spans="2:8" ht="15">
      <c r="B41" s="164" t="s">
        <v>170</v>
      </c>
      <c r="C41" s="165">
        <f aca="true" t="shared" si="0" ref="C41:H41">C42-C40</f>
        <v>2583</v>
      </c>
      <c r="D41" s="166">
        <f t="shared" si="0"/>
        <v>50</v>
      </c>
      <c r="E41" s="165">
        <f t="shared" si="0"/>
        <v>3980</v>
      </c>
      <c r="F41" s="166">
        <f t="shared" si="0"/>
        <v>1560</v>
      </c>
      <c r="G41" s="165">
        <f t="shared" si="0"/>
        <v>83</v>
      </c>
      <c r="H41" s="166">
        <f t="shared" si="0"/>
        <v>2692</v>
      </c>
    </row>
    <row r="42" spans="2:8" ht="15">
      <c r="B42" s="41" t="s">
        <v>10</v>
      </c>
      <c r="C42" s="42">
        <v>7328</v>
      </c>
      <c r="D42" s="54">
        <v>111</v>
      </c>
      <c r="E42" s="42">
        <v>10723</v>
      </c>
      <c r="F42" s="54">
        <v>2452</v>
      </c>
      <c r="G42" s="42">
        <v>107</v>
      </c>
      <c r="H42" s="54">
        <v>4183</v>
      </c>
    </row>
  </sheetData>
  <sheetProtection/>
  <mergeCells count="2">
    <mergeCell ref="C5:E5"/>
    <mergeCell ref="F5:H5"/>
  </mergeCells>
  <printOptions/>
  <pageMargins left="0.25" right="0.25" top="0.75" bottom="0.75" header="0.3" footer="0.3"/>
  <pageSetup fitToHeight="1" fitToWidth="1" horizontalDpi="600" verticalDpi="600" orientation="portrait" paperSize="9" scale="56" r:id="rId1"/>
</worksheet>
</file>

<file path=xl/worksheets/sheet29.xml><?xml version="1.0" encoding="utf-8"?>
<worksheet xmlns="http://schemas.openxmlformats.org/spreadsheetml/2006/main" xmlns:r="http://schemas.openxmlformats.org/officeDocument/2006/relationships">
  <sheetPr>
    <tabColor rgb="FFFF0000"/>
  </sheetPr>
  <dimension ref="C3:H28"/>
  <sheetViews>
    <sheetView zoomScalePageLayoutView="0" workbookViewId="0" topLeftCell="B1">
      <selection activeCell="H33" sqref="H33"/>
    </sheetView>
  </sheetViews>
  <sheetFormatPr defaultColWidth="9.140625" defaultRowHeight="15"/>
  <cols>
    <col min="2" max="2" width="3.28125" style="0" customWidth="1"/>
    <col min="3" max="3" width="20.28125" style="0" customWidth="1"/>
    <col min="4" max="4" width="31.00390625" style="0" customWidth="1"/>
    <col min="5" max="5" width="21.00390625" style="0" customWidth="1"/>
    <col min="6" max="6" width="16.421875" style="0" customWidth="1"/>
    <col min="7" max="7" width="12.00390625" style="0" bestFit="1" customWidth="1"/>
    <col min="8" max="8" width="22.140625" style="0" customWidth="1"/>
    <col min="9" max="9" width="12.7109375" style="0" bestFit="1" customWidth="1"/>
    <col min="10" max="10" width="16.8515625" style="0" customWidth="1"/>
  </cols>
  <sheetData>
    <row r="3" spans="3:5" ht="15">
      <c r="C3" s="8" t="s">
        <v>297</v>
      </c>
      <c r="D3" s="33"/>
      <c r="E3" s="33"/>
    </row>
    <row r="5" spans="3:5" ht="15">
      <c r="C5" s="244" t="s">
        <v>247</v>
      </c>
      <c r="D5" s="197" t="s">
        <v>267</v>
      </c>
      <c r="E5" s="197"/>
    </row>
    <row r="6" spans="3:8" ht="15">
      <c r="C6" s="244"/>
      <c r="D6" s="73" t="s">
        <v>268</v>
      </c>
      <c r="E6" s="73" t="s">
        <v>269</v>
      </c>
      <c r="H6" s="21"/>
    </row>
    <row r="7" spans="3:8" ht="15">
      <c r="C7" s="61" t="s">
        <v>10</v>
      </c>
      <c r="D7" s="75">
        <v>182.14462357101417</v>
      </c>
      <c r="E7" s="170">
        <v>1064629314</v>
      </c>
      <c r="H7" s="21"/>
    </row>
    <row r="8" spans="3:8" ht="15">
      <c r="C8" s="61" t="s">
        <v>249</v>
      </c>
      <c r="D8" s="75">
        <v>188.34291064151182</v>
      </c>
      <c r="E8" s="170">
        <v>23939514</v>
      </c>
      <c r="H8" s="21"/>
    </row>
    <row r="9" spans="3:8" ht="15">
      <c r="C9" s="61" t="s">
        <v>261</v>
      </c>
      <c r="D9" s="75">
        <v>205.67622848109806</v>
      </c>
      <c r="E9" s="170">
        <v>64014258</v>
      </c>
      <c r="H9" s="21"/>
    </row>
    <row r="10" spans="3:8" ht="15">
      <c r="C10" s="61" t="s">
        <v>263</v>
      </c>
      <c r="D10" s="75">
        <v>209.77989043230227</v>
      </c>
      <c r="E10" s="170">
        <v>412810008</v>
      </c>
      <c r="H10" s="21"/>
    </row>
    <row r="11" spans="3:8" ht="15">
      <c r="C11" s="61" t="s">
        <v>264</v>
      </c>
      <c r="D11" s="75">
        <v>219.37350909129316</v>
      </c>
      <c r="E11" s="170">
        <v>1111225761</v>
      </c>
      <c r="H11" s="21"/>
    </row>
    <row r="12" spans="3:8" ht="15">
      <c r="C12" s="61" t="s">
        <v>262</v>
      </c>
      <c r="D12" s="75">
        <v>240.6869068815507</v>
      </c>
      <c r="E12" s="170">
        <v>137680011</v>
      </c>
      <c r="H12" s="21"/>
    </row>
    <row r="13" spans="3:8" ht="15">
      <c r="C13" s="61" t="s">
        <v>257</v>
      </c>
      <c r="D13" s="75">
        <v>246.83384370107336</v>
      </c>
      <c r="E13" s="170">
        <v>219693105</v>
      </c>
      <c r="H13" s="21"/>
    </row>
    <row r="14" spans="3:8" ht="15">
      <c r="C14" s="61" t="s">
        <v>265</v>
      </c>
      <c r="D14" s="75">
        <v>251.96525686646797</v>
      </c>
      <c r="E14" s="170">
        <v>417162876</v>
      </c>
      <c r="H14" s="21"/>
    </row>
    <row r="15" spans="3:8" ht="15">
      <c r="C15" s="61" t="s">
        <v>260</v>
      </c>
      <c r="D15" s="75">
        <v>257.62969691478276</v>
      </c>
      <c r="E15" s="170">
        <v>341199618</v>
      </c>
      <c r="H15" s="21"/>
    </row>
    <row r="16" spans="3:8" ht="15">
      <c r="C16" s="61" t="s">
        <v>248</v>
      </c>
      <c r="D16" s="75">
        <v>263.28073707037083</v>
      </c>
      <c r="E16" s="170">
        <v>1158010308</v>
      </c>
      <c r="H16" s="21"/>
    </row>
    <row r="17" spans="3:8" ht="15">
      <c r="C17" s="61" t="s">
        <v>254</v>
      </c>
      <c r="D17" s="75">
        <v>274.0349310603545</v>
      </c>
      <c r="E17" s="170">
        <v>334197930</v>
      </c>
      <c r="H17" s="21"/>
    </row>
    <row r="18" spans="3:8" ht="15">
      <c r="C18" s="61" t="s">
        <v>251</v>
      </c>
      <c r="D18" s="75">
        <v>292.7100975832498</v>
      </c>
      <c r="E18" s="170">
        <v>2931127935</v>
      </c>
      <c r="H18" s="21"/>
    </row>
    <row r="19" spans="3:8" ht="15">
      <c r="C19" s="61" t="s">
        <v>191</v>
      </c>
      <c r="D19" s="75">
        <v>292.86580337140623</v>
      </c>
      <c r="E19" s="170">
        <v>1192118160</v>
      </c>
      <c r="H19" s="21"/>
    </row>
    <row r="20" spans="3:8" ht="15">
      <c r="C20" s="61" t="s">
        <v>252</v>
      </c>
      <c r="D20" s="75">
        <v>298.9831713300917</v>
      </c>
      <c r="E20" s="170">
        <v>317217258</v>
      </c>
      <c r="H20" s="21"/>
    </row>
    <row r="21" spans="3:8" ht="15">
      <c r="C21" s="61" t="s">
        <v>253</v>
      </c>
      <c r="D21" s="75">
        <v>301.284455969732</v>
      </c>
      <c r="E21" s="170">
        <v>1479706182</v>
      </c>
      <c r="H21" s="21"/>
    </row>
    <row r="22" spans="3:8" ht="15">
      <c r="C22" s="61" t="s">
        <v>259</v>
      </c>
      <c r="D22" s="75">
        <v>324.62344514056474</v>
      </c>
      <c r="E22" s="170">
        <v>1913102700</v>
      </c>
      <c r="H22" s="21"/>
    </row>
    <row r="23" spans="3:8" ht="15">
      <c r="C23" s="61" t="s">
        <v>258</v>
      </c>
      <c r="D23" s="75">
        <v>337.48727548480485</v>
      </c>
      <c r="E23" s="170">
        <v>520035324</v>
      </c>
      <c r="H23" s="21"/>
    </row>
    <row r="24" spans="3:8" ht="15">
      <c r="C24" s="61" t="s">
        <v>255</v>
      </c>
      <c r="D24" s="75">
        <v>370.7013019126587</v>
      </c>
      <c r="E24" s="170">
        <v>1649062332</v>
      </c>
      <c r="H24" s="21"/>
    </row>
    <row r="25" spans="3:8" ht="15">
      <c r="C25" s="61" t="s">
        <v>250</v>
      </c>
      <c r="D25" s="75">
        <v>392.9648363070566</v>
      </c>
      <c r="E25" s="170">
        <v>616239597</v>
      </c>
      <c r="H25" s="21"/>
    </row>
    <row r="26" spans="3:5" ht="15">
      <c r="C26" s="61" t="s">
        <v>256</v>
      </c>
      <c r="D26" s="75">
        <v>396.8529371890792</v>
      </c>
      <c r="E26" s="170">
        <v>1485586230</v>
      </c>
    </row>
    <row r="27" spans="3:5" ht="15">
      <c r="C27" s="184" t="s">
        <v>266</v>
      </c>
      <c r="D27" s="162">
        <v>286.8130632901922</v>
      </c>
      <c r="E27" s="185">
        <v>17388758421</v>
      </c>
    </row>
    <row r="28" spans="3:8" ht="15">
      <c r="C28" s="242" t="s">
        <v>298</v>
      </c>
      <c r="D28" s="195"/>
      <c r="E28" s="195"/>
      <c r="F28" s="195"/>
      <c r="G28" s="195"/>
      <c r="H28" s="195"/>
    </row>
  </sheetData>
  <sheetProtection/>
  <mergeCells count="3">
    <mergeCell ref="C5:C6"/>
    <mergeCell ref="D5:E5"/>
    <mergeCell ref="C28:H28"/>
  </mergeCells>
  <conditionalFormatting sqref="E7:E26">
    <cfRule type="dataBar" priority="2" dxfId="0">
      <dataBar minLength="0" maxLength="100">
        <cfvo type="min"/>
        <cfvo type="max"/>
        <color rgb="FFFF555A"/>
      </dataBar>
      <extLst>
        <ext xmlns:x14="http://schemas.microsoft.com/office/spreadsheetml/2009/9/main" uri="{B025F937-C7B1-47D3-B67F-A62EFF666E3E}">
          <x14:id>{53434d1c-1b77-4cd8-8b06-e6e75c796eca}</x14:id>
        </ext>
      </extLst>
    </cfRule>
  </conditionalFormatting>
  <conditionalFormatting sqref="D7:D26">
    <cfRule type="dataBar" priority="1" dxfId="0">
      <dataBar minLength="0" maxLength="100">
        <cfvo type="min"/>
        <cfvo type="max"/>
        <color rgb="FF638EC6"/>
      </dataBar>
      <extLst>
        <ext xmlns:x14="http://schemas.microsoft.com/office/spreadsheetml/2009/9/main" uri="{B025F937-C7B1-47D3-B67F-A62EFF666E3E}">
          <x14:id>{2afb6da7-8c5d-4a44-8cfa-b681067c1bb8}</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53434d1c-1b77-4cd8-8b06-e6e75c796eca}">
            <x14:dataBar minLength="0" maxLength="100" gradient="0">
              <x14:cfvo type="min"/>
              <x14:cfvo type="max"/>
              <x14:negativeFillColor rgb="FFFF0000"/>
              <x14:axisColor rgb="FF000000"/>
            </x14:dataBar>
            <x14:dxf>
              <border/>
            </x14:dxf>
          </x14:cfRule>
          <xm:sqref>E7:E26</xm:sqref>
        </x14:conditionalFormatting>
        <x14:conditionalFormatting xmlns:xm="http://schemas.microsoft.com/office/excel/2006/main">
          <x14:cfRule type="dataBar" id="{2afb6da7-8c5d-4a44-8cfa-b681067c1bb8}">
            <x14:dataBar minLength="0" maxLength="100" gradient="0">
              <x14:cfvo type="min"/>
              <x14:cfvo type="max"/>
              <x14:negativeFillColor rgb="FFFF0000"/>
              <x14:axisColor rgb="FF000000"/>
            </x14:dataBar>
            <x14:dxf/>
          </x14:cfRule>
          <xm:sqref>D7:D26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FF0000"/>
  </sheetPr>
  <dimension ref="B3:H16"/>
  <sheetViews>
    <sheetView zoomScalePageLayoutView="0" workbookViewId="0" topLeftCell="A1">
      <selection activeCell="M27" sqref="M27"/>
    </sheetView>
  </sheetViews>
  <sheetFormatPr defaultColWidth="9.140625" defaultRowHeight="15"/>
  <sheetData>
    <row r="3" spans="2:8" ht="15">
      <c r="B3" s="192" t="s">
        <v>175</v>
      </c>
      <c r="C3" s="193"/>
      <c r="D3" s="193"/>
      <c r="E3" s="193"/>
      <c r="F3" s="193"/>
      <c r="G3" s="193"/>
      <c r="H3" s="193"/>
    </row>
    <row r="4" spans="2:6" ht="15">
      <c r="B4" s="194" t="s">
        <v>282</v>
      </c>
      <c r="C4" s="195"/>
      <c r="D4" s="195"/>
      <c r="E4" s="195"/>
      <c r="F4" s="195"/>
    </row>
    <row r="5" spans="2:6" ht="15">
      <c r="B5" s="196" t="s">
        <v>1</v>
      </c>
      <c r="C5" s="197">
        <v>2016</v>
      </c>
      <c r="D5" s="197"/>
      <c r="E5" s="198">
        <v>2010</v>
      </c>
      <c r="F5" s="198"/>
    </row>
    <row r="6" spans="2:6" ht="15">
      <c r="B6" s="196"/>
      <c r="C6" s="197"/>
      <c r="D6" s="197"/>
      <c r="E6" s="198"/>
      <c r="F6" s="198"/>
    </row>
    <row r="7" spans="2:6" ht="27">
      <c r="B7" s="196"/>
      <c r="C7" s="69" t="s">
        <v>323</v>
      </c>
      <c r="D7" s="69" t="s">
        <v>13</v>
      </c>
      <c r="E7" s="69" t="s">
        <v>323</v>
      </c>
      <c r="F7" s="69" t="s">
        <v>13</v>
      </c>
    </row>
    <row r="8" spans="2:6" ht="15">
      <c r="B8" s="45" t="s">
        <v>5</v>
      </c>
      <c r="C8" s="75">
        <v>4.559043348281016</v>
      </c>
      <c r="D8" s="75">
        <v>2.6521739130434785</v>
      </c>
      <c r="E8" s="47">
        <v>3.525835866261398</v>
      </c>
      <c r="F8" s="47">
        <v>2.0885848037450487</v>
      </c>
    </row>
    <row r="9" spans="2:6" ht="15">
      <c r="B9" s="45" t="s">
        <v>6</v>
      </c>
      <c r="C9" s="75">
        <v>4.3478260869565215</v>
      </c>
      <c r="D9" s="75">
        <v>2.6923076923076925</v>
      </c>
      <c r="E9" s="47">
        <v>2.9748283752860414</v>
      </c>
      <c r="F9" s="47">
        <v>1.8922852983988356</v>
      </c>
    </row>
    <row r="10" spans="2:6" ht="15">
      <c r="B10" s="45" t="s">
        <v>7</v>
      </c>
      <c r="C10" s="75">
        <v>1.7704280155642023</v>
      </c>
      <c r="D10" s="75">
        <v>1.2191854233654877</v>
      </c>
      <c r="E10" s="47">
        <v>1.7017543859649122</v>
      </c>
      <c r="F10" s="47">
        <v>1.1525665399239544</v>
      </c>
    </row>
    <row r="11" spans="2:6" ht="15">
      <c r="B11" s="45" t="s">
        <v>8</v>
      </c>
      <c r="C11" s="75">
        <v>2.4822695035460995</v>
      </c>
      <c r="D11" s="75">
        <v>1.4989293361884368</v>
      </c>
      <c r="E11" s="47">
        <v>2.955665024630542</v>
      </c>
      <c r="F11" s="47">
        <v>1.7110266159695817</v>
      </c>
    </row>
    <row r="12" spans="2:6" ht="15">
      <c r="B12" s="45" t="s">
        <v>9</v>
      </c>
      <c r="C12" s="75">
        <v>1.5728476821192054</v>
      </c>
      <c r="D12" s="75">
        <v>0.9728622631848439</v>
      </c>
      <c r="E12" s="47">
        <v>2.483564645726808</v>
      </c>
      <c r="F12" s="47">
        <v>1.555352241537054</v>
      </c>
    </row>
    <row r="13" spans="2:6" ht="15">
      <c r="B13" s="41" t="s">
        <v>10</v>
      </c>
      <c r="C13" s="48">
        <v>2.229038854805726</v>
      </c>
      <c r="D13" s="48">
        <v>1.441417614387728</v>
      </c>
      <c r="E13" s="48">
        <v>2.2823254560158146</v>
      </c>
      <c r="F13" s="48">
        <v>1.4678687008784097</v>
      </c>
    </row>
    <row r="14" spans="2:6" ht="15">
      <c r="B14" s="41" t="s">
        <v>11</v>
      </c>
      <c r="C14" s="48">
        <v>1.8675586349699358</v>
      </c>
      <c r="D14" s="48">
        <v>1.3004143263433918</v>
      </c>
      <c r="E14" s="48">
        <v>1.9314826030413574</v>
      </c>
      <c r="F14" s="48">
        <v>1.332107216174385</v>
      </c>
    </row>
    <row r="15" spans="2:8" ht="20.25" customHeight="1">
      <c r="B15" s="200" t="s">
        <v>324</v>
      </c>
      <c r="C15" s="201"/>
      <c r="D15" s="201"/>
      <c r="E15" s="201"/>
      <c r="F15" s="201"/>
      <c r="G15" s="201"/>
      <c r="H15" s="201"/>
    </row>
    <row r="16" spans="2:8" ht="24.75" customHeight="1">
      <c r="B16" s="200" t="s">
        <v>322</v>
      </c>
      <c r="C16" s="201"/>
      <c r="D16" s="201"/>
      <c r="E16" s="201"/>
      <c r="F16" s="201"/>
      <c r="G16" s="201"/>
      <c r="H16" s="201"/>
    </row>
  </sheetData>
  <sheetProtection/>
  <mergeCells count="7">
    <mergeCell ref="B15:H15"/>
    <mergeCell ref="B16:H16"/>
    <mergeCell ref="B3:H3"/>
    <mergeCell ref="B4:F4"/>
    <mergeCell ref="B5:B7"/>
    <mergeCell ref="C5:D6"/>
    <mergeCell ref="E5:F6"/>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F0"/>
  </sheetPr>
  <dimension ref="B3:L14"/>
  <sheetViews>
    <sheetView zoomScalePageLayoutView="0" workbookViewId="0" topLeftCell="A1">
      <selection activeCell="O16" sqref="O16"/>
    </sheetView>
  </sheetViews>
  <sheetFormatPr defaultColWidth="9.140625" defaultRowHeight="15"/>
  <sheetData>
    <row r="3" ht="15">
      <c r="B3" s="18" t="s">
        <v>317</v>
      </c>
    </row>
    <row r="4" ht="15">
      <c r="B4" s="18" t="s">
        <v>288</v>
      </c>
    </row>
    <row r="5" spans="2:12" ht="15">
      <c r="B5" s="254" t="s">
        <v>1</v>
      </c>
      <c r="C5" s="257" t="s">
        <v>300</v>
      </c>
      <c r="D5" s="258"/>
      <c r="E5" s="258"/>
      <c r="F5" s="258"/>
      <c r="G5" s="258"/>
      <c r="H5" s="258"/>
      <c r="I5" s="258"/>
      <c r="J5" s="258"/>
      <c r="K5" s="258"/>
      <c r="L5" s="258"/>
    </row>
    <row r="6" spans="2:12" ht="15">
      <c r="B6" s="255"/>
      <c r="C6" s="259" t="s">
        <v>301</v>
      </c>
      <c r="D6" s="260"/>
      <c r="E6" s="260"/>
      <c r="F6" s="260"/>
      <c r="G6" s="261" t="s">
        <v>302</v>
      </c>
      <c r="H6" s="260"/>
      <c r="I6" s="259" t="s">
        <v>303</v>
      </c>
      <c r="J6" s="260"/>
      <c r="K6" s="260"/>
      <c r="L6" s="260"/>
    </row>
    <row r="7" spans="2:12" ht="27">
      <c r="B7" s="256"/>
      <c r="C7" s="69" t="s">
        <v>304</v>
      </c>
      <c r="D7" s="69" t="s">
        <v>305</v>
      </c>
      <c r="E7" s="69" t="s">
        <v>306</v>
      </c>
      <c r="F7" s="73" t="s">
        <v>20</v>
      </c>
      <c r="G7" s="69" t="s">
        <v>304</v>
      </c>
      <c r="H7" s="69" t="s">
        <v>20</v>
      </c>
      <c r="I7" s="69" t="s">
        <v>304</v>
      </c>
      <c r="J7" s="69" t="s">
        <v>305</v>
      </c>
      <c r="K7" s="69" t="s">
        <v>306</v>
      </c>
      <c r="L7" s="36" t="s">
        <v>20</v>
      </c>
    </row>
    <row r="8" spans="2:12" ht="15">
      <c r="B8" s="37" t="s">
        <v>5</v>
      </c>
      <c r="C8" s="38">
        <v>88</v>
      </c>
      <c r="D8" s="39">
        <v>255</v>
      </c>
      <c r="E8" s="38">
        <v>568</v>
      </c>
      <c r="F8" s="40">
        <v>911</v>
      </c>
      <c r="G8" s="38">
        <v>83</v>
      </c>
      <c r="H8" s="40">
        <v>83</v>
      </c>
      <c r="I8" s="38">
        <v>114</v>
      </c>
      <c r="J8" s="39">
        <v>152</v>
      </c>
      <c r="K8" s="38">
        <v>78</v>
      </c>
      <c r="L8" s="40">
        <v>344</v>
      </c>
    </row>
    <row r="9" spans="2:12" ht="15">
      <c r="B9" s="37" t="s">
        <v>6</v>
      </c>
      <c r="C9" s="38">
        <v>30</v>
      </c>
      <c r="D9" s="39">
        <v>70</v>
      </c>
      <c r="E9" s="38">
        <v>97</v>
      </c>
      <c r="F9" s="40">
        <v>197</v>
      </c>
      <c r="G9" s="38">
        <v>1</v>
      </c>
      <c r="H9" s="40">
        <v>1</v>
      </c>
      <c r="I9" s="38">
        <v>38</v>
      </c>
      <c r="J9" s="39">
        <v>74</v>
      </c>
      <c r="K9" s="38">
        <v>12</v>
      </c>
      <c r="L9" s="40">
        <v>124</v>
      </c>
    </row>
    <row r="10" spans="2:12" ht="15">
      <c r="B10" s="37" t="s">
        <v>7</v>
      </c>
      <c r="C10" s="38">
        <v>31</v>
      </c>
      <c r="D10" s="39">
        <v>610</v>
      </c>
      <c r="E10" s="38">
        <v>3723</v>
      </c>
      <c r="F10" s="40">
        <v>4364</v>
      </c>
      <c r="G10" s="38">
        <v>359</v>
      </c>
      <c r="H10" s="40">
        <v>359</v>
      </c>
      <c r="I10" s="38">
        <v>154</v>
      </c>
      <c r="J10" s="39">
        <v>139</v>
      </c>
      <c r="K10" s="38">
        <v>124</v>
      </c>
      <c r="L10" s="40">
        <v>417</v>
      </c>
    </row>
    <row r="11" spans="2:12" ht="15">
      <c r="B11" s="37" t="s">
        <v>8</v>
      </c>
      <c r="C11" s="38">
        <v>28</v>
      </c>
      <c r="D11" s="39">
        <v>79</v>
      </c>
      <c r="E11" s="38">
        <v>228</v>
      </c>
      <c r="F11" s="40">
        <v>335</v>
      </c>
      <c r="G11" s="38">
        <v>57</v>
      </c>
      <c r="H11" s="40">
        <v>57</v>
      </c>
      <c r="I11" s="38">
        <v>21</v>
      </c>
      <c r="J11" s="39">
        <v>128</v>
      </c>
      <c r="K11" s="38">
        <v>23</v>
      </c>
      <c r="L11" s="40">
        <v>172</v>
      </c>
    </row>
    <row r="12" spans="2:12" ht="15">
      <c r="B12" s="37" t="s">
        <v>9</v>
      </c>
      <c r="C12" s="38">
        <v>14</v>
      </c>
      <c r="D12" s="39">
        <v>580</v>
      </c>
      <c r="E12" s="38">
        <v>927</v>
      </c>
      <c r="F12" s="40">
        <v>1521</v>
      </c>
      <c r="G12" s="38">
        <v>238</v>
      </c>
      <c r="H12" s="40">
        <v>238</v>
      </c>
      <c r="I12" s="38">
        <v>62</v>
      </c>
      <c r="J12" s="39">
        <v>426</v>
      </c>
      <c r="K12" s="38">
        <v>169</v>
      </c>
      <c r="L12" s="40">
        <v>657</v>
      </c>
    </row>
    <row r="13" spans="2:12" ht="15">
      <c r="B13" s="41" t="s">
        <v>10</v>
      </c>
      <c r="C13" s="42">
        <v>191</v>
      </c>
      <c r="D13" s="42">
        <v>1594</v>
      </c>
      <c r="E13" s="42">
        <v>5543</v>
      </c>
      <c r="F13" s="42">
        <v>7328</v>
      </c>
      <c r="G13" s="42">
        <v>738</v>
      </c>
      <c r="H13" s="42">
        <v>738</v>
      </c>
      <c r="I13" s="42">
        <v>389</v>
      </c>
      <c r="J13" s="43">
        <v>919</v>
      </c>
      <c r="K13" s="42">
        <v>406</v>
      </c>
      <c r="L13" s="42">
        <v>1714</v>
      </c>
    </row>
    <row r="14" ht="15">
      <c r="B14" s="44" t="s">
        <v>307</v>
      </c>
    </row>
  </sheetData>
  <sheetProtection/>
  <mergeCells count="5">
    <mergeCell ref="B5:B7"/>
    <mergeCell ref="C5:L5"/>
    <mergeCell ref="C6:F6"/>
    <mergeCell ref="G6:H6"/>
    <mergeCell ref="I6:L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B3:F19"/>
  <sheetViews>
    <sheetView zoomScalePageLayoutView="0" workbookViewId="0" topLeftCell="A1">
      <selection activeCell="K21" sqref="K21"/>
    </sheetView>
  </sheetViews>
  <sheetFormatPr defaultColWidth="9.140625" defaultRowHeight="15"/>
  <sheetData>
    <row r="3" spans="2:6" ht="15">
      <c r="B3" s="18" t="s">
        <v>318</v>
      </c>
      <c r="C3" s="19"/>
      <c r="D3" s="19"/>
      <c r="E3" s="19"/>
      <c r="F3" s="20"/>
    </row>
    <row r="4" spans="2:6" ht="15">
      <c r="B4" s="223" t="s">
        <v>295</v>
      </c>
      <c r="C4" s="224"/>
      <c r="D4" s="224"/>
      <c r="E4" s="224"/>
      <c r="F4" s="224"/>
    </row>
    <row r="5" spans="2:6" ht="15">
      <c r="B5" s="231" t="s">
        <v>34</v>
      </c>
      <c r="C5" s="262" t="s">
        <v>312</v>
      </c>
      <c r="D5" s="262" t="s">
        <v>305</v>
      </c>
      <c r="E5" s="262" t="s">
        <v>306</v>
      </c>
      <c r="F5" s="264" t="s">
        <v>20</v>
      </c>
    </row>
    <row r="6" spans="2:6" ht="15">
      <c r="B6" s="233"/>
      <c r="C6" s="263"/>
      <c r="D6" s="263" t="s">
        <v>3</v>
      </c>
      <c r="E6" s="263" t="s">
        <v>4</v>
      </c>
      <c r="F6" s="265" t="s">
        <v>2</v>
      </c>
    </row>
    <row r="7" spans="2:6" ht="15">
      <c r="B7" s="50" t="s">
        <v>37</v>
      </c>
      <c r="C7" s="51">
        <v>122</v>
      </c>
      <c r="D7" s="52">
        <v>184</v>
      </c>
      <c r="E7" s="51">
        <v>437</v>
      </c>
      <c r="F7" s="53">
        <v>743</v>
      </c>
    </row>
    <row r="8" spans="2:6" ht="15">
      <c r="B8" s="50" t="s">
        <v>38</v>
      </c>
      <c r="C8" s="51">
        <v>84</v>
      </c>
      <c r="D8" s="52">
        <v>183</v>
      </c>
      <c r="E8" s="51">
        <v>432</v>
      </c>
      <c r="F8" s="53">
        <v>699</v>
      </c>
    </row>
    <row r="9" spans="2:6" ht="15">
      <c r="B9" s="50" t="s">
        <v>39</v>
      </c>
      <c r="C9" s="51">
        <v>113</v>
      </c>
      <c r="D9" s="52">
        <v>174</v>
      </c>
      <c r="E9" s="51">
        <v>466</v>
      </c>
      <c r="F9" s="53">
        <v>753</v>
      </c>
    </row>
    <row r="10" spans="2:6" ht="15">
      <c r="B10" s="50" t="s">
        <v>40</v>
      </c>
      <c r="C10" s="51">
        <v>106</v>
      </c>
      <c r="D10" s="52">
        <v>201</v>
      </c>
      <c r="E10" s="51">
        <v>543</v>
      </c>
      <c r="F10" s="53">
        <v>850</v>
      </c>
    </row>
    <row r="11" spans="2:6" ht="15">
      <c r="B11" s="50" t="s">
        <v>41</v>
      </c>
      <c r="C11" s="51">
        <v>91</v>
      </c>
      <c r="D11" s="52">
        <v>242</v>
      </c>
      <c r="E11" s="51">
        <v>526</v>
      </c>
      <c r="F11" s="53">
        <v>859</v>
      </c>
    </row>
    <row r="12" spans="2:6" ht="15">
      <c r="B12" s="50" t="s">
        <v>42</v>
      </c>
      <c r="C12" s="51">
        <v>112</v>
      </c>
      <c r="D12" s="52">
        <v>232</v>
      </c>
      <c r="E12" s="51">
        <v>554</v>
      </c>
      <c r="F12" s="53">
        <v>898</v>
      </c>
    </row>
    <row r="13" spans="2:6" ht="15">
      <c r="B13" s="50" t="s">
        <v>43</v>
      </c>
      <c r="C13" s="51">
        <v>131</v>
      </c>
      <c r="D13" s="52">
        <v>251</v>
      </c>
      <c r="E13" s="51">
        <v>590</v>
      </c>
      <c r="F13" s="53">
        <v>972</v>
      </c>
    </row>
    <row r="14" spans="2:6" ht="15">
      <c r="B14" s="50" t="s">
        <v>44</v>
      </c>
      <c r="C14" s="51">
        <v>98</v>
      </c>
      <c r="D14" s="52">
        <v>245</v>
      </c>
      <c r="E14" s="51">
        <v>412</v>
      </c>
      <c r="F14" s="53">
        <v>755</v>
      </c>
    </row>
    <row r="15" spans="2:6" ht="15">
      <c r="B15" s="50" t="s">
        <v>45</v>
      </c>
      <c r="C15" s="51">
        <v>110</v>
      </c>
      <c r="D15" s="52">
        <v>201</v>
      </c>
      <c r="E15" s="51">
        <v>462</v>
      </c>
      <c r="F15" s="53">
        <v>773</v>
      </c>
    </row>
    <row r="16" spans="2:6" ht="15">
      <c r="B16" s="50" t="s">
        <v>46</v>
      </c>
      <c r="C16" s="51">
        <v>130</v>
      </c>
      <c r="D16" s="52">
        <v>214</v>
      </c>
      <c r="E16" s="51">
        <v>527</v>
      </c>
      <c r="F16" s="53">
        <v>871</v>
      </c>
    </row>
    <row r="17" spans="2:6" ht="15">
      <c r="B17" s="50" t="s">
        <v>47</v>
      </c>
      <c r="C17" s="51">
        <v>102</v>
      </c>
      <c r="D17" s="52">
        <v>163</v>
      </c>
      <c r="E17" s="51">
        <v>498</v>
      </c>
      <c r="F17" s="53">
        <v>763</v>
      </c>
    </row>
    <row r="18" spans="2:6" ht="15">
      <c r="B18" s="50" t="s">
        <v>48</v>
      </c>
      <c r="C18" s="51">
        <v>119</v>
      </c>
      <c r="D18" s="52">
        <v>223</v>
      </c>
      <c r="E18" s="51">
        <v>502</v>
      </c>
      <c r="F18" s="53">
        <v>844</v>
      </c>
    </row>
    <row r="19" spans="2:6" ht="15">
      <c r="B19" s="41" t="s">
        <v>313</v>
      </c>
      <c r="C19" s="54">
        <v>1318</v>
      </c>
      <c r="D19" s="54">
        <v>2513</v>
      </c>
      <c r="E19" s="54">
        <v>5949</v>
      </c>
      <c r="F19" s="54">
        <v>9780</v>
      </c>
    </row>
  </sheetData>
  <sheetProtection/>
  <mergeCells count="6">
    <mergeCell ref="B4:F4"/>
    <mergeCell ref="B5:B6"/>
    <mergeCell ref="C5:C6"/>
    <mergeCell ref="D5:D6"/>
    <mergeCell ref="E5:E6"/>
    <mergeCell ref="F5:F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B3:F13"/>
  <sheetViews>
    <sheetView zoomScalePageLayoutView="0" workbookViewId="0" topLeftCell="A1">
      <selection activeCell="B3" sqref="B3"/>
    </sheetView>
  </sheetViews>
  <sheetFormatPr defaultColWidth="9.140625" defaultRowHeight="15"/>
  <sheetData>
    <row r="3" spans="2:6" ht="15">
      <c r="B3" s="8" t="s">
        <v>319</v>
      </c>
      <c r="C3" s="34"/>
      <c r="D3" s="34"/>
      <c r="E3" s="34"/>
      <c r="F3" s="34"/>
    </row>
    <row r="4" spans="2:6" ht="15">
      <c r="B4" s="55" t="s">
        <v>314</v>
      </c>
      <c r="C4" s="3"/>
      <c r="D4" s="3"/>
      <c r="E4" s="3"/>
      <c r="F4" s="4"/>
    </row>
    <row r="5" spans="2:6" ht="54">
      <c r="B5" s="56" t="s">
        <v>49</v>
      </c>
      <c r="C5" s="49" t="s">
        <v>312</v>
      </c>
      <c r="D5" s="49" t="s">
        <v>305</v>
      </c>
      <c r="E5" s="49" t="s">
        <v>306</v>
      </c>
      <c r="F5" s="36" t="s">
        <v>20</v>
      </c>
    </row>
    <row r="6" spans="2:6" ht="15">
      <c r="B6" s="57" t="s">
        <v>50</v>
      </c>
      <c r="C6" s="58">
        <v>217</v>
      </c>
      <c r="D6" s="38">
        <v>332</v>
      </c>
      <c r="E6" s="39">
        <v>913</v>
      </c>
      <c r="F6" s="59">
        <v>1462</v>
      </c>
    </row>
    <row r="7" spans="2:6" ht="15">
      <c r="B7" s="57" t="s">
        <v>51</v>
      </c>
      <c r="C7" s="58">
        <v>155</v>
      </c>
      <c r="D7" s="38">
        <v>320</v>
      </c>
      <c r="E7" s="39">
        <v>880</v>
      </c>
      <c r="F7" s="59">
        <v>1355</v>
      </c>
    </row>
    <row r="8" spans="2:6" ht="15">
      <c r="B8" s="57" t="s">
        <v>52</v>
      </c>
      <c r="C8" s="58">
        <v>178</v>
      </c>
      <c r="D8" s="38">
        <v>329</v>
      </c>
      <c r="E8" s="39">
        <v>868</v>
      </c>
      <c r="F8" s="59">
        <v>1375</v>
      </c>
    </row>
    <row r="9" spans="2:6" ht="15">
      <c r="B9" s="57" t="s">
        <v>53</v>
      </c>
      <c r="C9" s="58">
        <v>189</v>
      </c>
      <c r="D9" s="38">
        <v>356</v>
      </c>
      <c r="E9" s="39">
        <v>931</v>
      </c>
      <c r="F9" s="59">
        <v>1476</v>
      </c>
    </row>
    <row r="10" spans="2:6" ht="15">
      <c r="B10" s="57" t="s">
        <v>54</v>
      </c>
      <c r="C10" s="58">
        <v>178</v>
      </c>
      <c r="D10" s="38">
        <v>349</v>
      </c>
      <c r="E10" s="39">
        <v>928</v>
      </c>
      <c r="F10" s="59">
        <v>1455</v>
      </c>
    </row>
    <row r="11" spans="2:6" ht="15">
      <c r="B11" s="57" t="s">
        <v>55</v>
      </c>
      <c r="C11" s="58">
        <v>202</v>
      </c>
      <c r="D11" s="38">
        <v>398</v>
      </c>
      <c r="E11" s="39">
        <v>849</v>
      </c>
      <c r="F11" s="59">
        <v>1449</v>
      </c>
    </row>
    <row r="12" spans="2:6" ht="15">
      <c r="B12" s="57" t="s">
        <v>56</v>
      </c>
      <c r="C12" s="58">
        <v>199</v>
      </c>
      <c r="D12" s="38">
        <v>429</v>
      </c>
      <c r="E12" s="39">
        <v>580</v>
      </c>
      <c r="F12" s="59">
        <v>1208</v>
      </c>
    </row>
    <row r="13" spans="2:6" ht="15">
      <c r="B13" s="41" t="s">
        <v>20</v>
      </c>
      <c r="C13" s="42">
        <v>1318</v>
      </c>
      <c r="D13" s="42">
        <v>2513</v>
      </c>
      <c r="E13" s="42">
        <v>5949</v>
      </c>
      <c r="F13" s="42">
        <v>9780</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00B0F0"/>
  </sheetPr>
  <dimension ref="B3:G32"/>
  <sheetViews>
    <sheetView tabSelected="1" zoomScalePageLayoutView="0" workbookViewId="0" topLeftCell="A1">
      <selection activeCell="P36" sqref="P36"/>
    </sheetView>
  </sheetViews>
  <sheetFormatPr defaultColWidth="9.140625" defaultRowHeight="15"/>
  <sheetData>
    <row r="3" spans="2:6" ht="15">
      <c r="B3" s="18" t="s">
        <v>320</v>
      </c>
      <c r="C3" s="19"/>
      <c r="D3" s="19"/>
      <c r="E3" s="19"/>
      <c r="F3" s="20"/>
    </row>
    <row r="4" spans="2:6" ht="15">
      <c r="B4" s="60" t="s">
        <v>295</v>
      </c>
      <c r="C4" s="35"/>
      <c r="D4" s="35"/>
      <c r="E4" s="35"/>
      <c r="F4" s="35"/>
    </row>
    <row r="5" spans="2:6" ht="15">
      <c r="B5" s="225" t="s">
        <v>57</v>
      </c>
      <c r="C5" s="212" t="s">
        <v>312</v>
      </c>
      <c r="D5" s="212" t="s">
        <v>305</v>
      </c>
      <c r="E5" s="212" t="s">
        <v>306</v>
      </c>
      <c r="F5" s="219" t="s">
        <v>20</v>
      </c>
    </row>
    <row r="6" spans="2:6" ht="15">
      <c r="B6" s="225"/>
      <c r="C6" s="212"/>
      <c r="D6" s="212"/>
      <c r="E6" s="212"/>
      <c r="F6" s="219"/>
    </row>
    <row r="7" spans="2:6" ht="15">
      <c r="B7" s="61">
        <v>1</v>
      </c>
      <c r="C7" s="62">
        <v>49</v>
      </c>
      <c r="D7" s="63">
        <v>152</v>
      </c>
      <c r="E7" s="64">
        <v>82</v>
      </c>
      <c r="F7" s="65">
        <v>283</v>
      </c>
    </row>
    <row r="8" spans="2:6" ht="15">
      <c r="B8" s="61">
        <v>2</v>
      </c>
      <c r="C8" s="62">
        <v>40</v>
      </c>
      <c r="D8" s="63">
        <v>99</v>
      </c>
      <c r="E8" s="64">
        <v>62</v>
      </c>
      <c r="F8" s="65">
        <v>201</v>
      </c>
    </row>
    <row r="9" spans="2:6" ht="15">
      <c r="B9" s="61">
        <v>3</v>
      </c>
      <c r="C9" s="62">
        <v>32</v>
      </c>
      <c r="D9" s="63">
        <v>59</v>
      </c>
      <c r="E9" s="64">
        <v>38</v>
      </c>
      <c r="F9" s="65">
        <v>129</v>
      </c>
    </row>
    <row r="10" spans="2:6" ht="15">
      <c r="B10" s="61">
        <v>4</v>
      </c>
      <c r="C10" s="62">
        <v>14</v>
      </c>
      <c r="D10" s="63">
        <v>47</v>
      </c>
      <c r="E10" s="64">
        <v>33</v>
      </c>
      <c r="F10" s="65">
        <v>94</v>
      </c>
    </row>
    <row r="11" spans="2:6" ht="15">
      <c r="B11" s="61">
        <v>5</v>
      </c>
      <c r="C11" s="62">
        <v>22</v>
      </c>
      <c r="D11" s="63">
        <v>28</v>
      </c>
      <c r="E11" s="64">
        <v>25</v>
      </c>
      <c r="F11" s="66">
        <v>75</v>
      </c>
    </row>
    <row r="12" spans="2:6" ht="15">
      <c r="B12" s="61">
        <v>6</v>
      </c>
      <c r="C12" s="62">
        <v>26</v>
      </c>
      <c r="D12" s="63">
        <v>68</v>
      </c>
      <c r="E12" s="64">
        <v>28</v>
      </c>
      <c r="F12" s="65">
        <v>122</v>
      </c>
    </row>
    <row r="13" spans="2:6" ht="15">
      <c r="B13" s="61">
        <v>7</v>
      </c>
      <c r="C13" s="62">
        <v>33</v>
      </c>
      <c r="D13" s="63">
        <v>61</v>
      </c>
      <c r="E13" s="64">
        <v>42</v>
      </c>
      <c r="F13" s="65">
        <v>136</v>
      </c>
    </row>
    <row r="14" spans="2:6" ht="15">
      <c r="B14" s="61">
        <v>8</v>
      </c>
      <c r="C14" s="62">
        <v>38</v>
      </c>
      <c r="D14" s="63">
        <v>89</v>
      </c>
      <c r="E14" s="64">
        <v>165</v>
      </c>
      <c r="F14" s="65">
        <v>292</v>
      </c>
    </row>
    <row r="15" spans="2:6" ht="15">
      <c r="B15" s="61">
        <v>9</v>
      </c>
      <c r="C15" s="62">
        <v>67</v>
      </c>
      <c r="D15" s="63">
        <v>86</v>
      </c>
      <c r="E15" s="64">
        <v>408</v>
      </c>
      <c r="F15" s="65">
        <v>561</v>
      </c>
    </row>
    <row r="16" spans="2:6" ht="15">
      <c r="B16" s="61">
        <v>10</v>
      </c>
      <c r="C16" s="62">
        <v>73</v>
      </c>
      <c r="D16" s="63">
        <v>74</v>
      </c>
      <c r="E16" s="64">
        <v>412</v>
      </c>
      <c r="F16" s="65">
        <v>559</v>
      </c>
    </row>
    <row r="17" spans="2:6" ht="15">
      <c r="B17" s="61">
        <v>11</v>
      </c>
      <c r="C17" s="62">
        <v>60</v>
      </c>
      <c r="D17" s="63">
        <v>105</v>
      </c>
      <c r="E17" s="64">
        <v>449</v>
      </c>
      <c r="F17" s="65">
        <v>614</v>
      </c>
    </row>
    <row r="18" spans="2:6" ht="15">
      <c r="B18" s="61">
        <v>12</v>
      </c>
      <c r="C18" s="62">
        <v>59</v>
      </c>
      <c r="D18" s="63">
        <v>94</v>
      </c>
      <c r="E18" s="64">
        <v>447</v>
      </c>
      <c r="F18" s="65">
        <v>600</v>
      </c>
    </row>
    <row r="19" spans="2:6" ht="15">
      <c r="B19" s="61">
        <v>13</v>
      </c>
      <c r="C19" s="62">
        <v>86</v>
      </c>
      <c r="D19" s="63">
        <v>116</v>
      </c>
      <c r="E19" s="64">
        <v>456</v>
      </c>
      <c r="F19" s="65">
        <v>658</v>
      </c>
    </row>
    <row r="20" spans="2:6" ht="15">
      <c r="B20" s="61">
        <v>14</v>
      </c>
      <c r="C20" s="62">
        <v>83</v>
      </c>
      <c r="D20" s="63">
        <v>147</v>
      </c>
      <c r="E20" s="64">
        <v>392</v>
      </c>
      <c r="F20" s="65">
        <v>622</v>
      </c>
    </row>
    <row r="21" spans="2:6" ht="15">
      <c r="B21" s="61">
        <v>15</v>
      </c>
      <c r="C21" s="62">
        <v>78</v>
      </c>
      <c r="D21" s="63">
        <v>128</v>
      </c>
      <c r="E21" s="64">
        <v>337</v>
      </c>
      <c r="F21" s="65">
        <v>543</v>
      </c>
    </row>
    <row r="22" spans="2:6" ht="15">
      <c r="B22" s="61">
        <v>16</v>
      </c>
      <c r="C22" s="62">
        <v>51</v>
      </c>
      <c r="D22" s="63">
        <v>115</v>
      </c>
      <c r="E22" s="64">
        <v>402</v>
      </c>
      <c r="F22" s="65">
        <v>568</v>
      </c>
    </row>
    <row r="23" spans="2:6" ht="15">
      <c r="B23" s="61">
        <v>17</v>
      </c>
      <c r="C23" s="62">
        <v>71</v>
      </c>
      <c r="D23" s="63">
        <v>101</v>
      </c>
      <c r="E23" s="64">
        <v>394</v>
      </c>
      <c r="F23" s="65">
        <v>566</v>
      </c>
    </row>
    <row r="24" spans="2:6" ht="15">
      <c r="B24" s="61">
        <v>18</v>
      </c>
      <c r="C24" s="62">
        <v>99</v>
      </c>
      <c r="D24" s="63">
        <v>147</v>
      </c>
      <c r="E24" s="64">
        <v>413</v>
      </c>
      <c r="F24" s="65">
        <v>659</v>
      </c>
    </row>
    <row r="25" spans="2:6" ht="15">
      <c r="B25" s="61">
        <v>19</v>
      </c>
      <c r="C25" s="62">
        <v>85</v>
      </c>
      <c r="D25" s="63">
        <v>143</v>
      </c>
      <c r="E25" s="64">
        <v>440</v>
      </c>
      <c r="F25" s="65">
        <v>668</v>
      </c>
    </row>
    <row r="26" spans="2:6" ht="15">
      <c r="B26" s="61">
        <v>20</v>
      </c>
      <c r="C26" s="62">
        <v>53</v>
      </c>
      <c r="D26" s="63">
        <v>133</v>
      </c>
      <c r="E26" s="64">
        <v>364</v>
      </c>
      <c r="F26" s="65">
        <v>550</v>
      </c>
    </row>
    <row r="27" spans="2:6" ht="15">
      <c r="B27" s="61">
        <v>21</v>
      </c>
      <c r="C27" s="62">
        <v>65</v>
      </c>
      <c r="D27" s="63">
        <v>183</v>
      </c>
      <c r="E27" s="64">
        <v>221</v>
      </c>
      <c r="F27" s="65">
        <v>469</v>
      </c>
    </row>
    <row r="28" spans="2:6" ht="15">
      <c r="B28" s="61">
        <v>22</v>
      </c>
      <c r="C28" s="62">
        <v>54</v>
      </c>
      <c r="D28" s="63">
        <v>116</v>
      </c>
      <c r="E28" s="64">
        <v>115</v>
      </c>
      <c r="F28" s="65">
        <v>285</v>
      </c>
    </row>
    <row r="29" spans="2:6" ht="15">
      <c r="B29" s="61">
        <v>23</v>
      </c>
      <c r="C29" s="62">
        <v>45</v>
      </c>
      <c r="D29" s="63">
        <v>129</v>
      </c>
      <c r="E29" s="64">
        <v>78</v>
      </c>
      <c r="F29" s="65">
        <v>252</v>
      </c>
    </row>
    <row r="30" spans="2:6" ht="15">
      <c r="B30" s="61">
        <v>24</v>
      </c>
      <c r="C30" s="62">
        <v>35</v>
      </c>
      <c r="D30" s="63">
        <v>93</v>
      </c>
      <c r="E30" s="64">
        <v>64</v>
      </c>
      <c r="F30" s="65">
        <v>192</v>
      </c>
    </row>
    <row r="31" spans="2:6" ht="15">
      <c r="B31" s="45" t="s">
        <v>58</v>
      </c>
      <c r="C31" s="62" t="s">
        <v>218</v>
      </c>
      <c r="D31" s="63" t="s">
        <v>218</v>
      </c>
      <c r="E31" s="64">
        <v>82</v>
      </c>
      <c r="F31" s="65">
        <v>82</v>
      </c>
    </row>
    <row r="32" spans="2:7" ht="15">
      <c r="B32" s="41" t="s">
        <v>20</v>
      </c>
      <c r="C32" s="42">
        <v>1318</v>
      </c>
      <c r="D32" s="42">
        <v>2513</v>
      </c>
      <c r="E32" s="42">
        <v>5949</v>
      </c>
      <c r="F32" s="42">
        <v>9780</v>
      </c>
      <c r="G32" s="67"/>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B3:I31"/>
  <sheetViews>
    <sheetView zoomScalePageLayoutView="0" workbookViewId="0" topLeftCell="A1">
      <selection activeCell="M9" sqref="M9"/>
    </sheetView>
  </sheetViews>
  <sheetFormatPr defaultColWidth="9.140625" defaultRowHeight="15"/>
  <cols>
    <col min="8" max="8" width="10.140625" style="0" customWidth="1"/>
    <col min="9" max="9" width="10.7109375" style="0" customWidth="1"/>
  </cols>
  <sheetData>
    <row r="3" spans="2:9" ht="15">
      <c r="B3" s="202" t="s">
        <v>217</v>
      </c>
      <c r="C3" s="202"/>
      <c r="D3" s="202"/>
      <c r="E3" s="202"/>
      <c r="F3" s="202"/>
      <c r="G3" s="202"/>
      <c r="H3" s="202"/>
      <c r="I3" s="202"/>
    </row>
    <row r="4" spans="2:9" ht="15">
      <c r="B4" s="194" t="s">
        <v>328</v>
      </c>
      <c r="C4" s="195"/>
      <c r="D4" s="195"/>
      <c r="E4" s="195"/>
      <c r="F4" s="195"/>
      <c r="I4" s="27"/>
    </row>
    <row r="5" spans="2:9" ht="15">
      <c r="B5" s="203" t="s">
        <v>185</v>
      </c>
      <c r="C5" s="204" t="s">
        <v>2</v>
      </c>
      <c r="D5" s="204" t="s">
        <v>3</v>
      </c>
      <c r="E5" s="204" t="s">
        <v>4</v>
      </c>
      <c r="F5" s="204" t="s">
        <v>188</v>
      </c>
      <c r="G5" s="204" t="s">
        <v>189</v>
      </c>
      <c r="H5" s="204" t="s">
        <v>270</v>
      </c>
      <c r="I5" s="204" t="s">
        <v>190</v>
      </c>
    </row>
    <row r="6" spans="2:9" ht="15">
      <c r="B6" s="203"/>
      <c r="C6" s="204"/>
      <c r="D6" s="204"/>
      <c r="E6" s="204"/>
      <c r="F6" s="205"/>
      <c r="G6" s="205"/>
      <c r="H6" s="205"/>
      <c r="I6" s="205"/>
    </row>
    <row r="7" spans="2:9" ht="15">
      <c r="B7" s="203"/>
      <c r="C7" s="204"/>
      <c r="D7" s="204"/>
      <c r="E7" s="204"/>
      <c r="F7" s="205"/>
      <c r="G7" s="205"/>
      <c r="H7" s="205"/>
      <c r="I7" s="205"/>
    </row>
    <row r="8" spans="2:9" ht="15">
      <c r="B8" s="203"/>
      <c r="C8" s="204"/>
      <c r="D8" s="204"/>
      <c r="E8" s="204"/>
      <c r="F8" s="205"/>
      <c r="G8" s="205"/>
      <c r="H8" s="205"/>
      <c r="I8" s="205"/>
    </row>
    <row r="9" spans="2:9" ht="15">
      <c r="B9" s="203"/>
      <c r="C9" s="204"/>
      <c r="D9" s="204"/>
      <c r="E9" s="204"/>
      <c r="F9" s="205"/>
      <c r="G9" s="205"/>
      <c r="H9" s="205"/>
      <c r="I9" s="205"/>
    </row>
    <row r="10" spans="2:9" ht="15">
      <c r="B10" s="61">
        <v>2001</v>
      </c>
      <c r="C10" s="38">
        <v>10309</v>
      </c>
      <c r="D10" s="39">
        <v>357</v>
      </c>
      <c r="E10" s="38">
        <v>16043</v>
      </c>
      <c r="F10" s="76">
        <v>6.25907</v>
      </c>
      <c r="G10" s="75">
        <v>3.46299</v>
      </c>
      <c r="H10" s="76" t="s">
        <v>218</v>
      </c>
      <c r="I10" s="75" t="s">
        <v>218</v>
      </c>
    </row>
    <row r="11" spans="2:9" ht="15">
      <c r="B11" s="61">
        <v>2002</v>
      </c>
      <c r="C11" s="38">
        <v>12232</v>
      </c>
      <c r="D11" s="39">
        <v>341</v>
      </c>
      <c r="E11" s="38">
        <v>18906</v>
      </c>
      <c r="F11" s="76">
        <v>5.98319</v>
      </c>
      <c r="G11" s="75">
        <v>2.78777</v>
      </c>
      <c r="H11" s="76">
        <v>-4.4818</v>
      </c>
      <c r="I11" s="75">
        <v>-4.4818</v>
      </c>
    </row>
    <row r="12" spans="2:9" ht="15">
      <c r="B12" s="61">
        <v>2003</v>
      </c>
      <c r="C12" s="38">
        <v>11386</v>
      </c>
      <c r="D12" s="39">
        <v>388</v>
      </c>
      <c r="E12" s="38">
        <v>17144</v>
      </c>
      <c r="F12" s="76">
        <v>6.79521</v>
      </c>
      <c r="G12" s="75">
        <v>3.40769</v>
      </c>
      <c r="H12" s="76">
        <v>13.783</v>
      </c>
      <c r="I12" s="75">
        <v>8.6835</v>
      </c>
    </row>
    <row r="13" spans="2:9" ht="15">
      <c r="B13" s="61">
        <v>2004</v>
      </c>
      <c r="C13" s="38">
        <v>10220</v>
      </c>
      <c r="D13" s="39">
        <v>408</v>
      </c>
      <c r="E13" s="38">
        <v>15389</v>
      </c>
      <c r="F13" s="76">
        <v>7.11823</v>
      </c>
      <c r="G13" s="75">
        <v>3.99217</v>
      </c>
      <c r="H13" s="76">
        <v>5.1546</v>
      </c>
      <c r="I13" s="75">
        <v>14.2857</v>
      </c>
    </row>
    <row r="14" spans="2:9" ht="15">
      <c r="B14" s="61">
        <v>2005</v>
      </c>
      <c r="C14" s="38">
        <v>11508</v>
      </c>
      <c r="D14" s="39">
        <v>368</v>
      </c>
      <c r="E14" s="38">
        <v>17321</v>
      </c>
      <c r="F14" s="76">
        <v>6.4087</v>
      </c>
      <c r="G14" s="75">
        <v>3.19778</v>
      </c>
      <c r="H14" s="76">
        <v>-9.8039</v>
      </c>
      <c r="I14" s="75">
        <v>3.0812</v>
      </c>
    </row>
    <row r="15" spans="2:9" ht="15">
      <c r="B15" s="61">
        <v>2006</v>
      </c>
      <c r="C15" s="38">
        <v>10968</v>
      </c>
      <c r="D15" s="39">
        <v>324</v>
      </c>
      <c r="E15" s="38">
        <v>16455</v>
      </c>
      <c r="F15" s="76">
        <v>5.64496</v>
      </c>
      <c r="G15" s="75">
        <v>2.95405</v>
      </c>
      <c r="H15" s="76">
        <v>-11.9565</v>
      </c>
      <c r="I15" s="75">
        <v>-9.2437</v>
      </c>
    </row>
    <row r="16" spans="2:9" ht="15">
      <c r="B16" s="61">
        <v>2007</v>
      </c>
      <c r="C16" s="38">
        <v>11278</v>
      </c>
      <c r="D16" s="39">
        <v>320</v>
      </c>
      <c r="E16" s="38">
        <v>16750</v>
      </c>
      <c r="F16" s="76">
        <v>5.57095</v>
      </c>
      <c r="G16" s="75">
        <v>2.83738</v>
      </c>
      <c r="H16" s="76">
        <v>-1.2346</v>
      </c>
      <c r="I16" s="75">
        <v>-10.3641</v>
      </c>
    </row>
    <row r="17" spans="2:9" ht="15">
      <c r="B17" s="61">
        <v>2008</v>
      </c>
      <c r="C17" s="38">
        <v>11529</v>
      </c>
      <c r="D17" s="39">
        <v>329</v>
      </c>
      <c r="E17" s="38">
        <v>17380</v>
      </c>
      <c r="F17" s="76">
        <v>5.72141</v>
      </c>
      <c r="G17" s="75">
        <v>2.85367</v>
      </c>
      <c r="H17" s="76">
        <v>2.8125</v>
      </c>
      <c r="I17" s="75">
        <v>-7.8431</v>
      </c>
    </row>
    <row r="18" spans="2:9" ht="15">
      <c r="B18" s="61">
        <v>2009</v>
      </c>
      <c r="C18" s="38">
        <v>11745</v>
      </c>
      <c r="D18" s="39">
        <v>288</v>
      </c>
      <c r="E18" s="38">
        <v>17813</v>
      </c>
      <c r="F18" s="76">
        <v>5.00488</v>
      </c>
      <c r="G18" s="75">
        <v>2.45211</v>
      </c>
      <c r="H18" s="76">
        <v>-12.462</v>
      </c>
      <c r="I18" s="75">
        <v>-19.3277</v>
      </c>
    </row>
    <row r="19" spans="2:9" ht="15">
      <c r="B19" s="61">
        <v>2010</v>
      </c>
      <c r="C19" s="38">
        <v>11129</v>
      </c>
      <c r="D19" s="39">
        <v>254</v>
      </c>
      <c r="E19" s="38">
        <v>17050</v>
      </c>
      <c r="F19" s="76">
        <v>4.40811</v>
      </c>
      <c r="G19" s="75">
        <v>2.28233</v>
      </c>
      <c r="H19" s="76">
        <v>-11.8056</v>
      </c>
      <c r="I19" s="75">
        <v>-28.8515</v>
      </c>
    </row>
    <row r="20" spans="2:9" ht="15">
      <c r="B20" s="61">
        <v>2011</v>
      </c>
      <c r="C20" s="38">
        <v>10225</v>
      </c>
      <c r="D20" s="39">
        <v>243</v>
      </c>
      <c r="E20" s="38">
        <v>15294</v>
      </c>
      <c r="F20" s="76">
        <v>4.21499</v>
      </c>
      <c r="G20" s="75">
        <v>2.37653</v>
      </c>
      <c r="H20" s="76">
        <v>-4.3307</v>
      </c>
      <c r="I20" s="75">
        <v>-31.9328</v>
      </c>
    </row>
    <row r="21" spans="2:9" ht="15">
      <c r="B21" s="61">
        <v>2012</v>
      </c>
      <c r="C21" s="38">
        <v>9698</v>
      </c>
      <c r="D21" s="39">
        <v>242</v>
      </c>
      <c r="E21" s="38">
        <v>14802</v>
      </c>
      <c r="F21" s="76">
        <v>4.19623</v>
      </c>
      <c r="G21" s="75">
        <v>2.49536</v>
      </c>
      <c r="H21" s="76">
        <v>-0.4115</v>
      </c>
      <c r="I21" s="75">
        <v>-32.2129</v>
      </c>
    </row>
    <row r="22" spans="2:9" ht="15">
      <c r="B22" s="61">
        <v>2013</v>
      </c>
      <c r="C22" s="38">
        <v>9103</v>
      </c>
      <c r="D22" s="39">
        <v>273</v>
      </c>
      <c r="E22" s="38">
        <v>13854</v>
      </c>
      <c r="F22" s="76">
        <v>4.69084</v>
      </c>
      <c r="G22" s="75">
        <v>2.99901</v>
      </c>
      <c r="H22" s="76">
        <v>12.8099</v>
      </c>
      <c r="I22" s="75">
        <v>-23.5294</v>
      </c>
    </row>
    <row r="23" spans="2:9" ht="15">
      <c r="B23" s="61">
        <v>2014</v>
      </c>
      <c r="C23" s="38">
        <v>9182</v>
      </c>
      <c r="D23" s="39">
        <v>233</v>
      </c>
      <c r="E23" s="38">
        <v>13980</v>
      </c>
      <c r="F23" s="76">
        <v>3.97221</v>
      </c>
      <c r="G23" s="75">
        <v>2.53757</v>
      </c>
      <c r="H23" s="76">
        <v>-14.652</v>
      </c>
      <c r="I23" s="75">
        <v>-34.7339</v>
      </c>
    </row>
    <row r="24" spans="2:9" ht="15">
      <c r="B24" s="61">
        <v>2015</v>
      </c>
      <c r="C24" s="38">
        <v>9111</v>
      </c>
      <c r="D24" s="39">
        <v>235</v>
      </c>
      <c r="E24" s="38">
        <v>13755</v>
      </c>
      <c r="F24" s="76">
        <v>4.01285</v>
      </c>
      <c r="G24" s="75">
        <v>2.5793</v>
      </c>
      <c r="H24" s="76">
        <v>0.8584</v>
      </c>
      <c r="I24" s="75">
        <v>-34.1737</v>
      </c>
    </row>
    <row r="25" spans="2:9" ht="15">
      <c r="B25" s="191">
        <v>2016</v>
      </c>
      <c r="C25" s="38">
        <v>9780</v>
      </c>
      <c r="D25" s="39">
        <v>218</v>
      </c>
      <c r="E25" s="38">
        <v>14906</v>
      </c>
      <c r="F25" s="76">
        <v>3.7</v>
      </c>
      <c r="G25" s="75">
        <v>2.2</v>
      </c>
      <c r="H25" s="76">
        <v>-7.2</v>
      </c>
      <c r="I25" s="75">
        <v>-37.18</v>
      </c>
    </row>
    <row r="26" spans="2:9" ht="15">
      <c r="B26" s="190" t="s">
        <v>186</v>
      </c>
      <c r="C26" s="12"/>
      <c r="D26" s="12"/>
      <c r="E26" s="12"/>
      <c r="F26" s="12"/>
      <c r="G26" s="12"/>
      <c r="H26" s="12"/>
      <c r="I26" s="12"/>
    </row>
    <row r="27" spans="2:9" ht="15">
      <c r="B27" s="187" t="s">
        <v>184</v>
      </c>
      <c r="C27" s="188"/>
      <c r="D27" s="12"/>
      <c r="E27" s="12"/>
      <c r="F27" s="12"/>
      <c r="G27" s="12"/>
      <c r="H27" s="12"/>
      <c r="I27" s="12"/>
    </row>
    <row r="28" spans="2:9" ht="15">
      <c r="B28" s="187" t="s">
        <v>187</v>
      </c>
      <c r="C28" s="188"/>
      <c r="D28" s="12"/>
      <c r="E28" s="12"/>
      <c r="F28" s="12"/>
      <c r="G28" s="12"/>
      <c r="H28" s="12"/>
      <c r="I28" s="12"/>
    </row>
    <row r="30" ht="15">
      <c r="C30" s="186"/>
    </row>
    <row r="31" ht="15">
      <c r="D31" s="189"/>
    </row>
  </sheetData>
  <sheetProtection/>
  <mergeCells count="10">
    <mergeCell ref="B3:I3"/>
    <mergeCell ref="B4:F4"/>
    <mergeCell ref="B5:B9"/>
    <mergeCell ref="C5:C9"/>
    <mergeCell ref="D5:D9"/>
    <mergeCell ref="E5:E9"/>
    <mergeCell ref="F5:F9"/>
    <mergeCell ref="G5:G9"/>
    <mergeCell ref="H5:H9"/>
    <mergeCell ref="I5:I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B3:K17"/>
  <sheetViews>
    <sheetView zoomScalePageLayoutView="0" workbookViewId="0" topLeftCell="A1">
      <selection activeCell="H19" sqref="H19"/>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8" t="s">
        <v>241</v>
      </c>
      <c r="C3" s="29"/>
      <c r="D3" s="29"/>
      <c r="E3" s="29"/>
      <c r="F3" s="29"/>
      <c r="G3" s="29"/>
      <c r="H3" s="29"/>
      <c r="I3" s="29"/>
    </row>
    <row r="4" ht="15">
      <c r="B4" s="9" t="s">
        <v>294</v>
      </c>
    </row>
    <row r="5" spans="2:10" ht="15">
      <c r="B5" s="79"/>
      <c r="C5" s="197" t="s">
        <v>275</v>
      </c>
      <c r="D5" s="197" t="s">
        <v>191</v>
      </c>
      <c r="E5" s="198" t="s">
        <v>276</v>
      </c>
      <c r="F5" s="198" t="s">
        <v>11</v>
      </c>
      <c r="G5" s="197" t="s">
        <v>277</v>
      </c>
      <c r="H5" s="197" t="s">
        <v>191</v>
      </c>
      <c r="I5" s="198" t="s">
        <v>278</v>
      </c>
      <c r="J5" s="198" t="s">
        <v>11</v>
      </c>
    </row>
    <row r="6" spans="2:10" ht="15">
      <c r="B6" s="45"/>
      <c r="C6" s="85">
        <v>2010</v>
      </c>
      <c r="D6" s="86">
        <v>2016</v>
      </c>
      <c r="E6" s="86">
        <v>2010</v>
      </c>
      <c r="F6" s="80">
        <v>2016</v>
      </c>
      <c r="G6" s="85" t="s">
        <v>192</v>
      </c>
      <c r="H6" s="85">
        <v>2016</v>
      </c>
      <c r="I6" s="85" t="s">
        <v>192</v>
      </c>
      <c r="J6" s="85">
        <v>2016</v>
      </c>
    </row>
    <row r="7" spans="2:10" ht="15">
      <c r="B7" s="45" t="s">
        <v>193</v>
      </c>
      <c r="C7" s="81">
        <v>2.7559055118110236</v>
      </c>
      <c r="D7" s="82">
        <f>H7/$H$11*100</f>
        <v>0.45871559633027525</v>
      </c>
      <c r="E7" s="83">
        <v>1.7015070491006319</v>
      </c>
      <c r="F7" s="82">
        <f>J7/$J$11*100</f>
        <v>1.187937861711849</v>
      </c>
      <c r="G7" s="38">
        <v>7</v>
      </c>
      <c r="H7" s="84">
        <v>1</v>
      </c>
      <c r="I7" s="46">
        <v>70</v>
      </c>
      <c r="J7" s="84">
        <v>39</v>
      </c>
    </row>
    <row r="8" spans="2:10" ht="15">
      <c r="B8" s="45" t="s">
        <v>194</v>
      </c>
      <c r="C8" s="81">
        <v>25.590551181102363</v>
      </c>
      <c r="D8" s="82">
        <f>H8/$H$11*100</f>
        <v>17.431192660550458</v>
      </c>
      <c r="E8" s="83">
        <v>16.237238697131744</v>
      </c>
      <c r="F8" s="82">
        <f>J8/$J$11*100</f>
        <v>13.280536095035028</v>
      </c>
      <c r="G8" s="38">
        <v>65</v>
      </c>
      <c r="H8" s="84">
        <v>38</v>
      </c>
      <c r="I8" s="46">
        <v>668</v>
      </c>
      <c r="J8" s="84">
        <v>436</v>
      </c>
    </row>
    <row r="9" spans="2:10" ht="15">
      <c r="B9" s="45" t="s">
        <v>195</v>
      </c>
      <c r="C9" s="81">
        <v>16.141732283464567</v>
      </c>
      <c r="D9" s="82">
        <f>H9/$H$11*100</f>
        <v>25.688073394495415</v>
      </c>
      <c r="E9" s="83">
        <v>25.862907146329604</v>
      </c>
      <c r="F9" s="82">
        <f>J9/$J$11*100</f>
        <v>33.14042034724338</v>
      </c>
      <c r="G9" s="38">
        <v>41</v>
      </c>
      <c r="H9" s="84">
        <v>56</v>
      </c>
      <c r="I9" s="46">
        <v>1064</v>
      </c>
      <c r="J9" s="84">
        <v>1088</v>
      </c>
    </row>
    <row r="10" spans="2:10" ht="15">
      <c r="B10" s="45" t="s">
        <v>196</v>
      </c>
      <c r="C10" s="81">
        <v>55.51181102362205</v>
      </c>
      <c r="D10" s="82">
        <f>H10/$H$11*100</f>
        <v>56.42201834862385</v>
      </c>
      <c r="E10" s="83">
        <v>56.19834710743802</v>
      </c>
      <c r="F10" s="82">
        <f>J10/$J$11*100</f>
        <v>52.391105696009745</v>
      </c>
      <c r="G10" s="38">
        <v>141</v>
      </c>
      <c r="H10" s="84">
        <f>H11-(H7+H8+H9)</f>
        <v>123</v>
      </c>
      <c r="I10" s="46">
        <v>2312</v>
      </c>
      <c r="J10" s="84">
        <f>J11-(J7+J8+J9)</f>
        <v>1720</v>
      </c>
    </row>
    <row r="11" spans="2:10" ht="15">
      <c r="B11" s="41" t="s">
        <v>197</v>
      </c>
      <c r="C11" s="42">
        <v>100</v>
      </c>
      <c r="D11" s="42">
        <v>100</v>
      </c>
      <c r="E11" s="42">
        <v>100</v>
      </c>
      <c r="F11" s="42">
        <v>100</v>
      </c>
      <c r="G11" s="42">
        <v>254</v>
      </c>
      <c r="H11" s="42">
        <v>218</v>
      </c>
      <c r="I11" s="42">
        <v>4114</v>
      </c>
      <c r="J11" s="42">
        <v>3283</v>
      </c>
    </row>
    <row r="17" ht="15">
      <c r="K17" s="87"/>
    </row>
  </sheetData>
  <sheetProtection/>
  <mergeCells count="4">
    <mergeCell ref="C5:D5"/>
    <mergeCell ref="E5:F5"/>
    <mergeCell ref="G5:H5"/>
    <mergeCell ref="I5:J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B3:K17"/>
  <sheetViews>
    <sheetView zoomScalePageLayoutView="0" workbookViewId="0" topLeftCell="A1">
      <selection activeCell="H30" sqref="H30"/>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8" t="s">
        <v>242</v>
      </c>
      <c r="C3" s="29"/>
      <c r="D3" s="29"/>
      <c r="E3" s="29"/>
      <c r="F3" s="29"/>
      <c r="G3" s="29"/>
      <c r="H3" s="29"/>
      <c r="I3" s="29"/>
    </row>
    <row r="4" ht="15">
      <c r="B4" s="9" t="s">
        <v>294</v>
      </c>
    </row>
    <row r="5" spans="2:10" ht="15">
      <c r="B5" s="79"/>
      <c r="C5" s="197" t="s">
        <v>275</v>
      </c>
      <c r="D5" s="197" t="s">
        <v>191</v>
      </c>
      <c r="E5" s="198" t="s">
        <v>276</v>
      </c>
      <c r="F5" s="198" t="s">
        <v>11</v>
      </c>
      <c r="G5" s="197" t="s">
        <v>277</v>
      </c>
      <c r="H5" s="197" t="s">
        <v>191</v>
      </c>
      <c r="I5" s="198" t="s">
        <v>278</v>
      </c>
      <c r="J5" s="198" t="s">
        <v>11</v>
      </c>
    </row>
    <row r="6" spans="2:10" ht="15">
      <c r="B6" s="45"/>
      <c r="C6" s="85">
        <v>2010</v>
      </c>
      <c r="D6" s="85">
        <v>2016</v>
      </c>
      <c r="E6" s="85">
        <v>2010</v>
      </c>
      <c r="F6" s="85">
        <v>2016</v>
      </c>
      <c r="G6" s="85" t="s">
        <v>192</v>
      </c>
      <c r="H6" s="85">
        <v>2016</v>
      </c>
      <c r="I6" s="85" t="s">
        <v>192</v>
      </c>
      <c r="J6" s="85">
        <v>2016</v>
      </c>
    </row>
    <row r="7" spans="2:10" ht="15">
      <c r="B7" s="45" t="s">
        <v>219</v>
      </c>
      <c r="C7" s="81">
        <v>3.543307086614173</v>
      </c>
      <c r="D7" s="82">
        <f>H7/$H$12*100</f>
        <v>4.128440366972478</v>
      </c>
      <c r="E7" s="83">
        <v>5.007292173067574</v>
      </c>
      <c r="F7" s="82">
        <f>J7/$J$12*100</f>
        <v>3.7770332013402372</v>
      </c>
      <c r="G7" s="38">
        <v>9</v>
      </c>
      <c r="H7" s="84">
        <v>9</v>
      </c>
      <c r="I7" s="46">
        <v>206</v>
      </c>
      <c r="J7" s="84">
        <v>124</v>
      </c>
    </row>
    <row r="8" spans="2:10" ht="15">
      <c r="B8" s="45" t="s">
        <v>220</v>
      </c>
      <c r="C8" s="81">
        <v>28.346456692913385</v>
      </c>
      <c r="D8" s="82">
        <f>H8/$H$12*100</f>
        <v>22.477064220183486</v>
      </c>
      <c r="E8" s="83">
        <v>23.091881380651433</v>
      </c>
      <c r="F8" s="82">
        <f>J8/$J$12*100</f>
        <v>21.20012183978069</v>
      </c>
      <c r="G8" s="38">
        <v>72</v>
      </c>
      <c r="H8" s="84">
        <v>49</v>
      </c>
      <c r="I8" s="46">
        <v>950</v>
      </c>
      <c r="J8" s="84">
        <v>696</v>
      </c>
    </row>
    <row r="9" spans="2:10" ht="15">
      <c r="B9" s="45" t="s">
        <v>221</v>
      </c>
      <c r="C9" s="81">
        <v>2.3622047244094486</v>
      </c>
      <c r="D9" s="82">
        <f>H9/$H$12*100</f>
        <v>7.79816513761468</v>
      </c>
      <c r="E9" s="83">
        <v>6.441419543023821</v>
      </c>
      <c r="F9" s="82">
        <f>J9/$J$12*100</f>
        <v>8.528784648187633</v>
      </c>
      <c r="G9" s="38">
        <v>6</v>
      </c>
      <c r="H9" s="84">
        <v>17</v>
      </c>
      <c r="I9" s="46">
        <v>265</v>
      </c>
      <c r="J9" s="84">
        <v>280</v>
      </c>
    </row>
    <row r="10" spans="2:10" ht="15">
      <c r="B10" s="45" t="s">
        <v>222</v>
      </c>
      <c r="C10" s="81">
        <v>12.204724409448819</v>
      </c>
      <c r="D10" s="82">
        <f>H10/$H$12*100</f>
        <v>16.972477064220186</v>
      </c>
      <c r="E10" s="83">
        <v>15.094798249878464</v>
      </c>
      <c r="F10" s="82">
        <f>J10/$J$12*100</f>
        <v>17.362168748096256</v>
      </c>
      <c r="G10" s="38">
        <v>31</v>
      </c>
      <c r="H10" s="84">
        <v>37</v>
      </c>
      <c r="I10" s="46">
        <v>621</v>
      </c>
      <c r="J10" s="84">
        <v>570</v>
      </c>
    </row>
    <row r="11" spans="2:10" ht="15">
      <c r="B11" s="45" t="s">
        <v>223</v>
      </c>
      <c r="C11" s="81">
        <v>53.54330708661418</v>
      </c>
      <c r="D11" s="82">
        <f>H11/$H$12*100</f>
        <v>48.62385321100918</v>
      </c>
      <c r="E11" s="83">
        <v>50.36460865337871</v>
      </c>
      <c r="F11" s="82">
        <f>J11/$J$12*100</f>
        <v>49.131891562595186</v>
      </c>
      <c r="G11" s="38">
        <v>136</v>
      </c>
      <c r="H11" s="84">
        <f>H12-(H7+H8+H9+H10)</f>
        <v>106</v>
      </c>
      <c r="I11" s="46">
        <v>2072</v>
      </c>
      <c r="J11" s="84">
        <f>J12-(J7+J8+J9+J10)</f>
        <v>1613</v>
      </c>
    </row>
    <row r="12" spans="2:10" ht="15">
      <c r="B12" s="41" t="s">
        <v>197</v>
      </c>
      <c r="C12" s="88">
        <v>100</v>
      </c>
      <c r="D12" s="88">
        <v>100</v>
      </c>
      <c r="E12" s="88">
        <v>100</v>
      </c>
      <c r="F12" s="88">
        <v>100</v>
      </c>
      <c r="G12" s="42">
        <v>254</v>
      </c>
      <c r="H12" s="42">
        <v>218</v>
      </c>
      <c r="I12" s="42">
        <v>4114</v>
      </c>
      <c r="J12" s="42">
        <v>3283</v>
      </c>
    </row>
    <row r="13" ht="15">
      <c r="B13" s="10" t="s">
        <v>224</v>
      </c>
    </row>
    <row r="17" ht="15">
      <c r="K17" s="87"/>
    </row>
  </sheetData>
  <sheetProtection/>
  <mergeCells count="4">
    <mergeCell ref="C5:D5"/>
    <mergeCell ref="E5:F5"/>
    <mergeCell ref="G5:H5"/>
    <mergeCell ref="I5:J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B3:J21"/>
  <sheetViews>
    <sheetView zoomScalePageLayoutView="0" workbookViewId="0" topLeftCell="A1">
      <selection activeCell="M18" sqref="M18"/>
    </sheetView>
  </sheetViews>
  <sheetFormatPr defaultColWidth="9.140625" defaultRowHeight="15"/>
  <cols>
    <col min="2" max="2" width="11.8515625" style="0" customWidth="1"/>
  </cols>
  <sheetData>
    <row r="3" ht="15">
      <c r="B3" s="8" t="s">
        <v>299</v>
      </c>
    </row>
    <row r="4" ht="15">
      <c r="B4" s="9" t="s">
        <v>293</v>
      </c>
    </row>
    <row r="5" spans="2:10" ht="15">
      <c r="B5" s="206" t="s">
        <v>202</v>
      </c>
      <c r="C5" s="208" t="s">
        <v>10</v>
      </c>
      <c r="D5" s="208"/>
      <c r="E5" s="208"/>
      <c r="F5" s="208"/>
      <c r="G5" s="209" t="s">
        <v>11</v>
      </c>
      <c r="H5" s="209"/>
      <c r="I5" s="209"/>
      <c r="J5" s="209"/>
    </row>
    <row r="6" spans="2:10" ht="15">
      <c r="B6" s="207"/>
      <c r="C6" s="210">
        <v>2010</v>
      </c>
      <c r="D6" s="210"/>
      <c r="E6" s="211">
        <v>2016</v>
      </c>
      <c r="F6" s="211"/>
      <c r="G6" s="210">
        <v>2010</v>
      </c>
      <c r="H6" s="210"/>
      <c r="I6" s="211">
        <v>2016</v>
      </c>
      <c r="J6" s="211"/>
    </row>
    <row r="7" spans="2:10" ht="15">
      <c r="B7" s="207"/>
      <c r="C7" s="89" t="s">
        <v>203</v>
      </c>
      <c r="D7" s="89" t="s">
        <v>4</v>
      </c>
      <c r="E7" s="89" t="s">
        <v>203</v>
      </c>
      <c r="F7" s="89" t="s">
        <v>4</v>
      </c>
      <c r="G7" s="89" t="s">
        <v>203</v>
      </c>
      <c r="H7" s="89" t="s">
        <v>4</v>
      </c>
      <c r="I7" s="89" t="s">
        <v>203</v>
      </c>
      <c r="J7" s="89" t="s">
        <v>4</v>
      </c>
    </row>
    <row r="8" spans="2:10" ht="15">
      <c r="B8" s="90" t="s">
        <v>204</v>
      </c>
      <c r="C8" s="91">
        <v>3</v>
      </c>
      <c r="D8" s="92">
        <v>183</v>
      </c>
      <c r="E8" s="93">
        <v>1</v>
      </c>
      <c r="F8" s="94">
        <v>153</v>
      </c>
      <c r="G8" s="91">
        <v>27</v>
      </c>
      <c r="H8" s="92">
        <v>3381</v>
      </c>
      <c r="I8" s="95">
        <v>12</v>
      </c>
      <c r="J8" s="94">
        <v>3448</v>
      </c>
    </row>
    <row r="9" spans="2:10" ht="15">
      <c r="B9" s="90" t="s">
        <v>205</v>
      </c>
      <c r="C9" s="91">
        <v>1</v>
      </c>
      <c r="D9" s="92">
        <v>192</v>
      </c>
      <c r="E9" s="93" t="s">
        <v>218</v>
      </c>
      <c r="F9" s="94">
        <v>172</v>
      </c>
      <c r="G9" s="91">
        <v>14</v>
      </c>
      <c r="H9" s="92">
        <v>3137</v>
      </c>
      <c r="I9" s="95">
        <v>13</v>
      </c>
      <c r="J9" s="94">
        <v>2990</v>
      </c>
    </row>
    <row r="10" spans="2:10" ht="15">
      <c r="B10" s="90" t="s">
        <v>206</v>
      </c>
      <c r="C10" s="91">
        <v>3</v>
      </c>
      <c r="D10" s="92">
        <v>360</v>
      </c>
      <c r="E10" s="93" t="s">
        <v>218</v>
      </c>
      <c r="F10" s="94">
        <v>353</v>
      </c>
      <c r="G10" s="91">
        <v>29</v>
      </c>
      <c r="H10" s="92">
        <v>6314</v>
      </c>
      <c r="I10" s="95">
        <v>24</v>
      </c>
      <c r="J10" s="94">
        <v>5406</v>
      </c>
    </row>
    <row r="11" spans="2:10" ht="15">
      <c r="B11" s="90" t="s">
        <v>207</v>
      </c>
      <c r="C11" s="91">
        <v>13</v>
      </c>
      <c r="D11" s="92">
        <v>936</v>
      </c>
      <c r="E11" s="95">
        <v>7</v>
      </c>
      <c r="F11" s="94">
        <v>656</v>
      </c>
      <c r="G11" s="91">
        <v>121</v>
      </c>
      <c r="H11" s="92">
        <v>14678</v>
      </c>
      <c r="I11" s="95">
        <v>66</v>
      </c>
      <c r="J11" s="94">
        <v>9078</v>
      </c>
    </row>
    <row r="12" spans="2:10" ht="15">
      <c r="B12" s="90" t="s">
        <v>208</v>
      </c>
      <c r="C12" s="91">
        <v>25</v>
      </c>
      <c r="D12" s="92">
        <v>1881</v>
      </c>
      <c r="E12" s="95">
        <v>16</v>
      </c>
      <c r="F12" s="94">
        <v>1327</v>
      </c>
      <c r="G12" s="91">
        <v>253</v>
      </c>
      <c r="H12" s="92">
        <v>23858</v>
      </c>
      <c r="I12" s="95">
        <v>145</v>
      </c>
      <c r="J12" s="94">
        <v>15446</v>
      </c>
    </row>
    <row r="13" spans="2:10" ht="15">
      <c r="B13" s="90" t="s">
        <v>209</v>
      </c>
      <c r="C13" s="91">
        <v>27</v>
      </c>
      <c r="D13" s="92">
        <v>2175</v>
      </c>
      <c r="E13" s="95">
        <v>15</v>
      </c>
      <c r="F13" s="94">
        <v>1634</v>
      </c>
      <c r="G13" s="91">
        <v>294</v>
      </c>
      <c r="H13" s="92">
        <v>28690</v>
      </c>
      <c r="I13" s="95">
        <v>207</v>
      </c>
      <c r="J13" s="94">
        <v>21400</v>
      </c>
    </row>
    <row r="14" spans="2:10" ht="15">
      <c r="B14" s="90" t="s">
        <v>210</v>
      </c>
      <c r="C14" s="91">
        <v>22</v>
      </c>
      <c r="D14" s="92">
        <v>2104</v>
      </c>
      <c r="E14" s="95">
        <v>19</v>
      </c>
      <c r="F14" s="94">
        <v>1713</v>
      </c>
      <c r="G14" s="91">
        <v>351</v>
      </c>
      <c r="H14" s="92">
        <v>32620</v>
      </c>
      <c r="I14" s="95">
        <v>236</v>
      </c>
      <c r="J14" s="94">
        <v>24732</v>
      </c>
    </row>
    <row r="15" spans="2:10" ht="15">
      <c r="B15" s="90" t="s">
        <v>211</v>
      </c>
      <c r="C15" s="91">
        <v>54</v>
      </c>
      <c r="D15" s="92">
        <v>4567</v>
      </c>
      <c r="E15" s="95">
        <v>36</v>
      </c>
      <c r="F15" s="94">
        <v>3843</v>
      </c>
      <c r="G15" s="91">
        <v>948</v>
      </c>
      <c r="H15" s="92">
        <v>86891</v>
      </c>
      <c r="I15" s="95">
        <v>634</v>
      </c>
      <c r="J15" s="94">
        <v>64001</v>
      </c>
    </row>
    <row r="16" spans="2:10" ht="15">
      <c r="B16" s="90" t="s">
        <v>212</v>
      </c>
      <c r="C16" s="91">
        <v>34</v>
      </c>
      <c r="D16" s="92">
        <v>1989</v>
      </c>
      <c r="E16" s="95">
        <v>32</v>
      </c>
      <c r="F16" s="94">
        <v>2146</v>
      </c>
      <c r="G16" s="91">
        <v>522</v>
      </c>
      <c r="H16" s="92">
        <v>40907</v>
      </c>
      <c r="I16" s="95">
        <v>463</v>
      </c>
      <c r="J16" s="94">
        <v>41365</v>
      </c>
    </row>
    <row r="17" spans="2:10" ht="15">
      <c r="B17" s="90" t="s">
        <v>213</v>
      </c>
      <c r="C17" s="91">
        <v>15</v>
      </c>
      <c r="D17" s="92">
        <v>730</v>
      </c>
      <c r="E17" s="95">
        <v>19</v>
      </c>
      <c r="F17" s="94">
        <v>780</v>
      </c>
      <c r="G17" s="91">
        <v>195</v>
      </c>
      <c r="H17" s="92">
        <v>13488</v>
      </c>
      <c r="I17" s="95">
        <v>212</v>
      </c>
      <c r="J17" s="94">
        <v>15105</v>
      </c>
    </row>
    <row r="18" spans="2:10" ht="15">
      <c r="B18" s="90" t="s">
        <v>214</v>
      </c>
      <c r="C18" s="91">
        <v>13</v>
      </c>
      <c r="D18" s="92">
        <v>542</v>
      </c>
      <c r="E18" s="95">
        <v>17</v>
      </c>
      <c r="F18" s="94">
        <v>563</v>
      </c>
      <c r="G18" s="91">
        <v>202</v>
      </c>
      <c r="H18" s="92">
        <v>11264</v>
      </c>
      <c r="I18" s="95">
        <v>192</v>
      </c>
      <c r="J18" s="94">
        <v>11105</v>
      </c>
    </row>
    <row r="19" spans="2:10" ht="15">
      <c r="B19" s="90" t="s">
        <v>215</v>
      </c>
      <c r="C19" s="91">
        <v>41</v>
      </c>
      <c r="D19" s="92">
        <v>1071</v>
      </c>
      <c r="E19" s="95">
        <v>56</v>
      </c>
      <c r="F19" s="94">
        <v>1220</v>
      </c>
      <c r="G19" s="91">
        <v>1064</v>
      </c>
      <c r="H19" s="92">
        <v>28223</v>
      </c>
      <c r="I19" s="95">
        <v>1045</v>
      </c>
      <c r="J19" s="94">
        <v>30350</v>
      </c>
    </row>
    <row r="20" spans="2:10" ht="15">
      <c r="B20" s="90" t="s">
        <v>216</v>
      </c>
      <c r="C20" s="91">
        <v>3</v>
      </c>
      <c r="D20" s="92">
        <v>320</v>
      </c>
      <c r="E20" s="93" t="s">
        <v>218</v>
      </c>
      <c r="F20" s="94">
        <v>346</v>
      </c>
      <c r="G20" s="91">
        <v>94</v>
      </c>
      <c r="H20" s="92">
        <v>11269</v>
      </c>
      <c r="I20" s="95">
        <v>34</v>
      </c>
      <c r="J20" s="94">
        <v>4749</v>
      </c>
    </row>
    <row r="21" spans="2:10" ht="15">
      <c r="B21" s="41" t="s">
        <v>20</v>
      </c>
      <c r="C21" s="42">
        <v>254</v>
      </c>
      <c r="D21" s="54">
        <v>17050</v>
      </c>
      <c r="E21" s="42">
        <f>SUM(E8:E20)</f>
        <v>218</v>
      </c>
      <c r="F21" s="54">
        <f>SUM(F8:F20)</f>
        <v>14906</v>
      </c>
      <c r="G21" s="42">
        <v>4114</v>
      </c>
      <c r="H21" s="54">
        <v>304720</v>
      </c>
      <c r="I21" s="42">
        <f>SUM(I8:I20)</f>
        <v>3283</v>
      </c>
      <c r="J21" s="42">
        <f>SUM(J8:J20)</f>
        <v>249175</v>
      </c>
    </row>
  </sheetData>
  <sheetProtection/>
  <mergeCells count="7">
    <mergeCell ref="B5:B7"/>
    <mergeCell ref="C5:F5"/>
    <mergeCell ref="G5:J5"/>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B3:I13"/>
  <sheetViews>
    <sheetView zoomScalePageLayoutView="0" workbookViewId="0" topLeftCell="A1">
      <selection activeCell="K20" sqref="K20"/>
    </sheetView>
  </sheetViews>
  <sheetFormatPr defaultColWidth="9.140625" defaultRowHeight="15"/>
  <cols>
    <col min="1" max="1" width="2.8515625" style="0" customWidth="1"/>
    <col min="2" max="2" width="20.7109375" style="0" customWidth="1"/>
    <col min="11" max="11" width="17.7109375" style="0" customWidth="1"/>
  </cols>
  <sheetData>
    <row r="3" spans="2:9" ht="15">
      <c r="B3" s="8" t="s">
        <v>271</v>
      </c>
      <c r="C3" s="29"/>
      <c r="D3" s="29"/>
      <c r="E3" s="29"/>
      <c r="F3" s="29"/>
      <c r="G3" s="29"/>
      <c r="H3" s="29"/>
      <c r="I3" s="1"/>
    </row>
    <row r="4" spans="2:9" ht="15">
      <c r="B4" s="16" t="s">
        <v>287</v>
      </c>
      <c r="C4" s="15"/>
      <c r="D4" s="15"/>
      <c r="E4" s="29"/>
      <c r="F4" s="29"/>
      <c r="G4" s="29"/>
      <c r="H4" s="29"/>
      <c r="I4" s="1"/>
    </row>
    <row r="5" spans="2:9" ht="15">
      <c r="B5" s="213" t="s">
        <v>14</v>
      </c>
      <c r="C5" s="212" t="s">
        <v>2</v>
      </c>
      <c r="D5" s="212" t="s">
        <v>3</v>
      </c>
      <c r="E5" s="212" t="s">
        <v>4</v>
      </c>
      <c r="F5" s="212" t="s">
        <v>23</v>
      </c>
      <c r="G5" s="212" t="s">
        <v>24</v>
      </c>
      <c r="H5" s="1"/>
      <c r="I5" s="1"/>
    </row>
    <row r="6" spans="2:9" ht="15">
      <c r="B6" s="213"/>
      <c r="C6" s="212"/>
      <c r="D6" s="212"/>
      <c r="E6" s="212"/>
      <c r="F6" s="212"/>
      <c r="G6" s="212"/>
      <c r="H6" s="1"/>
      <c r="I6" s="1"/>
    </row>
    <row r="7" spans="2:9" ht="15">
      <c r="B7" s="45" t="s">
        <v>17</v>
      </c>
      <c r="C7" s="38">
        <v>7328</v>
      </c>
      <c r="D7" s="39">
        <v>111</v>
      </c>
      <c r="E7" s="46">
        <v>10723</v>
      </c>
      <c r="F7" s="47">
        <v>1.51</v>
      </c>
      <c r="G7" s="96">
        <v>146.33</v>
      </c>
      <c r="H7" s="1"/>
      <c r="I7" s="1"/>
    </row>
    <row r="8" spans="2:9" ht="15">
      <c r="B8" s="45" t="s">
        <v>18</v>
      </c>
      <c r="C8" s="38">
        <v>738</v>
      </c>
      <c r="D8" s="39">
        <v>22</v>
      </c>
      <c r="E8" s="46">
        <v>1250</v>
      </c>
      <c r="F8" s="47">
        <v>2.98</v>
      </c>
      <c r="G8" s="96">
        <v>169.38</v>
      </c>
      <c r="H8" s="1"/>
      <c r="I8" s="1"/>
    </row>
    <row r="9" spans="2:9" ht="15">
      <c r="B9" s="45" t="s">
        <v>19</v>
      </c>
      <c r="C9" s="38">
        <v>1714</v>
      </c>
      <c r="D9" s="39">
        <v>85</v>
      </c>
      <c r="E9" s="46">
        <v>2933</v>
      </c>
      <c r="F9" s="47">
        <v>4.96</v>
      </c>
      <c r="G9" s="96">
        <v>171.12</v>
      </c>
      <c r="H9" s="1"/>
      <c r="I9" s="1"/>
    </row>
    <row r="10" spans="2:9" ht="15">
      <c r="B10" s="41" t="s">
        <v>20</v>
      </c>
      <c r="C10" s="42">
        <v>9780</v>
      </c>
      <c r="D10" s="42">
        <v>218</v>
      </c>
      <c r="E10" s="42">
        <v>14906</v>
      </c>
      <c r="F10" s="48">
        <v>2.23</v>
      </c>
      <c r="G10" s="97">
        <v>152.41</v>
      </c>
      <c r="H10" s="1"/>
      <c r="I10" s="1"/>
    </row>
    <row r="11" spans="2:9" ht="15">
      <c r="B11" s="13" t="s">
        <v>21</v>
      </c>
      <c r="C11" s="12"/>
      <c r="D11" s="12"/>
      <c r="E11" s="12"/>
      <c r="F11" s="14"/>
      <c r="G11" s="14"/>
      <c r="H11" s="12"/>
      <c r="I11" s="12"/>
    </row>
    <row r="12" spans="2:9" ht="15">
      <c r="B12" s="13" t="s">
        <v>274</v>
      </c>
      <c r="C12" s="12"/>
      <c r="D12" s="12"/>
      <c r="E12" s="12"/>
      <c r="F12" s="14"/>
      <c r="G12" s="14"/>
      <c r="H12" s="12"/>
      <c r="I12" s="12"/>
    </row>
    <row r="13" spans="2:9" ht="15">
      <c r="B13" s="13" t="s">
        <v>22</v>
      </c>
      <c r="C13" s="12"/>
      <c r="D13" s="12"/>
      <c r="E13" s="12"/>
      <c r="F13" s="14"/>
      <c r="G13" s="14"/>
      <c r="H13" s="12"/>
      <c r="I13" s="12"/>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0000"/>
  </sheetPr>
  <dimension ref="B3:I13"/>
  <sheetViews>
    <sheetView zoomScalePageLayoutView="0" workbookViewId="0" topLeftCell="A1">
      <selection activeCell="J30" sqref="J30"/>
    </sheetView>
  </sheetViews>
  <sheetFormatPr defaultColWidth="9.140625" defaultRowHeight="15"/>
  <cols>
    <col min="1" max="1" width="4.00390625" style="0" customWidth="1"/>
    <col min="2" max="2" width="20.7109375" style="0" customWidth="1"/>
  </cols>
  <sheetData>
    <row r="3" spans="2:9" ht="15">
      <c r="B3" s="8" t="s">
        <v>271</v>
      </c>
      <c r="C3" s="29"/>
      <c r="D3" s="29"/>
      <c r="E3" s="29"/>
      <c r="F3" s="29"/>
      <c r="G3" s="29"/>
      <c r="H3" s="29"/>
      <c r="I3" s="1"/>
    </row>
    <row r="4" spans="2:9" ht="15">
      <c r="B4" s="16" t="s">
        <v>245</v>
      </c>
      <c r="C4" s="15"/>
      <c r="D4" s="15"/>
      <c r="E4" s="29"/>
      <c r="F4" s="29"/>
      <c r="G4" s="29"/>
      <c r="H4" s="29"/>
      <c r="I4" s="1"/>
    </row>
    <row r="5" spans="2:9" ht="15">
      <c r="B5" s="213" t="s">
        <v>14</v>
      </c>
      <c r="C5" s="212" t="s">
        <v>2</v>
      </c>
      <c r="D5" s="212" t="s">
        <v>3</v>
      </c>
      <c r="E5" s="212" t="s">
        <v>4</v>
      </c>
      <c r="F5" s="212" t="s">
        <v>23</v>
      </c>
      <c r="G5" s="212" t="s">
        <v>24</v>
      </c>
      <c r="H5" s="1"/>
      <c r="I5" s="1"/>
    </row>
    <row r="6" spans="2:9" ht="15">
      <c r="B6" s="213"/>
      <c r="C6" s="212"/>
      <c r="D6" s="212"/>
      <c r="E6" s="212"/>
      <c r="F6" s="212"/>
      <c r="G6" s="212"/>
      <c r="H6" s="1"/>
      <c r="I6" s="1"/>
    </row>
    <row r="7" spans="2:9" ht="15">
      <c r="B7" s="45" t="s">
        <v>17</v>
      </c>
      <c r="C7" s="38">
        <v>6745</v>
      </c>
      <c r="D7" s="39">
        <v>111</v>
      </c>
      <c r="E7" s="46">
        <v>9735</v>
      </c>
      <c r="F7" s="47">
        <v>1.65</v>
      </c>
      <c r="G7" s="96">
        <v>144.33</v>
      </c>
      <c r="H7" s="1"/>
      <c r="I7" s="1"/>
    </row>
    <row r="8" spans="2:9" ht="15">
      <c r="B8" s="45" t="s">
        <v>18</v>
      </c>
      <c r="C8" s="38">
        <v>798</v>
      </c>
      <c r="D8" s="39">
        <v>29</v>
      </c>
      <c r="E8" s="46">
        <v>1353</v>
      </c>
      <c r="F8" s="47">
        <v>3.63</v>
      </c>
      <c r="G8" s="96">
        <v>169.55</v>
      </c>
      <c r="H8" s="1"/>
      <c r="I8" s="1"/>
    </row>
    <row r="9" spans="2:9" ht="15">
      <c r="B9" s="45" t="s">
        <v>19</v>
      </c>
      <c r="C9" s="38">
        <v>1568</v>
      </c>
      <c r="D9" s="39">
        <v>95</v>
      </c>
      <c r="E9" s="46">
        <v>2667</v>
      </c>
      <c r="F9" s="47">
        <v>6.06</v>
      </c>
      <c r="G9" s="96">
        <v>170.09</v>
      </c>
      <c r="H9" s="1"/>
      <c r="I9" s="1"/>
    </row>
    <row r="10" spans="2:9" ht="15">
      <c r="B10" s="41" t="s">
        <v>20</v>
      </c>
      <c r="C10" s="42">
        <v>9111</v>
      </c>
      <c r="D10" s="42">
        <v>235</v>
      </c>
      <c r="E10" s="42">
        <v>13755</v>
      </c>
      <c r="F10" s="48">
        <v>2.58</v>
      </c>
      <c r="G10" s="97">
        <v>150.97</v>
      </c>
      <c r="H10" s="1"/>
      <c r="I10" s="1"/>
    </row>
    <row r="11" spans="2:9" ht="15">
      <c r="B11" s="13" t="s">
        <v>21</v>
      </c>
      <c r="C11" s="12"/>
      <c r="D11" s="12"/>
      <c r="E11" s="12"/>
      <c r="F11" s="14"/>
      <c r="G11" s="14"/>
      <c r="H11" s="12"/>
      <c r="I11" s="12"/>
    </row>
    <row r="12" spans="2:9" ht="15">
      <c r="B12" s="13" t="s">
        <v>274</v>
      </c>
      <c r="C12" s="12"/>
      <c r="D12" s="12"/>
      <c r="E12" s="12"/>
      <c r="F12" s="14"/>
      <c r="G12" s="14"/>
      <c r="H12" s="12"/>
      <c r="I12" s="12"/>
    </row>
    <row r="13" spans="2:9" ht="15">
      <c r="B13" s="13" t="s">
        <v>22</v>
      </c>
      <c r="C13" s="12"/>
      <c r="D13" s="12"/>
      <c r="E13" s="12"/>
      <c r="F13" s="14"/>
      <c r="G13" s="14"/>
      <c r="H13" s="12"/>
      <c r="I13" s="12"/>
    </row>
  </sheetData>
  <sheetProtection/>
  <mergeCells count="6">
    <mergeCell ref="G5:G6"/>
    <mergeCell ref="B5:B6"/>
    <mergeCell ref="C5:C6"/>
    <mergeCell ref="D5:D6"/>
    <mergeCell ref="E5:E6"/>
    <mergeCell ref="F5:F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calepric</dc:creator>
  <cp:keywords/>
  <dc:description/>
  <cp:lastModifiedBy>Fabio Tarallo</cp:lastModifiedBy>
  <cp:lastPrinted>2017-09-15T07:56:10Z</cp:lastPrinted>
  <dcterms:created xsi:type="dcterms:W3CDTF">2015-10-06T12:17:35Z</dcterms:created>
  <dcterms:modified xsi:type="dcterms:W3CDTF">2017-10-16T07:19:32Z</dcterms:modified>
  <cp:category/>
  <cp:version/>
  <cp:contentType/>
  <cp:contentStatus/>
</cp:coreProperties>
</file>